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array.xml" ContentType="application/vnd.ms-excel.rdarray+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omments2.xml" ContentType="application/vnd.openxmlformats-officedocument.spreadsheetml.comment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11/relationships/webextensiontaskpanes" Target="xl/webextensions/taskpanes.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11"/>
  <workbookPr defaultThemeVersion="166925"/>
  <mc:AlternateContent xmlns:mc="http://schemas.openxmlformats.org/markup-compatibility/2006">
    <mc:Choice Requires="x15">
      <x15ac:absPath xmlns:x15ac="http://schemas.microsoft.com/office/spreadsheetml/2010/11/ac" url="https://ccpgames.sharepoint.com/sites/EVEExceladd-in/Shared Documents/"/>
    </mc:Choice>
  </mc:AlternateContent>
  <xr:revisionPtr revIDLastSave="0" documentId="8_{273278AC-0FFD-4C52-9205-26911CD228F5}" xr6:coauthVersionLast="47" xr6:coauthVersionMax="47" xr10:uidLastSave="{00000000-0000-0000-0000-000000000000}"/>
  <bookViews>
    <workbookView xWindow="-120" yWindow="-120" windowWidth="38640" windowHeight="21390" tabRatio="919" firstSheet="1" activeTab="1" xr2:uid="{B3055A67-1B59-4C49-B250-5D542F964AE9}"/>
  </bookViews>
  <sheets>
    <sheet name="Instructions" sheetId="1" r:id="rId1"/>
    <sheet name="Characters" sheetId="4" r:id="rId2"/>
    <sheet name="Skills" sheetId="15" r:id="rId3"/>
    <sheet name="Finances" sheetId="3" r:id="rId4"/>
    <sheet name="WalletJournal" sheetId="6" r:id="rId5"/>
    <sheet name="MarketTransactions" sheetId="9" r:id="rId6"/>
    <sheet name="MarketOrdersActive" sheetId="10" r:id="rId7"/>
    <sheet name="MarketOrdersHistory" sheetId="11" r:id="rId8"/>
    <sheet name="Assets" sheetId="5" r:id="rId9"/>
    <sheet name="IndustryJobs" sheetId="2" r:id="rId10"/>
    <sheet name="Blueprints" sheetId="8" r:id="rId11"/>
    <sheet name="ManufacturingSimple" sheetId="26" r:id="rId12"/>
    <sheet name="ItemMarketInfo" sheetId="27" r:id="rId13"/>
    <sheet name="h_ManufacturingSkills" sheetId="25" r:id="rId14"/>
    <sheet name="h_ManufacturingBonuses" sheetId="24" r:id="rId15"/>
    <sheet name="h_DataValidation" sheetId="23" r:id="rId16"/>
    <sheet name="h_ItemMarketInfo" sheetId="22" r:id="rId17"/>
    <sheet name="h_regions" sheetId="21" r:id="rId18"/>
  </sheets>
  <definedNames>
    <definedName name="full_hours_in_last_day" comment="Takes number of seconds and returns full hours remaining in the last partial day" localSheetId="15">_xlfn.LAMBDA(_xlpm.s,INT(h_DataValidation!seconds_in_last_day(_xlpm.s)/60/60))</definedName>
    <definedName name="full_hours_in_last_day" comment="Takes number of seconds and returns full hours remaining in the last partial day" localSheetId="16">_xlfn.LAMBDA(_xlpm.s,INT(h_ItemMarketInfo!seconds_in_last_day(_xlpm.s)/60/60))</definedName>
    <definedName name="full_hours_in_last_day" comment="Takes number of seconds and returns full hours remaining in the last partial day" localSheetId="14">_xlfn.LAMBDA(_xlpm.s,INT(h_ManufacturingBonuses!seconds_in_last_day(_xlpm.s)/60/60))</definedName>
    <definedName name="full_hours_in_last_day" comment="Takes number of seconds and returns full hours remaining in the last partial day" localSheetId="13">_xlfn.LAMBDA(_xlpm.s,INT(h_ManufacturingSkills!seconds_in_last_day(_xlpm.s)/60/60))</definedName>
    <definedName name="full_hours_in_last_day" comment="Takes number of seconds and returns full hours remaining in the last partial day" localSheetId="12">_xlfn.LAMBDA(_xlpm.s,INT(ItemMarketInfo!seconds_in_last_day(_xlpm.s)/60/60))</definedName>
    <definedName name="full_hours_in_last_day" localSheetId="11">_xlfn.LAMBDA(_xlpm.s,INT(ManufacturingSimple!seconds_in_last_day(_xlpm.s)/60/60))</definedName>
    <definedName name="full_hours_in_last_day" comment="Takes number of seconds and returns full hours remaining in the last partial day">_xlfn.LAMBDA(_xlpm.s,INT(seconds_in_last_day(_xlpm.s)/60/60))</definedName>
    <definedName name="full_minutes_in_last_hour" comment="Takes number of seconds and returns full minutes remaining in the last partial hour of the last partial day" localSheetId="15">_xlfn.LAMBDA(_xlpm.s,INT(h_DataValidation!seconds_in_last_day(_xlpm.s)/60)-h_DataValidation!full_hours_in_last_day(_xlpm.s)*60)</definedName>
    <definedName name="full_minutes_in_last_hour" comment="Takes number of seconds and returns full minutes remaining in the last partial hour of the last partial day" localSheetId="16">_xlfn.LAMBDA(_xlpm.s,INT(h_ItemMarketInfo!seconds_in_last_day(_xlpm.s)/60)-h_ItemMarketInfo!full_hours_in_last_day(_xlpm.s)*60)</definedName>
    <definedName name="full_minutes_in_last_hour" comment="Takes number of seconds and returns full minutes remaining in the last partial hour of the last partial day" localSheetId="14">_xlfn.LAMBDA(_xlpm.s,INT(h_ManufacturingBonuses!seconds_in_last_day(_xlpm.s)/60)-h_ManufacturingBonuses!full_hours_in_last_day(_xlpm.s)*60)</definedName>
    <definedName name="full_minutes_in_last_hour" comment="Takes number of seconds and returns full minutes remaining in the last partial hour of the last partial day" localSheetId="13">_xlfn.LAMBDA(_xlpm.s,INT(h_ManufacturingSkills!seconds_in_last_day(_xlpm.s)/60)-h_ManufacturingSkills!full_hours_in_last_day(_xlpm.s)*60)</definedName>
    <definedName name="full_minutes_in_last_hour" comment="Takes number of seconds and returns full minutes remaining in the last partial hour of the last partial day" localSheetId="12">_xlfn.LAMBDA(_xlpm.s,INT(ItemMarketInfo!seconds_in_last_day(_xlpm.s)/60)-ItemMarketInfo!full_hours_in_last_day(_xlpm.s)*60)</definedName>
    <definedName name="full_minutes_in_last_hour" localSheetId="11">_xlfn.LAMBDA(_xlpm.s,INT(ManufacturingSimple!seconds_in_last_day(_xlpm.s)/60)-ManufacturingSimple!full_hours_in_last_day(_xlpm.s)*60)</definedName>
    <definedName name="full_minutes_in_last_hour" comment="Takes number of seconds and returns full minutes remaining in the last partial hour of the last partial day">_xlfn.LAMBDA(_xlpm.s,INT(seconds_in_last_day(_xlpm.s)/60)-full_hours_in_last_day(_xlpm.s)*60)</definedName>
    <definedName name="seconds_in_last_day" comment="Takes number of seconds and returns the seconds remaining in the last partial day" localSheetId="15">_xlfn.LAMBDA(_xlpm.s,MOD(_xlpm.s,86400))</definedName>
    <definedName name="seconds_in_last_day" comment="Takes number of seconds and returns the seconds remaining in the last partial day" localSheetId="16">_xlfn.LAMBDA(_xlpm.s,MOD(_xlpm.s,86400))</definedName>
    <definedName name="seconds_in_last_day" comment="Takes number of seconds and returns the seconds remaining in the last partial day" localSheetId="14">_xlfn.LAMBDA(_xlpm.s,MOD(_xlpm.s,86400))</definedName>
    <definedName name="seconds_in_last_day" comment="Takes number of seconds and returns the seconds remaining in the last partial day" localSheetId="13">_xlfn.LAMBDA(_xlpm.s,MOD(_xlpm.s,86400))</definedName>
    <definedName name="seconds_in_last_day" comment="Takes number of seconds and returns the seconds remaining in the last partial day" localSheetId="12">_xlfn.LAMBDA(_xlpm.s,MOD(_xlpm.s,86400))</definedName>
    <definedName name="seconds_in_last_day" localSheetId="11">_xlfn.LAMBDA(_xlpm.s,MOD(_xlpm.s,86400))</definedName>
    <definedName name="seconds_in_last_day" comment="Takes number of seconds and returns the seconds remaining in the last partial day">_xlfn.LAMBDA(_xlpm.s,MOD(_xlpm.s,86400))</definedName>
    <definedName name="seconds_in_last_minute" comment="Takes number of seconds and returns seconds remaining in the last partial minutes of the last partial hour of the last partial day" localSheetId="15">_xlfn.LAMBDA(_xlpm.s,h_DataValidation!seconds_in_last_day(_xlpm.s)-(h_DataValidation!full_hours_in_last_day(_xlpm.s)*60*60)-(h_DataValidation!full_minutes_in_last_hour(_xlpm.s)*60))</definedName>
    <definedName name="seconds_in_last_minute" comment="Takes number of seconds and returns seconds remaining in the last partial minutes of the last partial hour of the last partial day" localSheetId="16">_xlfn.LAMBDA(_xlpm.s,h_ItemMarketInfo!seconds_in_last_day(_xlpm.s)-(h_ItemMarketInfo!full_hours_in_last_day(_xlpm.s)*60*60)-(h_ItemMarketInfo!full_minutes_in_last_hour(_xlpm.s)*60))</definedName>
    <definedName name="seconds_in_last_minute" comment="Takes number of seconds and returns seconds remaining in the last partial minutes of the last partial hour of the last partial day" localSheetId="14">_xlfn.LAMBDA(_xlpm.s,h_ManufacturingBonuses!seconds_in_last_day(_xlpm.s)-(h_ManufacturingBonuses!full_hours_in_last_day(_xlpm.s)*60*60)-(h_ManufacturingBonuses!full_minutes_in_last_hour(_xlpm.s)*60))</definedName>
    <definedName name="seconds_in_last_minute" comment="Takes number of seconds and returns seconds remaining in the last partial minutes of the last partial hour of the last partial day" localSheetId="13">_xlfn.LAMBDA(_xlpm.s,h_ManufacturingSkills!seconds_in_last_day(_xlpm.s)-(h_ManufacturingSkills!full_hours_in_last_day(_xlpm.s)*60*60)-(h_ManufacturingSkills!full_minutes_in_last_hour(_xlpm.s)*60))</definedName>
    <definedName name="seconds_in_last_minute" comment="Takes number of seconds and returns seconds remaining in the last partial minutes of the last partial hour of the last partial day" localSheetId="12">_xlfn.LAMBDA(_xlpm.s,ItemMarketInfo!seconds_in_last_day(_xlpm.s)-(ItemMarketInfo!full_hours_in_last_day(_xlpm.s)*60*60)-(ItemMarketInfo!full_minutes_in_last_hour(_xlpm.s)*60))</definedName>
    <definedName name="seconds_in_last_minute" localSheetId="11">_xlfn.LAMBDA(_xlpm.s,ManufacturingSimple!seconds_in_last_day(_xlpm.s)-(ManufacturingSimple!full_hours_in_last_day(_xlpm.s)*60*60)-(ManufacturingSimple!full_minutes_in_last_hour(_xlpm.s)*60))</definedName>
    <definedName name="seconds_in_last_minute" comment="Takes number of seconds and returns seconds remaining in the last partial minutes of the last partial hour of the last partial day">_xlfn.LAMBDA(_xlpm.s,seconds_in_last_day(_xlpm.s)-(full_hours_in_last_day(_xlpm.s)*60*60)-(full_minutes_in_last_hour(_xlpm.s)*60))</definedName>
    <definedName name="seconds_to_dhms" comment="Takes seconds and returns human-readable time" localSheetId="15">_xlfn.LAMBDA(_xlpm.s,INT(_xlpm.s/86400)&amp;"d "&amp;h_DataValidation!full_hours_in_last_day(_xlpm.s)&amp;"h "&amp;h_DataValidation!full_minutes_in_last_hour(_xlpm.s)&amp;"m "&amp;INT(h_DataValidation!seconds_in_last_minute(_xlpm.s))&amp;"s")</definedName>
    <definedName name="seconds_to_dhms" comment="Takes seconds and returns human-readable time" localSheetId="16">_xlfn.LAMBDA(_xlpm.s,INT(_xlpm.s/86400)&amp;"d "&amp;h_ItemMarketInfo!full_hours_in_last_day(_xlpm.s)&amp;"h "&amp;h_ItemMarketInfo!full_minutes_in_last_hour(_xlpm.s)&amp;"m "&amp;INT(h_ItemMarketInfo!seconds_in_last_minute(_xlpm.s))&amp;"s")</definedName>
    <definedName name="seconds_to_dhms" comment="Takes seconds and returns human-readable time" localSheetId="14">_xlfn.LAMBDA(_xlpm.s,INT(_xlpm.s/86400)&amp;"d "&amp;h_ManufacturingBonuses!full_hours_in_last_day(_xlpm.s)&amp;"h "&amp;h_ManufacturingBonuses!full_minutes_in_last_hour(_xlpm.s)&amp;"m "&amp;INT(h_ManufacturingBonuses!seconds_in_last_minute(_xlpm.s))&amp;"s")</definedName>
    <definedName name="seconds_to_dhms" comment="Takes seconds and returns human-readable time" localSheetId="13">_xlfn.LAMBDA(_xlpm.s,INT(_xlpm.s/86400)&amp;"d "&amp;h_ManufacturingSkills!full_hours_in_last_day(_xlpm.s)&amp;"h "&amp;h_ManufacturingSkills!full_minutes_in_last_hour(_xlpm.s)&amp;"m "&amp;INT(h_ManufacturingSkills!seconds_in_last_minute(_xlpm.s))&amp;"s")</definedName>
    <definedName name="seconds_to_dhms" comment="Takes seconds and returns human-readable time" localSheetId="12">_xlfn.LAMBDA(_xlpm.s,INT(_xlpm.s/86400)&amp;"d "&amp;ItemMarketInfo!full_hours_in_last_day(_xlpm.s)&amp;"h "&amp;ItemMarketInfo!full_minutes_in_last_hour(_xlpm.s)&amp;"m "&amp;INT(ItemMarketInfo!seconds_in_last_minute(_xlpm.s))&amp;"s")</definedName>
    <definedName name="seconds_to_dhms" localSheetId="11">_xlfn.LAMBDA(_xlpm.s,INT(_xlpm.s/86400)&amp;"d "&amp;ManufacturingSimple!full_hours_in_last_day(_xlpm.s)&amp;"h "&amp;ManufacturingSimple!full_minutes_in_last_hour(_xlpm.s)&amp;"m "&amp;INT(ManufacturingSimple!seconds_in_last_minute(_xlpm.s))&amp;"s")</definedName>
    <definedName name="seconds_to_dhms" comment="Takes seconds and returns human-readable time">_xlfn.LAMBDA(_xlpm.s,INT(_xlpm.s/86400)&amp;"d "&amp;full_hours_in_last_day(_xlpm.s)&amp;"h "&amp;full_minutes_in_last_hour(_xlpm.s)&amp;"m "&amp;INT(seconds_in_last_minute(_xlpm.s))&amp;"s")</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4" i="26" l="1"/>
  <c r="C44" i="26"/>
  <c r="B44" i="26"/>
  <c r="D45" i="26"/>
  <c r="C45" i="26"/>
  <c r="B45" i="26"/>
  <c r="D46" i="26"/>
  <c r="C46" i="26"/>
  <c r="B33" i="26" a="1"/>
  <c r="B33" i="26" s="1"/>
  <c r="B46" i="26" s="1"/>
  <c r="A2" i="4" a="1"/>
  <c r="A2" i="4" s="1"/>
  <c r="G2" i="4" s="1" a="1"/>
  <c r="G2" i="4" s="1"/>
  <c r="D7" i="26" a="1"/>
  <c r="D7" i="26" s="1"/>
  <c r="B13" i="26" s="1"/>
  <c r="C47" i="26"/>
  <c r="D43" i="26"/>
  <c r="D41" i="26"/>
  <c r="D40" i="26"/>
  <c r="D39" i="26"/>
  <c r="D38" i="26"/>
  <c r="D37" i="26"/>
  <c r="D36" i="26"/>
  <c r="C43" i="26"/>
  <c r="C41" i="26"/>
  <c r="C40" i="26"/>
  <c r="C39" i="26"/>
  <c r="C38" i="26"/>
  <c r="C37" i="26"/>
  <c r="C36" i="26"/>
  <c r="B43" i="26"/>
  <c r="B41" i="26"/>
  <c r="B40" i="26"/>
  <c r="B39" i="26"/>
  <c r="B38" i="26"/>
  <c r="B37" i="26"/>
  <c r="B36" i="26"/>
  <c r="B32" i="26" a="1"/>
  <c r="B32" i="26" s="1"/>
  <c r="B31" i="26" a="1"/>
  <c r="B31" i="26" s="1"/>
  <c r="B30" i="26" a="1"/>
  <c r="B30" i="26" s="1"/>
  <c r="B29" i="26" a="1"/>
  <c r="B29" i="26" s="1"/>
  <c r="B28" i="26" a="1"/>
  <c r="B28" i="26" s="1"/>
  <c r="K250" i="22" a="1"/>
  <c r="K250" i="22" s="1"/>
  <c r="K249" i="22" a="1"/>
  <c r="K249" i="22" s="1"/>
  <c r="K248" i="22" a="1"/>
  <c r="K248" i="22" s="1"/>
  <c r="K247" i="22" a="1"/>
  <c r="K247" i="22" s="1"/>
  <c r="K246" i="22" a="1"/>
  <c r="K246" i="22" s="1"/>
  <c r="K245" i="22" a="1"/>
  <c r="K245" i="22" s="1"/>
  <c r="K244" i="22" a="1"/>
  <c r="K244" i="22" s="1"/>
  <c r="K243" i="22" a="1"/>
  <c r="K243" i="22" s="1"/>
  <c r="K242" i="22" a="1"/>
  <c r="K242" i="22" s="1"/>
  <c r="K241" i="22" a="1"/>
  <c r="K241" i="22" s="1"/>
  <c r="K240" i="22" a="1"/>
  <c r="K240" i="22" s="1"/>
  <c r="K239" i="22" a="1"/>
  <c r="K239" i="22" s="1"/>
  <c r="K238" i="22" a="1"/>
  <c r="K238" i="22" s="1"/>
  <c r="K237" i="22" a="1"/>
  <c r="K237" i="22" s="1"/>
  <c r="K236" i="22" a="1"/>
  <c r="K236" i="22" s="1"/>
  <c r="K235" i="22" a="1"/>
  <c r="K235" i="22" s="1"/>
  <c r="K234" i="22" a="1"/>
  <c r="K234" i="22" s="1"/>
  <c r="K233" i="22" a="1"/>
  <c r="K233" i="22" s="1"/>
  <c r="K232" i="22" a="1"/>
  <c r="K232" i="22" s="1"/>
  <c r="K231" i="22" a="1"/>
  <c r="K231" i="22" s="1"/>
  <c r="K230" i="22" a="1"/>
  <c r="K230" i="22" s="1"/>
  <c r="K229" i="22" a="1"/>
  <c r="K229" i="22" s="1"/>
  <c r="K228" i="22" a="1"/>
  <c r="K228" i="22" s="1"/>
  <c r="K227" i="22" a="1"/>
  <c r="K227" i="22" s="1"/>
  <c r="K226" i="22" a="1"/>
  <c r="K226" i="22" s="1"/>
  <c r="K225" i="22" a="1"/>
  <c r="K225" i="22" s="1"/>
  <c r="K224" i="22" a="1"/>
  <c r="K224" i="22" s="1"/>
  <c r="K223" i="22" a="1"/>
  <c r="K223" i="22" s="1"/>
  <c r="K222" i="22" a="1"/>
  <c r="K222" i="22" s="1"/>
  <c r="K221" i="22" a="1"/>
  <c r="K221" i="22" s="1"/>
  <c r="K220" i="22" a="1"/>
  <c r="K220" i="22" s="1"/>
  <c r="K219" i="22" a="1"/>
  <c r="K219" i="22" s="1"/>
  <c r="K218" i="22" a="1"/>
  <c r="K218" i="22" s="1"/>
  <c r="K217" i="22" a="1"/>
  <c r="K217" i="22" s="1"/>
  <c r="K216" i="22" a="1"/>
  <c r="K216" i="22" s="1"/>
  <c r="K215" i="22" a="1"/>
  <c r="K215" i="22" s="1"/>
  <c r="K214" i="22" a="1"/>
  <c r="K214" i="22" s="1"/>
  <c r="K213" i="22" a="1"/>
  <c r="K213" i="22" s="1"/>
  <c r="K212" i="22" a="1"/>
  <c r="K212" i="22" s="1"/>
  <c r="K211" i="22" a="1"/>
  <c r="K211" i="22" s="1"/>
  <c r="K210" i="22" a="1"/>
  <c r="K210" i="22" s="1"/>
  <c r="K209" i="22" a="1"/>
  <c r="K209" i="22" s="1"/>
  <c r="K208" i="22" a="1"/>
  <c r="K208" i="22" s="1"/>
  <c r="K207" i="22" a="1"/>
  <c r="K207" i="22" s="1"/>
  <c r="K206" i="22" a="1"/>
  <c r="K206" i="22" s="1"/>
  <c r="K205" i="22" a="1"/>
  <c r="K205" i="22" s="1"/>
  <c r="K204" i="22" a="1"/>
  <c r="K204" i="22" s="1"/>
  <c r="K203" i="22" a="1"/>
  <c r="K203" i="22" s="1"/>
  <c r="K202" i="22" a="1"/>
  <c r="K202" i="22" s="1"/>
  <c r="K201" i="22" a="1"/>
  <c r="K201" i="22" s="1"/>
  <c r="K200" i="22" a="1"/>
  <c r="K200" i="22" s="1"/>
  <c r="K199" i="22" a="1"/>
  <c r="K199" i="22" s="1"/>
  <c r="K198" i="22" a="1"/>
  <c r="K198" i="22" s="1"/>
  <c r="K197" i="22" a="1"/>
  <c r="K197" i="22" s="1"/>
  <c r="K196" i="22" a="1"/>
  <c r="K196" i="22" s="1"/>
  <c r="K195" i="22" a="1"/>
  <c r="K195" i="22" s="1"/>
  <c r="K194" i="22" a="1"/>
  <c r="K194" i="22" s="1"/>
  <c r="K193" i="22" a="1"/>
  <c r="K193" i="22" s="1"/>
  <c r="K192" i="22" a="1"/>
  <c r="K192" i="22" s="1"/>
  <c r="K191" i="22" a="1"/>
  <c r="K191" i="22" s="1"/>
  <c r="K190" i="22" a="1"/>
  <c r="K190" i="22" s="1"/>
  <c r="K189" i="22" a="1"/>
  <c r="K189" i="22" s="1"/>
  <c r="K188" i="22" a="1"/>
  <c r="K188" i="22" s="1"/>
  <c r="K187" i="22" a="1"/>
  <c r="K187" i="22" s="1"/>
  <c r="K186" i="22" a="1"/>
  <c r="K186" i="22" s="1"/>
  <c r="K185" i="22" a="1"/>
  <c r="K185" i="22" s="1"/>
  <c r="K184" i="22" a="1"/>
  <c r="K184" i="22" s="1"/>
  <c r="K183" i="22" a="1"/>
  <c r="K183" i="22" s="1"/>
  <c r="K182" i="22" a="1"/>
  <c r="K182" i="22" s="1"/>
  <c r="K181" i="22" a="1"/>
  <c r="K181" i="22" s="1"/>
  <c r="K180" i="22" a="1"/>
  <c r="K180" i="22" s="1"/>
  <c r="K179" i="22" a="1"/>
  <c r="K179" i="22" s="1"/>
  <c r="K178" i="22" a="1"/>
  <c r="K178" i="22" s="1"/>
  <c r="K177" i="22" a="1"/>
  <c r="K177" i="22" s="1"/>
  <c r="K176" i="22" a="1"/>
  <c r="K176" i="22" s="1"/>
  <c r="K175" i="22" a="1"/>
  <c r="K175" i="22" s="1"/>
  <c r="K174" i="22" a="1"/>
  <c r="K174" i="22" s="1"/>
  <c r="K173" i="22" a="1"/>
  <c r="K173" i="22" s="1"/>
  <c r="K172" i="22" a="1"/>
  <c r="K172" i="22" s="1"/>
  <c r="K171" i="22" a="1"/>
  <c r="K171" i="22" s="1"/>
  <c r="K170" i="22" a="1"/>
  <c r="K170" i="22" s="1"/>
  <c r="K169" i="22" a="1"/>
  <c r="K169" i="22" s="1"/>
  <c r="K168" i="22" a="1"/>
  <c r="K168" i="22" s="1"/>
  <c r="K167" i="22" a="1"/>
  <c r="K167" i="22" s="1"/>
  <c r="K166" i="22" a="1"/>
  <c r="K166" i="22" s="1"/>
  <c r="K165" i="22" a="1"/>
  <c r="K165" i="22" s="1"/>
  <c r="K164" i="22" a="1"/>
  <c r="K164" i="22" s="1"/>
  <c r="K163" i="22" a="1"/>
  <c r="K163" i="22" s="1"/>
  <c r="K162" i="22" a="1"/>
  <c r="K162" i="22" s="1"/>
  <c r="K161" i="22" a="1"/>
  <c r="K161" i="22" s="1"/>
  <c r="K160" i="22" a="1"/>
  <c r="K160" i="22" s="1"/>
  <c r="K159" i="22" a="1"/>
  <c r="K159" i="22" s="1"/>
  <c r="K158" i="22" a="1"/>
  <c r="K158" i="22" s="1"/>
  <c r="K157" i="22" a="1"/>
  <c r="K157" i="22" s="1"/>
  <c r="K156" i="22" a="1"/>
  <c r="K156" i="22" s="1"/>
  <c r="K155" i="22" a="1"/>
  <c r="K155" i="22" s="1"/>
  <c r="K154" i="22" a="1"/>
  <c r="K154" i="22" s="1"/>
  <c r="K153" i="22" a="1"/>
  <c r="K153" i="22" s="1"/>
  <c r="K152" i="22" a="1"/>
  <c r="K152" i="22" s="1"/>
  <c r="K151" i="22" a="1"/>
  <c r="K151" i="22" s="1"/>
  <c r="K150" i="22" a="1"/>
  <c r="K150" i="22" s="1"/>
  <c r="K149" i="22" a="1"/>
  <c r="K149" i="22" s="1"/>
  <c r="K148" i="22" a="1"/>
  <c r="K148" i="22" s="1"/>
  <c r="K147" i="22" a="1"/>
  <c r="K147" i="22" s="1"/>
  <c r="K146" i="22" a="1"/>
  <c r="K146" i="22" s="1"/>
  <c r="K145" i="22" a="1"/>
  <c r="K145" i="22" s="1"/>
  <c r="K144" i="22" a="1"/>
  <c r="K144" i="22" s="1"/>
  <c r="K143" i="22" a="1"/>
  <c r="K143" i="22" s="1"/>
  <c r="K142" i="22" a="1"/>
  <c r="K142" i="22" s="1"/>
  <c r="K141" i="22" a="1"/>
  <c r="K141" i="22" s="1"/>
  <c r="K140" i="22" a="1"/>
  <c r="K140" i="22" s="1"/>
  <c r="K139" i="22" a="1"/>
  <c r="K139" i="22" s="1"/>
  <c r="K138" i="22" a="1"/>
  <c r="K138" i="22" s="1"/>
  <c r="K137" i="22" a="1"/>
  <c r="K137" i="22" s="1"/>
  <c r="K136" i="22" a="1"/>
  <c r="K136" i="22" s="1"/>
  <c r="K135" i="22" a="1"/>
  <c r="K135" i="22" s="1"/>
  <c r="K134" i="22" a="1"/>
  <c r="K134" i="22" s="1"/>
  <c r="K133" i="22" a="1"/>
  <c r="K133" i="22" s="1"/>
  <c r="K132" i="22" a="1"/>
  <c r="K132" i="22" s="1"/>
  <c r="K131" i="22" a="1"/>
  <c r="K131" i="22" s="1"/>
  <c r="K130" i="22" a="1"/>
  <c r="K130" i="22" s="1"/>
  <c r="K129" i="22" a="1"/>
  <c r="K129" i="22" s="1"/>
  <c r="K128" i="22" a="1"/>
  <c r="K128" i="22" s="1"/>
  <c r="K127" i="22" a="1"/>
  <c r="K127" i="22" s="1"/>
  <c r="K126" i="22" a="1"/>
  <c r="K126" i="22" s="1"/>
  <c r="K125" i="22" a="1"/>
  <c r="K125" i="22" s="1"/>
  <c r="K124" i="22" a="1"/>
  <c r="K124" i="22" s="1"/>
  <c r="K123" i="22" a="1"/>
  <c r="K123" i="22" s="1"/>
  <c r="K122" i="22" a="1"/>
  <c r="K122" i="22" s="1"/>
  <c r="K121" i="22" a="1"/>
  <c r="K121" i="22" s="1"/>
  <c r="K120" i="22" a="1"/>
  <c r="K120" i="22" s="1"/>
  <c r="K119" i="22" a="1"/>
  <c r="K119" i="22" s="1"/>
  <c r="K118" i="22" a="1"/>
  <c r="K118" i="22" s="1"/>
  <c r="K117" i="22" a="1"/>
  <c r="K117" i="22" s="1"/>
  <c r="K116" i="22" a="1"/>
  <c r="K116" i="22" s="1"/>
  <c r="K115" i="22" a="1"/>
  <c r="K115" i="22" s="1"/>
  <c r="K114" i="22" a="1"/>
  <c r="K114" i="22" s="1"/>
  <c r="K113" i="22" a="1"/>
  <c r="K113" i="22" s="1"/>
  <c r="K112" i="22" a="1"/>
  <c r="K112" i="22" s="1"/>
  <c r="K111" i="22" a="1"/>
  <c r="K111" i="22" s="1"/>
  <c r="K110" i="22" a="1"/>
  <c r="K110" i="22" s="1"/>
  <c r="K109" i="22" a="1"/>
  <c r="K109" i="22" s="1"/>
  <c r="K108" i="22" a="1"/>
  <c r="K108" i="22" s="1"/>
  <c r="K107" i="22" a="1"/>
  <c r="K107" i="22" s="1"/>
  <c r="K106" i="22" a="1"/>
  <c r="K106" i="22" s="1"/>
  <c r="K105" i="22" a="1"/>
  <c r="K105" i="22" s="1"/>
  <c r="K104" i="22" a="1"/>
  <c r="K104" i="22" s="1"/>
  <c r="K103" i="22" a="1"/>
  <c r="K103" i="22" s="1"/>
  <c r="K102" i="22" a="1"/>
  <c r="K102" i="22" s="1"/>
  <c r="K101" i="22" a="1"/>
  <c r="K101" i="22" s="1"/>
  <c r="K100" i="22" a="1"/>
  <c r="K100" i="22" s="1"/>
  <c r="K99" i="22" a="1"/>
  <c r="K99" i="22" s="1"/>
  <c r="K98" i="22" a="1"/>
  <c r="K98" i="22" s="1"/>
  <c r="K97" i="22" a="1"/>
  <c r="K97" i="22" s="1"/>
  <c r="K96" i="22" a="1"/>
  <c r="K96" i="22" s="1"/>
  <c r="K95" i="22" a="1"/>
  <c r="K95" i="22" s="1"/>
  <c r="K94" i="22" a="1"/>
  <c r="K94" i="22" s="1"/>
  <c r="K93" i="22" a="1"/>
  <c r="K93" i="22" s="1"/>
  <c r="K92" i="22" a="1"/>
  <c r="K92" i="22" s="1"/>
  <c r="K91" i="22" a="1"/>
  <c r="K91" i="22" s="1"/>
  <c r="K90" i="22" a="1"/>
  <c r="K90" i="22" s="1"/>
  <c r="K89" i="22" a="1"/>
  <c r="K89" i="22" s="1"/>
  <c r="K88" i="22" a="1"/>
  <c r="K88" i="22" s="1"/>
  <c r="K87" i="22" a="1"/>
  <c r="K87" i="22" s="1"/>
  <c r="K86" i="22" a="1"/>
  <c r="K86" i="22" s="1"/>
  <c r="K85" i="22" a="1"/>
  <c r="K85" i="22" s="1"/>
  <c r="K84" i="22" a="1"/>
  <c r="K84" i="22" s="1"/>
  <c r="K83" i="22" a="1"/>
  <c r="K83" i="22" s="1"/>
  <c r="K82" i="22" a="1"/>
  <c r="K82" i="22" s="1"/>
  <c r="K81" i="22" a="1"/>
  <c r="K81" i="22" s="1"/>
  <c r="K80" i="22" a="1"/>
  <c r="K80" i="22" s="1"/>
  <c r="K79" i="22" a="1"/>
  <c r="K79" i="22" s="1"/>
  <c r="K78" i="22" a="1"/>
  <c r="K78" i="22" s="1"/>
  <c r="K77" i="22" a="1"/>
  <c r="K77" i="22" s="1"/>
  <c r="K76" i="22" a="1"/>
  <c r="K76" i="22" s="1"/>
  <c r="K75" i="22" a="1"/>
  <c r="K75" i="22" s="1"/>
  <c r="K74" i="22" a="1"/>
  <c r="K74" i="22" s="1"/>
  <c r="K73" i="22" a="1"/>
  <c r="K73" i="22" s="1"/>
  <c r="K72" i="22" a="1"/>
  <c r="K72" i="22" s="1"/>
  <c r="K71" i="22" a="1"/>
  <c r="K71" i="22" s="1"/>
  <c r="K70" i="22" a="1"/>
  <c r="K70" i="22" s="1"/>
  <c r="K69" i="22" a="1"/>
  <c r="K69" i="22" s="1"/>
  <c r="K68" i="22" a="1"/>
  <c r="K68" i="22" s="1"/>
  <c r="K67" i="22" a="1"/>
  <c r="K67" i="22" s="1"/>
  <c r="K66" i="22" a="1"/>
  <c r="K66" i="22" s="1"/>
  <c r="K65" i="22" a="1"/>
  <c r="K65" i="22" s="1"/>
  <c r="K64" i="22" a="1"/>
  <c r="K64" i="22" s="1"/>
  <c r="K63" i="22" a="1"/>
  <c r="K63" i="22" s="1"/>
  <c r="K62" i="22" a="1"/>
  <c r="K62" i="22" s="1"/>
  <c r="K61" i="22" a="1"/>
  <c r="K61" i="22" s="1"/>
  <c r="K60" i="22" a="1"/>
  <c r="K60" i="22" s="1"/>
  <c r="K59" i="22" a="1"/>
  <c r="K59" i="22" s="1"/>
  <c r="K58" i="22" a="1"/>
  <c r="K58" i="22" s="1"/>
  <c r="K57" i="22" a="1"/>
  <c r="K57" i="22" s="1"/>
  <c r="K56" i="22" a="1"/>
  <c r="K56" i="22" s="1"/>
  <c r="K55" i="22" a="1"/>
  <c r="K55" i="22" s="1"/>
  <c r="K54" i="22" a="1"/>
  <c r="K54" i="22" s="1"/>
  <c r="K53" i="22" a="1"/>
  <c r="K53" i="22" s="1"/>
  <c r="K52" i="22" a="1"/>
  <c r="K52" i="22" s="1"/>
  <c r="K51" i="22" a="1"/>
  <c r="K51" i="22" s="1"/>
  <c r="K50" i="22" a="1"/>
  <c r="K50" i="22" s="1"/>
  <c r="K49" i="22" a="1"/>
  <c r="K49" i="22" s="1"/>
  <c r="K48" i="22" a="1"/>
  <c r="K48" i="22" s="1"/>
  <c r="K47" i="22" a="1"/>
  <c r="K47" i="22" s="1"/>
  <c r="K46" i="22" a="1"/>
  <c r="K46" i="22" s="1"/>
  <c r="K45" i="22" a="1"/>
  <c r="K45" i="22" s="1"/>
  <c r="K44" i="22" a="1"/>
  <c r="K44" i="22" s="1"/>
  <c r="K43" i="22" a="1"/>
  <c r="K43" i="22" s="1"/>
  <c r="K42" i="22" a="1"/>
  <c r="K42" i="22" s="1"/>
  <c r="K41" i="22" a="1"/>
  <c r="K41" i="22" s="1"/>
  <c r="K40" i="22" a="1"/>
  <c r="K40" i="22" s="1"/>
  <c r="K39" i="22" a="1"/>
  <c r="K39" i="22" s="1"/>
  <c r="K38" i="22" a="1"/>
  <c r="K38" i="22" s="1"/>
  <c r="K37" i="22" a="1"/>
  <c r="K37" i="22" s="1"/>
  <c r="K36" i="22" a="1"/>
  <c r="K36" i="22" s="1"/>
  <c r="K35" i="22" a="1"/>
  <c r="K35" i="22" s="1"/>
  <c r="K34" i="22" a="1"/>
  <c r="K34" i="22" s="1"/>
  <c r="K33" i="22" a="1"/>
  <c r="K33" i="22" s="1"/>
  <c r="K32" i="22" a="1"/>
  <c r="K32" i="22" s="1"/>
  <c r="K31" i="22" a="1"/>
  <c r="K31" i="22" s="1"/>
  <c r="K30" i="22" a="1"/>
  <c r="K30" i="22" s="1"/>
  <c r="K29" i="22" a="1"/>
  <c r="K29" i="22" s="1"/>
  <c r="K28" i="22" a="1"/>
  <c r="K28" i="22" s="1"/>
  <c r="K27" i="22" a="1"/>
  <c r="K27" i="22" s="1"/>
  <c r="K26" i="22" a="1"/>
  <c r="K26" i="22" s="1"/>
  <c r="K25" i="22" a="1"/>
  <c r="K25" i="22" s="1"/>
  <c r="K24" i="22" a="1"/>
  <c r="K24" i="22" s="1"/>
  <c r="K23" i="22" a="1"/>
  <c r="K23" i="22" s="1"/>
  <c r="K22" i="22" a="1"/>
  <c r="K22" i="22" s="1"/>
  <c r="K21" i="22" a="1"/>
  <c r="K21" i="22" s="1"/>
  <c r="K20" i="22" a="1"/>
  <c r="K20" i="22" s="1"/>
  <c r="H250" i="22" a="1"/>
  <c r="H250" i="22" s="1"/>
  <c r="H249" i="22" a="1"/>
  <c r="H249" i="22" s="1"/>
  <c r="H248" i="22" a="1"/>
  <c r="H248" i="22" s="1"/>
  <c r="H247" i="22" a="1"/>
  <c r="H247" i="22" s="1"/>
  <c r="H246" i="22" a="1"/>
  <c r="H246" i="22" s="1"/>
  <c r="H245" i="22" a="1"/>
  <c r="H245" i="22" s="1"/>
  <c r="H244" i="22" a="1"/>
  <c r="H244" i="22" s="1"/>
  <c r="H243" i="22" a="1"/>
  <c r="H243" i="22" s="1"/>
  <c r="H242" i="22" a="1"/>
  <c r="H242" i="22" s="1"/>
  <c r="H241" i="22" a="1"/>
  <c r="H241" i="22" s="1"/>
  <c r="H240" i="22" a="1"/>
  <c r="H240" i="22" s="1"/>
  <c r="H239" i="22" a="1"/>
  <c r="H239" i="22" s="1"/>
  <c r="H238" i="22" a="1"/>
  <c r="H238" i="22" s="1"/>
  <c r="H237" i="22" a="1"/>
  <c r="H237" i="22" s="1"/>
  <c r="H236" i="22" a="1"/>
  <c r="H236" i="22" s="1"/>
  <c r="H235" i="22" a="1"/>
  <c r="H235" i="22" s="1"/>
  <c r="H234" i="22" a="1"/>
  <c r="H234" i="22" s="1"/>
  <c r="H233" i="22" a="1"/>
  <c r="H233" i="22" s="1"/>
  <c r="H232" i="22" a="1"/>
  <c r="H232" i="22" s="1"/>
  <c r="H231" i="22" a="1"/>
  <c r="H231" i="22" s="1"/>
  <c r="H230" i="22" a="1"/>
  <c r="H230" i="22" s="1"/>
  <c r="H229" i="22" a="1"/>
  <c r="H229" i="22" s="1"/>
  <c r="H228" i="22" a="1"/>
  <c r="H228" i="22" s="1"/>
  <c r="H227" i="22" a="1"/>
  <c r="H227" i="22" s="1"/>
  <c r="H226" i="22" a="1"/>
  <c r="H226" i="22" s="1"/>
  <c r="H225" i="22" a="1"/>
  <c r="H225" i="22" s="1"/>
  <c r="H224" i="22" a="1"/>
  <c r="H224" i="22" s="1"/>
  <c r="H223" i="22" a="1"/>
  <c r="H223" i="22" s="1"/>
  <c r="H222" i="22" a="1"/>
  <c r="H222" i="22" s="1"/>
  <c r="H221" i="22" a="1"/>
  <c r="H221" i="22" s="1"/>
  <c r="H220" i="22" a="1"/>
  <c r="H220" i="22" s="1"/>
  <c r="H219" i="22" a="1"/>
  <c r="H219" i="22" s="1"/>
  <c r="H218" i="22" a="1"/>
  <c r="H218" i="22" s="1"/>
  <c r="H217" i="22" a="1"/>
  <c r="H217" i="22" s="1"/>
  <c r="H216" i="22" a="1"/>
  <c r="H216" i="22" s="1"/>
  <c r="H215" i="22" a="1"/>
  <c r="H215" i="22" s="1"/>
  <c r="H214" i="22" a="1"/>
  <c r="H214" i="22" s="1"/>
  <c r="H213" i="22" a="1"/>
  <c r="H213" i="22" s="1"/>
  <c r="H212" i="22" a="1"/>
  <c r="H212" i="22" s="1"/>
  <c r="H211" i="22" a="1"/>
  <c r="H211" i="22" s="1"/>
  <c r="H210" i="22" a="1"/>
  <c r="H210" i="22" s="1"/>
  <c r="H209" i="22" a="1"/>
  <c r="H209" i="22" s="1"/>
  <c r="H208" i="22" a="1"/>
  <c r="H208" i="22" s="1"/>
  <c r="H207" i="22" a="1"/>
  <c r="H207" i="22" s="1"/>
  <c r="H206" i="22" a="1"/>
  <c r="H206" i="22" s="1"/>
  <c r="H205" i="22" a="1"/>
  <c r="H205" i="22" s="1"/>
  <c r="H204" i="22" a="1"/>
  <c r="H204" i="22" s="1"/>
  <c r="H203" i="22" a="1"/>
  <c r="H203" i="22" s="1"/>
  <c r="H202" i="22" a="1"/>
  <c r="H202" i="22" s="1"/>
  <c r="H201" i="22" a="1"/>
  <c r="H201" i="22" s="1"/>
  <c r="H200" i="22" a="1"/>
  <c r="H200" i="22" s="1"/>
  <c r="H199" i="22" a="1"/>
  <c r="H199" i="22" s="1"/>
  <c r="H198" i="22" a="1"/>
  <c r="H198" i="22" s="1"/>
  <c r="H197" i="22" a="1"/>
  <c r="H197" i="22" s="1"/>
  <c r="H196" i="22" a="1"/>
  <c r="H196" i="22" s="1"/>
  <c r="H195" i="22" a="1"/>
  <c r="H195" i="22" s="1"/>
  <c r="H194" i="22" a="1"/>
  <c r="H194" i="22" s="1"/>
  <c r="H193" i="22" a="1"/>
  <c r="H193" i="22" s="1"/>
  <c r="H192" i="22" a="1"/>
  <c r="H192" i="22" s="1"/>
  <c r="H191" i="22" a="1"/>
  <c r="H191" i="22" s="1"/>
  <c r="H190" i="22" a="1"/>
  <c r="H190" i="22" s="1"/>
  <c r="H189" i="22" a="1"/>
  <c r="H189" i="22" s="1"/>
  <c r="H188" i="22" a="1"/>
  <c r="H188" i="22" s="1"/>
  <c r="H187" i="22" a="1"/>
  <c r="H187" i="22" s="1"/>
  <c r="H186" i="22" a="1"/>
  <c r="H186" i="22" s="1"/>
  <c r="H185" i="22" a="1"/>
  <c r="H185" i="22" s="1"/>
  <c r="H184" i="22" a="1"/>
  <c r="H184" i="22" s="1"/>
  <c r="H183" i="22" a="1"/>
  <c r="H183" i="22" s="1"/>
  <c r="H182" i="22" a="1"/>
  <c r="H182" i="22" s="1"/>
  <c r="H181" i="22" a="1"/>
  <c r="H181" i="22" s="1"/>
  <c r="H180" i="22" a="1"/>
  <c r="H180" i="22" s="1"/>
  <c r="H179" i="22" a="1"/>
  <c r="H179" i="22" s="1"/>
  <c r="H178" i="22" a="1"/>
  <c r="H178" i="22" s="1"/>
  <c r="H177" i="22" a="1"/>
  <c r="H177" i="22" s="1"/>
  <c r="H176" i="22" a="1"/>
  <c r="H176" i="22" s="1"/>
  <c r="H175" i="22" a="1"/>
  <c r="H175" i="22" s="1"/>
  <c r="H174" i="22" a="1"/>
  <c r="H174" i="22" s="1"/>
  <c r="H173" i="22" a="1"/>
  <c r="H173" i="22" s="1"/>
  <c r="H172" i="22" a="1"/>
  <c r="H172" i="22" s="1"/>
  <c r="H171" i="22" a="1"/>
  <c r="H171" i="22" s="1"/>
  <c r="H170" i="22" a="1"/>
  <c r="H170" i="22" s="1"/>
  <c r="H169" i="22" a="1"/>
  <c r="H169" i="22" s="1"/>
  <c r="H168" i="22" a="1"/>
  <c r="H168" i="22" s="1"/>
  <c r="H167" i="22" a="1"/>
  <c r="H167" i="22" s="1"/>
  <c r="H166" i="22" a="1"/>
  <c r="H166" i="22" s="1"/>
  <c r="H165" i="22" a="1"/>
  <c r="H165" i="22" s="1"/>
  <c r="H164" i="22" a="1"/>
  <c r="H164" i="22" s="1"/>
  <c r="H163" i="22" a="1"/>
  <c r="H163" i="22" s="1"/>
  <c r="H162" i="22" a="1"/>
  <c r="H162" i="22" s="1"/>
  <c r="H161" i="22" a="1"/>
  <c r="H161" i="22" s="1"/>
  <c r="H160" i="22" a="1"/>
  <c r="H160" i="22" s="1"/>
  <c r="H159" i="22" a="1"/>
  <c r="H159" i="22" s="1"/>
  <c r="H158" i="22" a="1"/>
  <c r="H158" i="22" s="1"/>
  <c r="H157" i="22" a="1"/>
  <c r="H157" i="22" s="1"/>
  <c r="H156" i="22" a="1"/>
  <c r="H156" i="22" s="1"/>
  <c r="H155" i="22" a="1"/>
  <c r="H155" i="22" s="1"/>
  <c r="H154" i="22" a="1"/>
  <c r="H154" i="22" s="1"/>
  <c r="H153" i="22" a="1"/>
  <c r="H153" i="22" s="1"/>
  <c r="H152" i="22" a="1"/>
  <c r="H152" i="22" s="1"/>
  <c r="H151" i="22" a="1"/>
  <c r="H151" i="22" s="1"/>
  <c r="H150" i="22" a="1"/>
  <c r="H150" i="22" s="1"/>
  <c r="H149" i="22" a="1"/>
  <c r="H149" i="22" s="1"/>
  <c r="H148" i="22" a="1"/>
  <c r="H148" i="22" s="1"/>
  <c r="H147" i="22" a="1"/>
  <c r="H147" i="22" s="1"/>
  <c r="H146" i="22" a="1"/>
  <c r="H146" i="22" s="1"/>
  <c r="H145" i="22" a="1"/>
  <c r="H145" i="22" s="1"/>
  <c r="H144" i="22" a="1"/>
  <c r="H144" i="22" s="1"/>
  <c r="H143" i="22" a="1"/>
  <c r="H143" i="22" s="1"/>
  <c r="H142" i="22" a="1"/>
  <c r="H142" i="22" s="1"/>
  <c r="H141" i="22" a="1"/>
  <c r="H141" i="22" s="1"/>
  <c r="H140" i="22" a="1"/>
  <c r="H140" i="22" s="1"/>
  <c r="H139" i="22" a="1"/>
  <c r="H139" i="22" s="1"/>
  <c r="H138" i="22" a="1"/>
  <c r="H138" i="22" s="1"/>
  <c r="H137" i="22" a="1"/>
  <c r="H137" i="22" s="1"/>
  <c r="H136" i="22" a="1"/>
  <c r="H136" i="22" s="1"/>
  <c r="H135" i="22" a="1"/>
  <c r="H135" i="22" s="1"/>
  <c r="H134" i="22" a="1"/>
  <c r="H134" i="22" s="1"/>
  <c r="H133" i="22" a="1"/>
  <c r="H133" i="22" s="1"/>
  <c r="H132" i="22" a="1"/>
  <c r="H132" i="22" s="1"/>
  <c r="H131" i="22" a="1"/>
  <c r="H131" i="22" s="1"/>
  <c r="H130" i="22" a="1"/>
  <c r="H130" i="22" s="1"/>
  <c r="H129" i="22" a="1"/>
  <c r="H129" i="22" s="1"/>
  <c r="H128" i="22" a="1"/>
  <c r="H128" i="22" s="1"/>
  <c r="H127" i="22" a="1"/>
  <c r="H127" i="22" s="1"/>
  <c r="H126" i="22" a="1"/>
  <c r="H126" i="22" s="1"/>
  <c r="H125" i="22" a="1"/>
  <c r="H125" i="22" s="1"/>
  <c r="H124" i="22" a="1"/>
  <c r="H124" i="22" s="1"/>
  <c r="H123" i="22" a="1"/>
  <c r="H123" i="22" s="1"/>
  <c r="H122" i="22" a="1"/>
  <c r="H122" i="22" s="1"/>
  <c r="H121" i="22" a="1"/>
  <c r="H121" i="22" s="1"/>
  <c r="H120" i="22" a="1"/>
  <c r="H120" i="22" s="1"/>
  <c r="H119" i="22" a="1"/>
  <c r="H119" i="22" s="1"/>
  <c r="H118" i="22" a="1"/>
  <c r="H118" i="22" s="1"/>
  <c r="H117" i="22" a="1"/>
  <c r="H117" i="22" s="1"/>
  <c r="H116" i="22" a="1"/>
  <c r="H116" i="22" s="1"/>
  <c r="H115" i="22" a="1"/>
  <c r="H115" i="22" s="1"/>
  <c r="H114" i="22" a="1"/>
  <c r="H114" i="22" s="1"/>
  <c r="H113" i="22" a="1"/>
  <c r="H113" i="22" s="1"/>
  <c r="H112" i="22" a="1"/>
  <c r="H112" i="22" s="1"/>
  <c r="H111" i="22" a="1"/>
  <c r="H111" i="22" s="1"/>
  <c r="H110" i="22" a="1"/>
  <c r="H110" i="22" s="1"/>
  <c r="H109" i="22" a="1"/>
  <c r="H109" i="22" s="1"/>
  <c r="H108" i="22" a="1"/>
  <c r="H108" i="22" s="1"/>
  <c r="H107" i="22" a="1"/>
  <c r="H107" i="22" s="1"/>
  <c r="H106" i="22" a="1"/>
  <c r="H106" i="22" s="1"/>
  <c r="H105" i="22" a="1"/>
  <c r="H105" i="22" s="1"/>
  <c r="H104" i="22" a="1"/>
  <c r="H104" i="22" s="1"/>
  <c r="H103" i="22" a="1"/>
  <c r="H103" i="22" s="1"/>
  <c r="H102" i="22" a="1"/>
  <c r="H102" i="22" s="1"/>
  <c r="H101" i="22" a="1"/>
  <c r="H101" i="22" s="1"/>
  <c r="H100" i="22" a="1"/>
  <c r="H100" i="22" s="1"/>
  <c r="H99" i="22" a="1"/>
  <c r="H99" i="22" s="1"/>
  <c r="H98" i="22" a="1"/>
  <c r="H98" i="22" s="1"/>
  <c r="H97" i="22" a="1"/>
  <c r="H97" i="22" s="1"/>
  <c r="H96" i="22" a="1"/>
  <c r="H96" i="22" s="1"/>
  <c r="H95" i="22" a="1"/>
  <c r="H95" i="22" s="1"/>
  <c r="H94" i="22" a="1"/>
  <c r="H94" i="22" s="1"/>
  <c r="H93" i="22" a="1"/>
  <c r="H93" i="22" s="1"/>
  <c r="H92" i="22" a="1"/>
  <c r="H92" i="22" s="1"/>
  <c r="H91" i="22" a="1"/>
  <c r="H91" i="22" s="1"/>
  <c r="H90" i="22" a="1"/>
  <c r="H90" i="22" s="1"/>
  <c r="H89" i="22" a="1"/>
  <c r="H89" i="22" s="1"/>
  <c r="H88" i="22" a="1"/>
  <c r="H88" i="22" s="1"/>
  <c r="H87" i="22" a="1"/>
  <c r="H87" i="22" s="1"/>
  <c r="H86" i="22" a="1"/>
  <c r="H86" i="22" s="1"/>
  <c r="H85" i="22" a="1"/>
  <c r="H85" i="22" s="1"/>
  <c r="H84" i="22" a="1"/>
  <c r="H84" i="22" s="1"/>
  <c r="H83" i="22" a="1"/>
  <c r="H83" i="22" s="1"/>
  <c r="H82" i="22" a="1"/>
  <c r="H82" i="22" s="1"/>
  <c r="H81" i="22" a="1"/>
  <c r="H81" i="22" s="1"/>
  <c r="H80" i="22" a="1"/>
  <c r="H80" i="22" s="1"/>
  <c r="H79" i="22" a="1"/>
  <c r="H79" i="22" s="1"/>
  <c r="H78" i="22" a="1"/>
  <c r="H78" i="22" s="1"/>
  <c r="H77" i="22" a="1"/>
  <c r="H77" i="22" s="1"/>
  <c r="H76" i="22" a="1"/>
  <c r="H76" i="22" s="1"/>
  <c r="H75" i="22" a="1"/>
  <c r="H75" i="22" s="1"/>
  <c r="H74" i="22" a="1"/>
  <c r="H74" i="22" s="1"/>
  <c r="H73" i="22" a="1"/>
  <c r="H73" i="22" s="1"/>
  <c r="H72" i="22" a="1"/>
  <c r="H72" i="22" s="1"/>
  <c r="H71" i="22" a="1"/>
  <c r="H71" i="22" s="1"/>
  <c r="H70" i="22" a="1"/>
  <c r="H70" i="22" s="1"/>
  <c r="H69" i="22" a="1"/>
  <c r="H69" i="22" s="1"/>
  <c r="H68" i="22" a="1"/>
  <c r="H68" i="22" s="1"/>
  <c r="H67" i="22" a="1"/>
  <c r="H67" i="22" s="1"/>
  <c r="H66" i="22" a="1"/>
  <c r="H66" i="22" s="1"/>
  <c r="H65" i="22" a="1"/>
  <c r="H65" i="22" s="1"/>
  <c r="H64" i="22" a="1"/>
  <c r="H64" i="22" s="1"/>
  <c r="H63" i="22" a="1"/>
  <c r="H63" i="22" s="1"/>
  <c r="H62" i="22" a="1"/>
  <c r="H62" i="22" s="1"/>
  <c r="H61" i="22" a="1"/>
  <c r="H61" i="22" s="1"/>
  <c r="H60" i="22" a="1"/>
  <c r="H60" i="22" s="1"/>
  <c r="H59" i="22" a="1"/>
  <c r="H59" i="22" s="1"/>
  <c r="H58" i="22" a="1"/>
  <c r="H58" i="22" s="1"/>
  <c r="H57" i="22" a="1"/>
  <c r="H57" i="22" s="1"/>
  <c r="H56" i="22" a="1"/>
  <c r="H56" i="22" s="1"/>
  <c r="B3" i="27" a="1"/>
  <c r="B3" i="27" s="1"/>
  <c r="A3" i="27" a="1"/>
  <c r="A3" i="27" s="1"/>
  <c r="B1" i="25"/>
  <c r="A4" i="25" s="1" a="1"/>
  <c r="A4" i="25" s="1"/>
  <c r="C4" i="25" s="1" a="1"/>
  <c r="C4" i="25" s="1"/>
  <c r="G274" i="26"/>
  <c r="G273" i="26"/>
  <c r="G272" i="26"/>
  <c r="G271" i="26"/>
  <c r="G270" i="26"/>
  <c r="G269" i="26"/>
  <c r="G268" i="26"/>
  <c r="G267" i="26"/>
  <c r="G266" i="26"/>
  <c r="G265" i="26"/>
  <c r="G264" i="26"/>
  <c r="G263" i="26"/>
  <c r="G262" i="26"/>
  <c r="G261" i="26"/>
  <c r="G260" i="26"/>
  <c r="G259" i="26"/>
  <c r="G258" i="26"/>
  <c r="G257" i="26"/>
  <c r="G256" i="26"/>
  <c r="G255" i="26"/>
  <c r="G254" i="26"/>
  <c r="G253" i="26"/>
  <c r="G252" i="26"/>
  <c r="G251" i="26"/>
  <c r="G250" i="26"/>
  <c r="G249" i="26"/>
  <c r="G248" i="26"/>
  <c r="G247" i="26"/>
  <c r="G246" i="26"/>
  <c r="G245" i="26"/>
  <c r="G244" i="26"/>
  <c r="G243" i="26"/>
  <c r="G242" i="26"/>
  <c r="G241" i="26"/>
  <c r="G240" i="26"/>
  <c r="G239" i="26"/>
  <c r="G238" i="26"/>
  <c r="G237" i="26"/>
  <c r="G236" i="26"/>
  <c r="G235" i="26"/>
  <c r="G234" i="26"/>
  <c r="G233" i="26"/>
  <c r="G232" i="26"/>
  <c r="G231" i="26"/>
  <c r="G230" i="26"/>
  <c r="G229" i="26"/>
  <c r="G228" i="26"/>
  <c r="G227" i="26"/>
  <c r="G226" i="26"/>
  <c r="G225" i="26"/>
  <c r="G224" i="26"/>
  <c r="G223" i="26"/>
  <c r="G222" i="26"/>
  <c r="G221" i="26"/>
  <c r="G220" i="26"/>
  <c r="G219" i="26"/>
  <c r="G218" i="26"/>
  <c r="G217" i="26"/>
  <c r="G216" i="26"/>
  <c r="G215" i="26"/>
  <c r="G214" i="26"/>
  <c r="G213" i="26"/>
  <c r="G212" i="26"/>
  <c r="G211" i="26"/>
  <c r="G210" i="26"/>
  <c r="G209" i="26"/>
  <c r="G208" i="26"/>
  <c r="G207" i="26"/>
  <c r="G206" i="26"/>
  <c r="G205" i="26"/>
  <c r="G204" i="26"/>
  <c r="G203" i="26"/>
  <c r="G202" i="26"/>
  <c r="G201" i="26"/>
  <c r="G200" i="26"/>
  <c r="G199" i="26"/>
  <c r="G198" i="26"/>
  <c r="G197" i="26"/>
  <c r="G196" i="26"/>
  <c r="G195" i="26"/>
  <c r="G194" i="26"/>
  <c r="G193" i="26"/>
  <c r="G192" i="26"/>
  <c r="G191" i="26"/>
  <c r="G190" i="26"/>
  <c r="G189" i="26"/>
  <c r="G188" i="26"/>
  <c r="G187" i="26"/>
  <c r="G186" i="26"/>
  <c r="G185" i="26"/>
  <c r="G184" i="26"/>
  <c r="G183" i="26"/>
  <c r="G182" i="26"/>
  <c r="G181" i="26"/>
  <c r="G180" i="26"/>
  <c r="G179" i="26"/>
  <c r="G178" i="26"/>
  <c r="G177" i="26"/>
  <c r="G176" i="26"/>
  <c r="G175" i="26"/>
  <c r="G174" i="26"/>
  <c r="G173" i="26"/>
  <c r="G172" i="26"/>
  <c r="G171" i="26"/>
  <c r="G170" i="26"/>
  <c r="G169" i="26"/>
  <c r="G168" i="26"/>
  <c r="G167" i="26"/>
  <c r="G166" i="26"/>
  <c r="G165" i="26"/>
  <c r="G164" i="26"/>
  <c r="G163" i="26"/>
  <c r="G162" i="26"/>
  <c r="G161" i="26"/>
  <c r="G160" i="26"/>
  <c r="G159" i="26"/>
  <c r="G158" i="26"/>
  <c r="G157" i="26"/>
  <c r="G156" i="26"/>
  <c r="G155" i="26"/>
  <c r="G154" i="26"/>
  <c r="G153" i="26"/>
  <c r="G152" i="26"/>
  <c r="G151" i="26"/>
  <c r="G150" i="26"/>
  <c r="G149" i="26"/>
  <c r="G148" i="26"/>
  <c r="G147" i="26"/>
  <c r="G146" i="26"/>
  <c r="G145" i="26"/>
  <c r="G144" i="26"/>
  <c r="G143" i="26"/>
  <c r="G142" i="26"/>
  <c r="G141" i="26"/>
  <c r="G140" i="26"/>
  <c r="G139" i="26"/>
  <c r="G138" i="26"/>
  <c r="G137" i="26"/>
  <c r="G136" i="26"/>
  <c r="G135" i="26"/>
  <c r="G134" i="26"/>
  <c r="G133" i="26"/>
  <c r="G132" i="26"/>
  <c r="G131" i="26"/>
  <c r="G130" i="26"/>
  <c r="G129" i="26"/>
  <c r="G128" i="26"/>
  <c r="G127" i="26"/>
  <c r="G126" i="26"/>
  <c r="G125" i="26"/>
  <c r="G124" i="26"/>
  <c r="G123" i="26"/>
  <c r="G122" i="26"/>
  <c r="G121" i="26"/>
  <c r="G120" i="26"/>
  <c r="G119" i="26"/>
  <c r="G118" i="26"/>
  <c r="G117" i="26"/>
  <c r="G116" i="26"/>
  <c r="G115" i="26"/>
  <c r="G114" i="26"/>
  <c r="G113" i="26"/>
  <c r="G112" i="26"/>
  <c r="G111" i="26"/>
  <c r="G110" i="26"/>
  <c r="G109" i="26"/>
  <c r="G108" i="26"/>
  <c r="G107" i="26"/>
  <c r="G106" i="26"/>
  <c r="G105" i="26"/>
  <c r="G104" i="26"/>
  <c r="G103" i="26"/>
  <c r="G102" i="26"/>
  <c r="G101" i="26"/>
  <c r="G100" i="26"/>
  <c r="G99" i="26"/>
  <c r="G98" i="26"/>
  <c r="G97" i="26"/>
  <c r="G96" i="26"/>
  <c r="G95" i="26"/>
  <c r="G94" i="26"/>
  <c r="G93" i="26"/>
  <c r="A83" i="26" a="1"/>
  <c r="A83" i="26" s="1"/>
  <c r="B83" i="26" s="1" a="1"/>
  <c r="B49" i="26"/>
  <c r="B55" i="24"/>
  <c r="B56" i="24" s="1"/>
  <c r="B57" i="24" s="1"/>
  <c r="B58" i="24" s="1"/>
  <c r="B59" i="24" s="1"/>
  <c r="D47" i="26" s="1"/>
  <c r="B50" i="24"/>
  <c r="B49" i="24"/>
  <c r="B48" i="24"/>
  <c r="B47" i="24"/>
  <c r="B46" i="24"/>
  <c r="B45" i="24"/>
  <c r="B41" i="24"/>
  <c r="B40" i="24"/>
  <c r="B39" i="24"/>
  <c r="C66" i="26" s="1"/>
  <c r="B38" i="24"/>
  <c r="B37" i="24"/>
  <c r="B36" i="24"/>
  <c r="A2" i="21" a="1"/>
  <c r="A2" i="21" s="1"/>
  <c r="B2" i="21" s="1" a="1"/>
  <c r="B2" i="21" s="1"/>
  <c r="C2" i="21" s="1" a="1"/>
  <c r="C2" i="21" s="1"/>
  <c r="E1000" i="15" a="1"/>
  <c r="E1000" i="15" s="1"/>
  <c r="E999" i="15" a="1"/>
  <c r="E999" i="15" s="1"/>
  <c r="E998" i="15" a="1"/>
  <c r="E998" i="15" s="1"/>
  <c r="E997" i="15" a="1"/>
  <c r="E997" i="15" s="1"/>
  <c r="E996" i="15" a="1"/>
  <c r="E996" i="15" s="1"/>
  <c r="E995" i="15" a="1"/>
  <c r="E995" i="15" s="1"/>
  <c r="E994" i="15" a="1"/>
  <c r="E994" i="15" s="1"/>
  <c r="E993" i="15" a="1"/>
  <c r="E993" i="15" s="1"/>
  <c r="E992" i="15" a="1"/>
  <c r="E992" i="15" s="1"/>
  <c r="E991" i="15" a="1"/>
  <c r="E991" i="15" s="1"/>
  <c r="E990" i="15" a="1"/>
  <c r="E990" i="15" s="1"/>
  <c r="E989" i="15" a="1"/>
  <c r="E989" i="15" s="1"/>
  <c r="E988" i="15" a="1"/>
  <c r="E988" i="15" s="1"/>
  <c r="E987" i="15" a="1"/>
  <c r="E987" i="15" s="1"/>
  <c r="E986" i="15" a="1"/>
  <c r="E986" i="15" s="1"/>
  <c r="E985" i="15" a="1"/>
  <c r="E985" i="15" s="1"/>
  <c r="E984" i="15" a="1"/>
  <c r="E984" i="15" s="1"/>
  <c r="E983" i="15" a="1"/>
  <c r="E983" i="15" s="1"/>
  <c r="E982" i="15" a="1"/>
  <c r="E982" i="15" s="1"/>
  <c r="E981" i="15" a="1"/>
  <c r="E981" i="15" s="1"/>
  <c r="E980" i="15" a="1"/>
  <c r="E980" i="15" s="1"/>
  <c r="E979" i="15" a="1"/>
  <c r="E979" i="15" s="1"/>
  <c r="E978" i="15" a="1"/>
  <c r="E978" i="15" s="1"/>
  <c r="E977" i="15" a="1"/>
  <c r="E977" i="15" s="1"/>
  <c r="E976" i="15" a="1"/>
  <c r="E976" i="15" s="1"/>
  <c r="E975" i="15" a="1"/>
  <c r="E975" i="15" s="1"/>
  <c r="E974" i="15" a="1"/>
  <c r="E974" i="15" s="1"/>
  <c r="E973" i="15" a="1"/>
  <c r="E973" i="15" s="1"/>
  <c r="E972" i="15" a="1"/>
  <c r="E972" i="15" s="1"/>
  <c r="E971" i="15" a="1"/>
  <c r="E971" i="15" s="1"/>
  <c r="E970" i="15" a="1"/>
  <c r="E970" i="15" s="1"/>
  <c r="E969" i="15" a="1"/>
  <c r="E969" i="15" s="1"/>
  <c r="E968" i="15" a="1"/>
  <c r="E968" i="15" s="1"/>
  <c r="E967" i="15" a="1"/>
  <c r="E967" i="15" s="1"/>
  <c r="E966" i="15" a="1"/>
  <c r="E966" i="15" s="1"/>
  <c r="E965" i="15" a="1"/>
  <c r="E965" i="15" s="1"/>
  <c r="E964" i="15" a="1"/>
  <c r="E964" i="15" s="1"/>
  <c r="E963" i="15" a="1"/>
  <c r="E963" i="15" s="1"/>
  <c r="E962" i="15" a="1"/>
  <c r="E962" i="15" s="1"/>
  <c r="E961" i="15" a="1"/>
  <c r="E961" i="15" s="1"/>
  <c r="E960" i="15" a="1"/>
  <c r="E960" i="15" s="1"/>
  <c r="E959" i="15" a="1"/>
  <c r="E959" i="15" s="1"/>
  <c r="E958" i="15" a="1"/>
  <c r="E958" i="15" s="1"/>
  <c r="E957" i="15" a="1"/>
  <c r="E957" i="15" s="1"/>
  <c r="E956" i="15" a="1"/>
  <c r="E956" i="15" s="1"/>
  <c r="E955" i="15" a="1"/>
  <c r="E955" i="15" s="1"/>
  <c r="E954" i="15" a="1"/>
  <c r="E954" i="15" s="1"/>
  <c r="E953" i="15" a="1"/>
  <c r="E953" i="15" s="1"/>
  <c r="E952" i="15" a="1"/>
  <c r="E952" i="15" s="1"/>
  <c r="E951" i="15" a="1"/>
  <c r="E951" i="15" s="1"/>
  <c r="E950" i="15" a="1"/>
  <c r="E950" i="15" s="1"/>
  <c r="E949" i="15" a="1"/>
  <c r="E949" i="15" s="1"/>
  <c r="E948" i="15" a="1"/>
  <c r="E948" i="15" s="1"/>
  <c r="E947" i="15" a="1"/>
  <c r="E947" i="15" s="1"/>
  <c r="E946" i="15" a="1"/>
  <c r="E946" i="15" s="1"/>
  <c r="E945" i="15" a="1"/>
  <c r="E945" i="15" s="1"/>
  <c r="E944" i="15" a="1"/>
  <c r="E944" i="15" s="1"/>
  <c r="E943" i="15" a="1"/>
  <c r="E943" i="15" s="1"/>
  <c r="E942" i="15" a="1"/>
  <c r="E942" i="15" s="1"/>
  <c r="E941" i="15" a="1"/>
  <c r="E941" i="15" s="1"/>
  <c r="E940" i="15" a="1"/>
  <c r="E940" i="15" s="1"/>
  <c r="E939" i="15" a="1"/>
  <c r="E939" i="15" s="1"/>
  <c r="E938" i="15" a="1"/>
  <c r="E938" i="15" s="1"/>
  <c r="E937" i="15" a="1"/>
  <c r="E937" i="15" s="1"/>
  <c r="E936" i="15" a="1"/>
  <c r="E936" i="15" s="1"/>
  <c r="E935" i="15" a="1"/>
  <c r="E935" i="15" s="1"/>
  <c r="E934" i="15" a="1"/>
  <c r="E934" i="15" s="1"/>
  <c r="E933" i="15" a="1"/>
  <c r="E933" i="15" s="1"/>
  <c r="E932" i="15" a="1"/>
  <c r="E932" i="15" s="1"/>
  <c r="E931" i="15" a="1"/>
  <c r="E931" i="15" s="1"/>
  <c r="E930" i="15" a="1"/>
  <c r="E930" i="15" s="1"/>
  <c r="E929" i="15" a="1"/>
  <c r="E929" i="15" s="1"/>
  <c r="E928" i="15" a="1"/>
  <c r="E928" i="15" s="1"/>
  <c r="E927" i="15" a="1"/>
  <c r="E927" i="15" s="1"/>
  <c r="E926" i="15" a="1"/>
  <c r="E926" i="15" s="1"/>
  <c r="E925" i="15" a="1"/>
  <c r="E925" i="15" s="1"/>
  <c r="E924" i="15" a="1"/>
  <c r="E924" i="15" s="1"/>
  <c r="E923" i="15" a="1"/>
  <c r="E923" i="15" s="1"/>
  <c r="E922" i="15" a="1"/>
  <c r="E922" i="15" s="1"/>
  <c r="E921" i="15" a="1"/>
  <c r="E921" i="15" s="1"/>
  <c r="E920" i="15" a="1"/>
  <c r="E920" i="15" s="1"/>
  <c r="E919" i="15" a="1"/>
  <c r="E919" i="15" s="1"/>
  <c r="E918" i="15" a="1"/>
  <c r="E918" i="15" s="1"/>
  <c r="E917" i="15" a="1"/>
  <c r="E917" i="15" s="1"/>
  <c r="E916" i="15" a="1"/>
  <c r="E916" i="15" s="1"/>
  <c r="E915" i="15" a="1"/>
  <c r="E915" i="15" s="1"/>
  <c r="E914" i="15" a="1"/>
  <c r="E914" i="15" s="1"/>
  <c r="E913" i="15" a="1"/>
  <c r="E913" i="15" s="1"/>
  <c r="E912" i="15" a="1"/>
  <c r="E912" i="15" s="1"/>
  <c r="E911" i="15" a="1"/>
  <c r="E911" i="15" s="1"/>
  <c r="E910" i="15" a="1"/>
  <c r="E910" i="15" s="1"/>
  <c r="E909" i="15" a="1"/>
  <c r="E909" i="15" s="1"/>
  <c r="E908" i="15" a="1"/>
  <c r="E908" i="15" s="1"/>
  <c r="E907" i="15" a="1"/>
  <c r="E907" i="15" s="1"/>
  <c r="E906" i="15" a="1"/>
  <c r="E906" i="15" s="1"/>
  <c r="E905" i="15" a="1"/>
  <c r="E905" i="15" s="1"/>
  <c r="E904" i="15" a="1"/>
  <c r="E904" i="15" s="1"/>
  <c r="E903" i="15" a="1"/>
  <c r="E903" i="15" s="1"/>
  <c r="E902" i="15" a="1"/>
  <c r="E902" i="15" s="1"/>
  <c r="E901" i="15" a="1"/>
  <c r="E901" i="15" s="1"/>
  <c r="E900" i="15" a="1"/>
  <c r="E900" i="15" s="1"/>
  <c r="E899" i="15" a="1"/>
  <c r="E899" i="15" s="1"/>
  <c r="E898" i="15" a="1"/>
  <c r="E898" i="15" s="1"/>
  <c r="E897" i="15" a="1"/>
  <c r="E897" i="15" s="1"/>
  <c r="E896" i="15" a="1"/>
  <c r="E896" i="15" s="1"/>
  <c r="E895" i="15" a="1"/>
  <c r="E895" i="15" s="1"/>
  <c r="E894" i="15" a="1"/>
  <c r="E894" i="15" s="1"/>
  <c r="E893" i="15" a="1"/>
  <c r="E893" i="15" s="1"/>
  <c r="E892" i="15" a="1"/>
  <c r="E892" i="15" s="1"/>
  <c r="E891" i="15" a="1"/>
  <c r="E891" i="15" s="1"/>
  <c r="E890" i="15" a="1"/>
  <c r="E890" i="15" s="1"/>
  <c r="E889" i="15" a="1"/>
  <c r="E889" i="15" s="1"/>
  <c r="E888" i="15" a="1"/>
  <c r="E888" i="15" s="1"/>
  <c r="E887" i="15" a="1"/>
  <c r="E887" i="15" s="1"/>
  <c r="E886" i="15" a="1"/>
  <c r="E886" i="15" s="1"/>
  <c r="E885" i="15" a="1"/>
  <c r="E885" i="15" s="1"/>
  <c r="E884" i="15" a="1"/>
  <c r="E884" i="15" s="1"/>
  <c r="E883" i="15" a="1"/>
  <c r="E883" i="15" s="1"/>
  <c r="E882" i="15" a="1"/>
  <c r="E882" i="15" s="1"/>
  <c r="E881" i="15" a="1"/>
  <c r="E881" i="15" s="1"/>
  <c r="E880" i="15" a="1"/>
  <c r="E880" i="15" s="1"/>
  <c r="E879" i="15" a="1"/>
  <c r="E879" i="15" s="1"/>
  <c r="E878" i="15" a="1"/>
  <c r="E878" i="15" s="1"/>
  <c r="E877" i="15" a="1"/>
  <c r="E877" i="15" s="1"/>
  <c r="E876" i="15" a="1"/>
  <c r="E876" i="15" s="1"/>
  <c r="E875" i="15" a="1"/>
  <c r="E875" i="15" s="1"/>
  <c r="E874" i="15" a="1"/>
  <c r="E874" i="15" s="1"/>
  <c r="E873" i="15" a="1"/>
  <c r="E873" i="15" s="1"/>
  <c r="E872" i="15" a="1"/>
  <c r="E872" i="15" s="1"/>
  <c r="E871" i="15" a="1"/>
  <c r="E871" i="15" s="1"/>
  <c r="E870" i="15" a="1"/>
  <c r="E870" i="15" s="1"/>
  <c r="E869" i="15" a="1"/>
  <c r="E869" i="15" s="1"/>
  <c r="E868" i="15" a="1"/>
  <c r="E868" i="15" s="1"/>
  <c r="E867" i="15" a="1"/>
  <c r="E867" i="15" s="1"/>
  <c r="E866" i="15" a="1"/>
  <c r="E866" i="15" s="1"/>
  <c r="E865" i="15" a="1"/>
  <c r="E865" i="15" s="1"/>
  <c r="E864" i="15" a="1"/>
  <c r="E864" i="15" s="1"/>
  <c r="E863" i="15" a="1"/>
  <c r="E863" i="15" s="1"/>
  <c r="E862" i="15" a="1"/>
  <c r="E862" i="15" s="1"/>
  <c r="E861" i="15" a="1"/>
  <c r="E861" i="15" s="1"/>
  <c r="E860" i="15" a="1"/>
  <c r="E860" i="15" s="1"/>
  <c r="E859" i="15" a="1"/>
  <c r="E859" i="15" s="1"/>
  <c r="E858" i="15" a="1"/>
  <c r="E858" i="15" s="1"/>
  <c r="E857" i="15" a="1"/>
  <c r="E857" i="15" s="1"/>
  <c r="E856" i="15" a="1"/>
  <c r="E856" i="15" s="1"/>
  <c r="E855" i="15" a="1"/>
  <c r="E855" i="15" s="1"/>
  <c r="E854" i="15" a="1"/>
  <c r="E854" i="15" s="1"/>
  <c r="E853" i="15" a="1"/>
  <c r="E853" i="15" s="1"/>
  <c r="E852" i="15" a="1"/>
  <c r="E852" i="15" s="1"/>
  <c r="E851" i="15" a="1"/>
  <c r="E851" i="15" s="1"/>
  <c r="E850" i="15" a="1"/>
  <c r="E850" i="15" s="1"/>
  <c r="E849" i="15" a="1"/>
  <c r="E849" i="15" s="1"/>
  <c r="E848" i="15" a="1"/>
  <c r="E848" i="15" s="1"/>
  <c r="E847" i="15" a="1"/>
  <c r="E847" i="15" s="1"/>
  <c r="E846" i="15" a="1"/>
  <c r="E846" i="15" s="1"/>
  <c r="E845" i="15" a="1"/>
  <c r="E845" i="15" s="1"/>
  <c r="E844" i="15" a="1"/>
  <c r="E844" i="15" s="1"/>
  <c r="E843" i="15" a="1"/>
  <c r="E843" i="15" s="1"/>
  <c r="E842" i="15" a="1"/>
  <c r="E842" i="15" s="1"/>
  <c r="E841" i="15" a="1"/>
  <c r="E841" i="15" s="1"/>
  <c r="E840" i="15" a="1"/>
  <c r="E840" i="15" s="1"/>
  <c r="E839" i="15" a="1"/>
  <c r="E839" i="15" s="1"/>
  <c r="E838" i="15" a="1"/>
  <c r="E838" i="15" s="1"/>
  <c r="E837" i="15" a="1"/>
  <c r="E837" i="15" s="1"/>
  <c r="E836" i="15" a="1"/>
  <c r="E836" i="15" s="1"/>
  <c r="E835" i="15" a="1"/>
  <c r="E835" i="15" s="1"/>
  <c r="E834" i="15" a="1"/>
  <c r="E834" i="15" s="1"/>
  <c r="E833" i="15" a="1"/>
  <c r="E833" i="15" s="1"/>
  <c r="E832" i="15" a="1"/>
  <c r="E832" i="15" s="1"/>
  <c r="E831" i="15" a="1"/>
  <c r="E831" i="15" s="1"/>
  <c r="E830" i="15" a="1"/>
  <c r="E830" i="15" s="1"/>
  <c r="E829" i="15" a="1"/>
  <c r="E829" i="15" s="1"/>
  <c r="E828" i="15" a="1"/>
  <c r="E828" i="15" s="1"/>
  <c r="E827" i="15" a="1"/>
  <c r="E827" i="15" s="1"/>
  <c r="E826" i="15" a="1"/>
  <c r="E826" i="15" s="1"/>
  <c r="E825" i="15" a="1"/>
  <c r="E825" i="15" s="1"/>
  <c r="E824" i="15" a="1"/>
  <c r="E824" i="15" s="1"/>
  <c r="E823" i="15" a="1"/>
  <c r="E823" i="15" s="1"/>
  <c r="E822" i="15" a="1"/>
  <c r="E822" i="15" s="1"/>
  <c r="E821" i="15" a="1"/>
  <c r="E821" i="15" s="1"/>
  <c r="E820" i="15" a="1"/>
  <c r="E820" i="15" s="1"/>
  <c r="E819" i="15" a="1"/>
  <c r="E819" i="15" s="1"/>
  <c r="E818" i="15" a="1"/>
  <c r="E818" i="15" s="1"/>
  <c r="E817" i="15" a="1"/>
  <c r="E817" i="15" s="1"/>
  <c r="E816" i="15" a="1"/>
  <c r="E816" i="15" s="1"/>
  <c r="E815" i="15" a="1"/>
  <c r="E815" i="15" s="1"/>
  <c r="E814" i="15" a="1"/>
  <c r="E814" i="15" s="1"/>
  <c r="E813" i="15" a="1"/>
  <c r="E813" i="15" s="1"/>
  <c r="E812" i="15" a="1"/>
  <c r="E812" i="15" s="1"/>
  <c r="E811" i="15" a="1"/>
  <c r="E811" i="15" s="1"/>
  <c r="E810" i="15" a="1"/>
  <c r="E810" i="15" s="1"/>
  <c r="E809" i="15" a="1"/>
  <c r="E809" i="15" s="1"/>
  <c r="E808" i="15" a="1"/>
  <c r="E808" i="15" s="1"/>
  <c r="E807" i="15" a="1"/>
  <c r="E807" i="15" s="1"/>
  <c r="E806" i="15" a="1"/>
  <c r="E806" i="15" s="1"/>
  <c r="E805" i="15" a="1"/>
  <c r="E805" i="15" s="1"/>
  <c r="E804" i="15" a="1"/>
  <c r="E804" i="15" s="1"/>
  <c r="E803" i="15" a="1"/>
  <c r="E803" i="15" s="1"/>
  <c r="E802" i="15" a="1"/>
  <c r="E802" i="15" s="1"/>
  <c r="E801" i="15" a="1"/>
  <c r="E801" i="15" s="1"/>
  <c r="E800" i="15" a="1"/>
  <c r="E800" i="15" s="1"/>
  <c r="E799" i="15" a="1"/>
  <c r="E799" i="15" s="1"/>
  <c r="E798" i="15" a="1"/>
  <c r="E798" i="15" s="1"/>
  <c r="E797" i="15" a="1"/>
  <c r="E797" i="15" s="1"/>
  <c r="E796" i="15" a="1"/>
  <c r="E796" i="15" s="1"/>
  <c r="E795" i="15" a="1"/>
  <c r="E795" i="15" s="1"/>
  <c r="E794" i="15" a="1"/>
  <c r="E794" i="15" s="1"/>
  <c r="E793" i="15" a="1"/>
  <c r="E793" i="15" s="1"/>
  <c r="E792" i="15" a="1"/>
  <c r="E792" i="15" s="1"/>
  <c r="E791" i="15" a="1"/>
  <c r="E791" i="15" s="1"/>
  <c r="E790" i="15" a="1"/>
  <c r="E790" i="15" s="1"/>
  <c r="E789" i="15" a="1"/>
  <c r="E789" i="15" s="1"/>
  <c r="E788" i="15" a="1"/>
  <c r="E788" i="15" s="1"/>
  <c r="E787" i="15" a="1"/>
  <c r="E787" i="15" s="1"/>
  <c r="E786" i="15" a="1"/>
  <c r="E786" i="15" s="1"/>
  <c r="E785" i="15" a="1"/>
  <c r="E785" i="15" s="1"/>
  <c r="E784" i="15" a="1"/>
  <c r="E784" i="15" s="1"/>
  <c r="E783" i="15" a="1"/>
  <c r="E783" i="15" s="1"/>
  <c r="E782" i="15" a="1"/>
  <c r="E782" i="15" s="1"/>
  <c r="E781" i="15" a="1"/>
  <c r="E781" i="15" s="1"/>
  <c r="E780" i="15" a="1"/>
  <c r="E780" i="15" s="1"/>
  <c r="E779" i="15" a="1"/>
  <c r="E779" i="15" s="1"/>
  <c r="E778" i="15" a="1"/>
  <c r="E778" i="15" s="1"/>
  <c r="E777" i="15" a="1"/>
  <c r="E777" i="15" s="1"/>
  <c r="E776" i="15" a="1"/>
  <c r="E776" i="15" s="1"/>
  <c r="E775" i="15" a="1"/>
  <c r="E775" i="15" s="1"/>
  <c r="E774" i="15" a="1"/>
  <c r="E774" i="15" s="1"/>
  <c r="E773" i="15" a="1"/>
  <c r="E773" i="15" s="1"/>
  <c r="E772" i="15" a="1"/>
  <c r="E772" i="15" s="1"/>
  <c r="E771" i="15" a="1"/>
  <c r="E771" i="15" s="1"/>
  <c r="E770" i="15" a="1"/>
  <c r="E770" i="15" s="1"/>
  <c r="E769" i="15" a="1"/>
  <c r="E769" i="15" s="1"/>
  <c r="E768" i="15" a="1"/>
  <c r="E768" i="15" s="1"/>
  <c r="E767" i="15" a="1"/>
  <c r="E767" i="15" s="1"/>
  <c r="E766" i="15" a="1"/>
  <c r="E766" i="15" s="1"/>
  <c r="E765" i="15" a="1"/>
  <c r="E765" i="15" s="1"/>
  <c r="E764" i="15" a="1"/>
  <c r="E764" i="15" s="1"/>
  <c r="E763" i="15" a="1"/>
  <c r="E763" i="15" s="1"/>
  <c r="E762" i="15" a="1"/>
  <c r="E762" i="15" s="1"/>
  <c r="E761" i="15" a="1"/>
  <c r="E761" i="15" s="1"/>
  <c r="E760" i="15" a="1"/>
  <c r="E760" i="15" s="1"/>
  <c r="E759" i="15" a="1"/>
  <c r="E759" i="15" s="1"/>
  <c r="E758" i="15" a="1"/>
  <c r="E758" i="15" s="1"/>
  <c r="E757" i="15" a="1"/>
  <c r="E757" i="15" s="1"/>
  <c r="E756" i="15" a="1"/>
  <c r="E756" i="15" s="1"/>
  <c r="E755" i="15" a="1"/>
  <c r="E755" i="15" s="1"/>
  <c r="E754" i="15" a="1"/>
  <c r="E754" i="15" s="1"/>
  <c r="E753" i="15" a="1"/>
  <c r="E753" i="15" s="1"/>
  <c r="E752" i="15" a="1"/>
  <c r="E752" i="15" s="1"/>
  <c r="E751" i="15" a="1"/>
  <c r="E751" i="15" s="1"/>
  <c r="E750" i="15" a="1"/>
  <c r="E750" i="15" s="1"/>
  <c r="E749" i="15" a="1"/>
  <c r="E749" i="15" s="1"/>
  <c r="E748" i="15" a="1"/>
  <c r="E748" i="15" s="1"/>
  <c r="E747" i="15" a="1"/>
  <c r="E747" i="15" s="1"/>
  <c r="E746" i="15" a="1"/>
  <c r="E746" i="15" s="1"/>
  <c r="E745" i="15" a="1"/>
  <c r="E745" i="15" s="1"/>
  <c r="E744" i="15" a="1"/>
  <c r="E744" i="15" s="1"/>
  <c r="E743" i="15" a="1"/>
  <c r="E743" i="15" s="1"/>
  <c r="E742" i="15" a="1"/>
  <c r="E742" i="15" s="1"/>
  <c r="E741" i="15" a="1"/>
  <c r="E741" i="15" s="1"/>
  <c r="E740" i="15" a="1"/>
  <c r="E740" i="15" s="1"/>
  <c r="E739" i="15" a="1"/>
  <c r="E739" i="15" s="1"/>
  <c r="E738" i="15" a="1"/>
  <c r="E738" i="15" s="1"/>
  <c r="E737" i="15" a="1"/>
  <c r="E737" i="15" s="1"/>
  <c r="E736" i="15" a="1"/>
  <c r="E736" i="15" s="1"/>
  <c r="E735" i="15" a="1"/>
  <c r="E735" i="15" s="1"/>
  <c r="E734" i="15" a="1"/>
  <c r="E734" i="15" s="1"/>
  <c r="E733" i="15" a="1"/>
  <c r="E733" i="15" s="1"/>
  <c r="E732" i="15" a="1"/>
  <c r="E732" i="15" s="1"/>
  <c r="E731" i="15" a="1"/>
  <c r="E731" i="15" s="1"/>
  <c r="E730" i="15" a="1"/>
  <c r="E730" i="15" s="1"/>
  <c r="E729" i="15" a="1"/>
  <c r="E729" i="15" s="1"/>
  <c r="E728" i="15" a="1"/>
  <c r="E728" i="15" s="1"/>
  <c r="E727" i="15" a="1"/>
  <c r="E727" i="15" s="1"/>
  <c r="E726" i="15" a="1"/>
  <c r="E726" i="15" s="1"/>
  <c r="E725" i="15" a="1"/>
  <c r="E725" i="15" s="1"/>
  <c r="E724" i="15" a="1"/>
  <c r="E724" i="15" s="1"/>
  <c r="E723" i="15" a="1"/>
  <c r="E723" i="15" s="1"/>
  <c r="E722" i="15" a="1"/>
  <c r="E722" i="15" s="1"/>
  <c r="E721" i="15" a="1"/>
  <c r="E721" i="15" s="1"/>
  <c r="E720" i="15" a="1"/>
  <c r="E720" i="15" s="1"/>
  <c r="E719" i="15" a="1"/>
  <c r="E719" i="15" s="1"/>
  <c r="E718" i="15" a="1"/>
  <c r="E718" i="15" s="1"/>
  <c r="E717" i="15" a="1"/>
  <c r="E717" i="15" s="1"/>
  <c r="E716" i="15" a="1"/>
  <c r="E716" i="15" s="1"/>
  <c r="E715" i="15" a="1"/>
  <c r="E715" i="15" s="1"/>
  <c r="E714" i="15" a="1"/>
  <c r="E714" i="15" s="1"/>
  <c r="E713" i="15" a="1"/>
  <c r="E713" i="15" s="1"/>
  <c r="E712" i="15" a="1"/>
  <c r="E712" i="15" s="1"/>
  <c r="E711" i="15" a="1"/>
  <c r="E711" i="15" s="1"/>
  <c r="E710" i="15" a="1"/>
  <c r="E710" i="15" s="1"/>
  <c r="E709" i="15" a="1"/>
  <c r="E709" i="15" s="1"/>
  <c r="E708" i="15" a="1"/>
  <c r="E708" i="15" s="1"/>
  <c r="E707" i="15" a="1"/>
  <c r="E707" i="15" s="1"/>
  <c r="E706" i="15" a="1"/>
  <c r="E706" i="15" s="1"/>
  <c r="E705" i="15" a="1"/>
  <c r="E705" i="15" s="1"/>
  <c r="E704" i="15" a="1"/>
  <c r="E704" i="15" s="1"/>
  <c r="E703" i="15" a="1"/>
  <c r="E703" i="15" s="1"/>
  <c r="E702" i="15" a="1"/>
  <c r="E702" i="15" s="1"/>
  <c r="E701" i="15" a="1"/>
  <c r="E701" i="15" s="1"/>
  <c r="E700" i="15" a="1"/>
  <c r="E700" i="15" s="1"/>
  <c r="E699" i="15" a="1"/>
  <c r="E699" i="15" s="1"/>
  <c r="E698" i="15" a="1"/>
  <c r="E698" i="15" s="1"/>
  <c r="E697" i="15" a="1"/>
  <c r="E697" i="15" s="1"/>
  <c r="E696" i="15" a="1"/>
  <c r="E696" i="15" s="1"/>
  <c r="E695" i="15" a="1"/>
  <c r="E695" i="15" s="1"/>
  <c r="E694" i="15" a="1"/>
  <c r="E694" i="15" s="1"/>
  <c r="E693" i="15" a="1"/>
  <c r="E693" i="15" s="1"/>
  <c r="E692" i="15" a="1"/>
  <c r="E692" i="15" s="1"/>
  <c r="E691" i="15" a="1"/>
  <c r="E691" i="15" s="1"/>
  <c r="E690" i="15" a="1"/>
  <c r="E690" i="15" s="1"/>
  <c r="E689" i="15" a="1"/>
  <c r="E689" i="15" s="1"/>
  <c r="E688" i="15" a="1"/>
  <c r="E688" i="15" s="1"/>
  <c r="E687" i="15" a="1"/>
  <c r="E687" i="15" s="1"/>
  <c r="E686" i="15" a="1"/>
  <c r="E686" i="15" s="1"/>
  <c r="E685" i="15" a="1"/>
  <c r="E685" i="15" s="1"/>
  <c r="E684" i="15" a="1"/>
  <c r="E684" i="15" s="1"/>
  <c r="E683" i="15" a="1"/>
  <c r="E683" i="15" s="1"/>
  <c r="E682" i="15" a="1"/>
  <c r="E682" i="15" s="1"/>
  <c r="E681" i="15" a="1"/>
  <c r="E681" i="15" s="1"/>
  <c r="E680" i="15" a="1"/>
  <c r="E680" i="15" s="1"/>
  <c r="E679" i="15" a="1"/>
  <c r="E679" i="15" s="1"/>
  <c r="E678" i="15" a="1"/>
  <c r="E678" i="15" s="1"/>
  <c r="E677" i="15" a="1"/>
  <c r="E677" i="15" s="1"/>
  <c r="E676" i="15" a="1"/>
  <c r="E676" i="15" s="1"/>
  <c r="E675" i="15" a="1"/>
  <c r="E675" i="15" s="1"/>
  <c r="E674" i="15" a="1"/>
  <c r="E674" i="15" s="1"/>
  <c r="E673" i="15" a="1"/>
  <c r="E673" i="15" s="1"/>
  <c r="E672" i="15" a="1"/>
  <c r="E672" i="15" s="1"/>
  <c r="E671" i="15" a="1"/>
  <c r="E671" i="15" s="1"/>
  <c r="E670" i="15" a="1"/>
  <c r="E670" i="15" s="1"/>
  <c r="E669" i="15" a="1"/>
  <c r="E669" i="15" s="1"/>
  <c r="E668" i="15" a="1"/>
  <c r="E668" i="15" s="1"/>
  <c r="E667" i="15" a="1"/>
  <c r="E667" i="15" s="1"/>
  <c r="E666" i="15" a="1"/>
  <c r="E666" i="15" s="1"/>
  <c r="E665" i="15" a="1"/>
  <c r="E665" i="15" s="1"/>
  <c r="E664" i="15" a="1"/>
  <c r="E664" i="15" s="1"/>
  <c r="E663" i="15" a="1"/>
  <c r="E663" i="15" s="1"/>
  <c r="E662" i="15" a="1"/>
  <c r="E662" i="15" s="1"/>
  <c r="E661" i="15" a="1"/>
  <c r="E661" i="15" s="1"/>
  <c r="E660" i="15" a="1"/>
  <c r="E660" i="15" s="1"/>
  <c r="E659" i="15" a="1"/>
  <c r="E659" i="15" s="1"/>
  <c r="E658" i="15" a="1"/>
  <c r="E658" i="15" s="1"/>
  <c r="E657" i="15" a="1"/>
  <c r="E657" i="15" s="1"/>
  <c r="E656" i="15" a="1"/>
  <c r="E656" i="15" s="1"/>
  <c r="E655" i="15" a="1"/>
  <c r="E655" i="15" s="1"/>
  <c r="E654" i="15" a="1"/>
  <c r="E654" i="15" s="1"/>
  <c r="E653" i="15" a="1"/>
  <c r="E653" i="15" s="1"/>
  <c r="E652" i="15" a="1"/>
  <c r="E652" i="15" s="1"/>
  <c r="E651" i="15" a="1"/>
  <c r="E651" i="15" s="1"/>
  <c r="E650" i="15" a="1"/>
  <c r="E650" i="15" s="1"/>
  <c r="E649" i="15" a="1"/>
  <c r="E649" i="15" s="1"/>
  <c r="E648" i="15" a="1"/>
  <c r="E648" i="15" s="1"/>
  <c r="E647" i="15" a="1"/>
  <c r="E647" i="15" s="1"/>
  <c r="E646" i="15" a="1"/>
  <c r="E646" i="15" s="1"/>
  <c r="E645" i="15" a="1"/>
  <c r="E645" i="15" s="1"/>
  <c r="E644" i="15" a="1"/>
  <c r="E644" i="15" s="1"/>
  <c r="E643" i="15" a="1"/>
  <c r="E643" i="15" s="1"/>
  <c r="E642" i="15" a="1"/>
  <c r="E642" i="15" s="1"/>
  <c r="E641" i="15" a="1"/>
  <c r="E641" i="15" s="1"/>
  <c r="E640" i="15" a="1"/>
  <c r="E640" i="15" s="1"/>
  <c r="E639" i="15" a="1"/>
  <c r="E639" i="15" s="1"/>
  <c r="E638" i="15" a="1"/>
  <c r="E638" i="15" s="1"/>
  <c r="E637" i="15" a="1"/>
  <c r="E637" i="15" s="1"/>
  <c r="E636" i="15" a="1"/>
  <c r="E636" i="15" s="1"/>
  <c r="E635" i="15" a="1"/>
  <c r="E635" i="15" s="1"/>
  <c r="E634" i="15" a="1"/>
  <c r="E634" i="15" s="1"/>
  <c r="E633" i="15" a="1"/>
  <c r="E633" i="15" s="1"/>
  <c r="E632" i="15" a="1"/>
  <c r="E632" i="15" s="1"/>
  <c r="E631" i="15" a="1"/>
  <c r="E631" i="15" s="1"/>
  <c r="E630" i="15" a="1"/>
  <c r="E630" i="15" s="1"/>
  <c r="E629" i="15" a="1"/>
  <c r="E629" i="15" s="1"/>
  <c r="E628" i="15" a="1"/>
  <c r="E628" i="15" s="1"/>
  <c r="E627" i="15" a="1"/>
  <c r="E627" i="15" s="1"/>
  <c r="E626" i="15" a="1"/>
  <c r="E626" i="15" s="1"/>
  <c r="E625" i="15" a="1"/>
  <c r="E625" i="15" s="1"/>
  <c r="E624" i="15" a="1"/>
  <c r="E624" i="15" s="1"/>
  <c r="E623" i="15" a="1"/>
  <c r="E623" i="15" s="1"/>
  <c r="E622" i="15" a="1"/>
  <c r="E622" i="15" s="1"/>
  <c r="E621" i="15" a="1"/>
  <c r="E621" i="15" s="1"/>
  <c r="E620" i="15" a="1"/>
  <c r="E620" i="15" s="1"/>
  <c r="E619" i="15" a="1"/>
  <c r="E619" i="15" s="1"/>
  <c r="E618" i="15" a="1"/>
  <c r="E618" i="15" s="1"/>
  <c r="E617" i="15" a="1"/>
  <c r="E617" i="15" s="1"/>
  <c r="E616" i="15" a="1"/>
  <c r="E616" i="15" s="1"/>
  <c r="E615" i="15" a="1"/>
  <c r="E615" i="15" s="1"/>
  <c r="E614" i="15" a="1"/>
  <c r="E614" i="15" s="1"/>
  <c r="E613" i="15" a="1"/>
  <c r="E613" i="15" s="1"/>
  <c r="E612" i="15" a="1"/>
  <c r="E612" i="15" s="1"/>
  <c r="E611" i="15" a="1"/>
  <c r="E611" i="15" s="1"/>
  <c r="E610" i="15" a="1"/>
  <c r="E610" i="15" s="1"/>
  <c r="E609" i="15" a="1"/>
  <c r="E609" i="15" s="1"/>
  <c r="E608" i="15" a="1"/>
  <c r="E608" i="15" s="1"/>
  <c r="E607" i="15" a="1"/>
  <c r="E607" i="15" s="1"/>
  <c r="E606" i="15" a="1"/>
  <c r="E606" i="15" s="1"/>
  <c r="E605" i="15" a="1"/>
  <c r="E605" i="15" s="1"/>
  <c r="E604" i="15" a="1"/>
  <c r="E604" i="15" s="1"/>
  <c r="E603" i="15" a="1"/>
  <c r="E603" i="15" s="1"/>
  <c r="E602" i="15" a="1"/>
  <c r="E602" i="15" s="1"/>
  <c r="E601" i="15" a="1"/>
  <c r="E601" i="15" s="1"/>
  <c r="E600" i="15" a="1"/>
  <c r="E600" i="15" s="1"/>
  <c r="E599" i="15" a="1"/>
  <c r="E599" i="15" s="1"/>
  <c r="E598" i="15" a="1"/>
  <c r="E598" i="15" s="1"/>
  <c r="E597" i="15" a="1"/>
  <c r="E597" i="15" s="1"/>
  <c r="E596" i="15" a="1"/>
  <c r="E596" i="15" s="1"/>
  <c r="E595" i="15" a="1"/>
  <c r="E595" i="15" s="1"/>
  <c r="E594" i="15" a="1"/>
  <c r="E594" i="15" s="1"/>
  <c r="E593" i="15" a="1"/>
  <c r="E593" i="15" s="1"/>
  <c r="E592" i="15" a="1"/>
  <c r="E592" i="15" s="1"/>
  <c r="E591" i="15" a="1"/>
  <c r="E591" i="15" s="1"/>
  <c r="E590" i="15" a="1"/>
  <c r="E590" i="15" s="1"/>
  <c r="E589" i="15" a="1"/>
  <c r="E589" i="15" s="1"/>
  <c r="E588" i="15" a="1"/>
  <c r="E588" i="15" s="1"/>
  <c r="E587" i="15" a="1"/>
  <c r="E587" i="15" s="1"/>
  <c r="E586" i="15" a="1"/>
  <c r="E586" i="15" s="1"/>
  <c r="E585" i="15" a="1"/>
  <c r="E585" i="15" s="1"/>
  <c r="E584" i="15" a="1"/>
  <c r="E584" i="15" s="1"/>
  <c r="E583" i="15" a="1"/>
  <c r="E583" i="15" s="1"/>
  <c r="E582" i="15" a="1"/>
  <c r="E582" i="15" s="1"/>
  <c r="E581" i="15" a="1"/>
  <c r="E581" i="15" s="1"/>
  <c r="E580" i="15" a="1"/>
  <c r="E580" i="15" s="1"/>
  <c r="E579" i="15" a="1"/>
  <c r="E579" i="15" s="1"/>
  <c r="E578" i="15" a="1"/>
  <c r="E578" i="15" s="1"/>
  <c r="E577" i="15" a="1"/>
  <c r="E577" i="15" s="1"/>
  <c r="E576" i="15" a="1"/>
  <c r="E576" i="15" s="1"/>
  <c r="E575" i="15" a="1"/>
  <c r="E575" i="15" s="1"/>
  <c r="E574" i="15" a="1"/>
  <c r="E574" i="15" s="1"/>
  <c r="E573" i="15" a="1"/>
  <c r="E573" i="15" s="1"/>
  <c r="E572" i="15" a="1"/>
  <c r="E572" i="15" s="1"/>
  <c r="E571" i="15" a="1"/>
  <c r="E571" i="15" s="1"/>
  <c r="E570" i="15" a="1"/>
  <c r="E570" i="15" s="1"/>
  <c r="E569" i="15" a="1"/>
  <c r="E569" i="15" s="1"/>
  <c r="E568" i="15" a="1"/>
  <c r="E568" i="15" s="1"/>
  <c r="E567" i="15" a="1"/>
  <c r="E567" i="15" s="1"/>
  <c r="E566" i="15" a="1"/>
  <c r="E566" i="15" s="1"/>
  <c r="E565" i="15" a="1"/>
  <c r="E565" i="15" s="1"/>
  <c r="E564" i="15" a="1"/>
  <c r="E564" i="15" s="1"/>
  <c r="E563" i="15" a="1"/>
  <c r="E563" i="15" s="1"/>
  <c r="E562" i="15" a="1"/>
  <c r="E562" i="15" s="1"/>
  <c r="E561" i="15" a="1"/>
  <c r="E561" i="15" s="1"/>
  <c r="E560" i="15" a="1"/>
  <c r="E560" i="15" s="1"/>
  <c r="E559" i="15" a="1"/>
  <c r="E559" i="15" s="1"/>
  <c r="E558" i="15" a="1"/>
  <c r="E558" i="15" s="1"/>
  <c r="E557" i="15" a="1"/>
  <c r="E557" i="15" s="1"/>
  <c r="E556" i="15" a="1"/>
  <c r="E556" i="15" s="1"/>
  <c r="E555" i="15" a="1"/>
  <c r="E555" i="15" s="1"/>
  <c r="E554" i="15" a="1"/>
  <c r="E554" i="15" s="1"/>
  <c r="E553" i="15" a="1"/>
  <c r="E553" i="15" s="1"/>
  <c r="E552" i="15" a="1"/>
  <c r="E552" i="15" s="1"/>
  <c r="E551" i="15" a="1"/>
  <c r="E551" i="15" s="1"/>
  <c r="E550" i="15" a="1"/>
  <c r="E550" i="15" s="1"/>
  <c r="E549" i="15" a="1"/>
  <c r="E549" i="15" s="1"/>
  <c r="E548" i="15" a="1"/>
  <c r="E548" i="15" s="1"/>
  <c r="E547" i="15" a="1"/>
  <c r="E547" i="15" s="1"/>
  <c r="E546" i="15" a="1"/>
  <c r="E546" i="15" s="1"/>
  <c r="E545" i="15" a="1"/>
  <c r="E545" i="15" s="1"/>
  <c r="E544" i="15" a="1"/>
  <c r="E544" i="15" s="1"/>
  <c r="E543" i="15" a="1"/>
  <c r="E543" i="15" s="1"/>
  <c r="E542" i="15" a="1"/>
  <c r="E542" i="15" s="1"/>
  <c r="E541" i="15" a="1"/>
  <c r="E541" i="15" s="1"/>
  <c r="E540" i="15" a="1"/>
  <c r="E540" i="15" s="1"/>
  <c r="E539" i="15" a="1"/>
  <c r="E539" i="15" s="1"/>
  <c r="E538" i="15" a="1"/>
  <c r="E538" i="15" s="1"/>
  <c r="E537" i="15" a="1"/>
  <c r="E537" i="15" s="1"/>
  <c r="E536" i="15" a="1"/>
  <c r="E536" i="15" s="1"/>
  <c r="E535" i="15" a="1"/>
  <c r="E535" i="15" s="1"/>
  <c r="E534" i="15" a="1"/>
  <c r="E534" i="15" s="1"/>
  <c r="E533" i="15" a="1"/>
  <c r="E533" i="15" s="1"/>
  <c r="E532" i="15" a="1"/>
  <c r="E532" i="15" s="1"/>
  <c r="E531" i="15" a="1"/>
  <c r="E531" i="15" s="1"/>
  <c r="E530" i="15" a="1"/>
  <c r="E530" i="15" s="1"/>
  <c r="E529" i="15" a="1"/>
  <c r="E529" i="15" s="1"/>
  <c r="E528" i="15" a="1"/>
  <c r="E528" i="15" s="1"/>
  <c r="E527" i="15" a="1"/>
  <c r="E527" i="15" s="1"/>
  <c r="E526" i="15" a="1"/>
  <c r="E526" i="15" s="1"/>
  <c r="E525" i="15" a="1"/>
  <c r="E525" i="15" s="1"/>
  <c r="E524" i="15" a="1"/>
  <c r="E524" i="15" s="1"/>
  <c r="E523" i="15" a="1"/>
  <c r="E523" i="15" s="1"/>
  <c r="E522" i="15" a="1"/>
  <c r="E522" i="15" s="1"/>
  <c r="E521" i="15" a="1"/>
  <c r="E521" i="15" s="1"/>
  <c r="E520" i="15" a="1"/>
  <c r="E520" i="15" s="1"/>
  <c r="E519" i="15" a="1"/>
  <c r="E519" i="15" s="1"/>
  <c r="E518" i="15" a="1"/>
  <c r="E518" i="15" s="1"/>
  <c r="E517" i="15" a="1"/>
  <c r="E517" i="15" s="1"/>
  <c r="E516" i="15" a="1"/>
  <c r="E516" i="15" s="1"/>
  <c r="E515" i="15" a="1"/>
  <c r="E515" i="15" s="1"/>
  <c r="E514" i="15" a="1"/>
  <c r="E514" i="15" s="1"/>
  <c r="E513" i="15" a="1"/>
  <c r="E513" i="15" s="1"/>
  <c r="E512" i="15" a="1"/>
  <c r="E512" i="15" s="1"/>
  <c r="E511" i="15" a="1"/>
  <c r="E511" i="15" s="1"/>
  <c r="E510" i="15" a="1"/>
  <c r="E510" i="15" s="1"/>
  <c r="E509" i="15" a="1"/>
  <c r="E509" i="15" s="1"/>
  <c r="E508" i="15" a="1"/>
  <c r="E508" i="15" s="1"/>
  <c r="E507" i="15" a="1"/>
  <c r="E507" i="15" s="1"/>
  <c r="E506" i="15" a="1"/>
  <c r="E506" i="15" s="1"/>
  <c r="E505" i="15" a="1"/>
  <c r="E505" i="15" s="1"/>
  <c r="E504" i="15" a="1"/>
  <c r="E504" i="15" s="1"/>
  <c r="E503" i="15" a="1"/>
  <c r="E503" i="15" s="1"/>
  <c r="E502" i="15" a="1"/>
  <c r="E502" i="15" s="1"/>
  <c r="E501" i="15" a="1"/>
  <c r="E501" i="15" s="1"/>
  <c r="E500" i="15" a="1"/>
  <c r="E500" i="15" s="1"/>
  <c r="E499" i="15" a="1"/>
  <c r="E499" i="15" s="1"/>
  <c r="E498" i="15" a="1"/>
  <c r="E498" i="15" s="1"/>
  <c r="E497" i="15" a="1"/>
  <c r="E497" i="15" s="1"/>
  <c r="E496" i="15" a="1"/>
  <c r="E496" i="15" s="1"/>
  <c r="E495" i="15" a="1"/>
  <c r="E495" i="15" s="1"/>
  <c r="E494" i="15" a="1"/>
  <c r="E494" i="15" s="1"/>
  <c r="E493" i="15" a="1"/>
  <c r="E493" i="15" s="1"/>
  <c r="E492" i="15" a="1"/>
  <c r="E492" i="15" s="1"/>
  <c r="E491" i="15" a="1"/>
  <c r="E491" i="15" s="1"/>
  <c r="E490" i="15" a="1"/>
  <c r="E490" i="15" s="1"/>
  <c r="E489" i="15" a="1"/>
  <c r="E489" i="15" s="1"/>
  <c r="E488" i="15" a="1"/>
  <c r="E488" i="15" s="1"/>
  <c r="E487" i="15" a="1"/>
  <c r="E487" i="15" s="1"/>
  <c r="E486" i="15" a="1"/>
  <c r="E486" i="15" s="1"/>
  <c r="E485" i="15" a="1"/>
  <c r="E485" i="15" s="1"/>
  <c r="E484" i="15" a="1"/>
  <c r="E484" i="15" s="1"/>
  <c r="E483" i="15" a="1"/>
  <c r="E483" i="15" s="1"/>
  <c r="E482" i="15" a="1"/>
  <c r="E482" i="15" s="1"/>
  <c r="E481" i="15" a="1"/>
  <c r="E481" i="15" s="1"/>
  <c r="E480" i="15" a="1"/>
  <c r="E480" i="15" s="1"/>
  <c r="E479" i="15" a="1"/>
  <c r="E479" i="15" s="1"/>
  <c r="E478" i="15" a="1"/>
  <c r="E478" i="15" s="1"/>
  <c r="E477" i="15" a="1"/>
  <c r="E477" i="15" s="1"/>
  <c r="E476" i="15" a="1"/>
  <c r="E476" i="15" s="1"/>
  <c r="E475" i="15" a="1"/>
  <c r="E475" i="15" s="1"/>
  <c r="E474" i="15" a="1"/>
  <c r="E474" i="15" s="1"/>
  <c r="E473" i="15" a="1"/>
  <c r="E473" i="15" s="1"/>
  <c r="E472" i="15" a="1"/>
  <c r="E472" i="15" s="1"/>
  <c r="E471" i="15" a="1"/>
  <c r="E471" i="15" s="1"/>
  <c r="E470" i="15" a="1"/>
  <c r="E470" i="15" s="1"/>
  <c r="E469" i="15" a="1"/>
  <c r="E469" i="15" s="1"/>
  <c r="E468" i="15" a="1"/>
  <c r="E468" i="15" s="1"/>
  <c r="E467" i="15" a="1"/>
  <c r="E467" i="15" s="1"/>
  <c r="E466" i="15" a="1"/>
  <c r="E466" i="15" s="1"/>
  <c r="E465" i="15" a="1"/>
  <c r="E465" i="15" s="1"/>
  <c r="E464" i="15" a="1"/>
  <c r="E464" i="15" s="1"/>
  <c r="E463" i="15" a="1"/>
  <c r="E463" i="15" s="1"/>
  <c r="E462" i="15" a="1"/>
  <c r="E462" i="15" s="1"/>
  <c r="E461" i="15" a="1"/>
  <c r="E461" i="15" s="1"/>
  <c r="E460" i="15" a="1"/>
  <c r="E460" i="15" s="1"/>
  <c r="E459" i="15" a="1"/>
  <c r="E459" i="15" s="1"/>
  <c r="E458" i="15" a="1"/>
  <c r="E458" i="15" s="1"/>
  <c r="E457" i="15" a="1"/>
  <c r="E457" i="15" s="1"/>
  <c r="E456" i="15" a="1"/>
  <c r="E456" i="15" s="1"/>
  <c r="E455" i="15" a="1"/>
  <c r="E455" i="15" s="1"/>
  <c r="E454" i="15" a="1"/>
  <c r="E454" i="15" s="1"/>
  <c r="E453" i="15" a="1"/>
  <c r="E453" i="15" s="1"/>
  <c r="E452" i="15" a="1"/>
  <c r="E452" i="15" s="1"/>
  <c r="E451" i="15" a="1"/>
  <c r="E451" i="15" s="1"/>
  <c r="E450" i="15" a="1"/>
  <c r="E450" i="15" s="1"/>
  <c r="E449" i="15" a="1"/>
  <c r="E449" i="15" s="1"/>
  <c r="E448" i="15" a="1"/>
  <c r="E448" i="15" s="1"/>
  <c r="E447" i="15" a="1"/>
  <c r="E447" i="15" s="1"/>
  <c r="E446" i="15" a="1"/>
  <c r="E446" i="15" s="1"/>
  <c r="E445" i="15" a="1"/>
  <c r="E445" i="15" s="1"/>
  <c r="E444" i="15" a="1"/>
  <c r="E444" i="15" s="1"/>
  <c r="E443" i="15" a="1"/>
  <c r="E443" i="15" s="1"/>
  <c r="E442" i="15" a="1"/>
  <c r="E442" i="15" s="1"/>
  <c r="E441" i="15" a="1"/>
  <c r="E441" i="15" s="1"/>
  <c r="E440" i="15" a="1"/>
  <c r="E440" i="15" s="1"/>
  <c r="E439" i="15" a="1"/>
  <c r="E439" i="15" s="1"/>
  <c r="E438" i="15" a="1"/>
  <c r="E438" i="15" s="1"/>
  <c r="E437" i="15" a="1"/>
  <c r="E437" i="15" s="1"/>
  <c r="E436" i="15" a="1"/>
  <c r="E436" i="15" s="1"/>
  <c r="E435" i="15" a="1"/>
  <c r="E435" i="15" s="1"/>
  <c r="E434" i="15" a="1"/>
  <c r="E434" i="15" s="1"/>
  <c r="E433" i="15" a="1"/>
  <c r="E433" i="15" s="1"/>
  <c r="E432" i="15" a="1"/>
  <c r="E432" i="15" s="1"/>
  <c r="E431" i="15" a="1"/>
  <c r="E431" i="15" s="1"/>
  <c r="E430" i="15" a="1"/>
  <c r="E430" i="15" s="1"/>
  <c r="E429" i="15" a="1"/>
  <c r="E429" i="15" s="1"/>
  <c r="E428" i="15" a="1"/>
  <c r="E428" i="15" s="1"/>
  <c r="E427" i="15" a="1"/>
  <c r="E427" i="15" s="1"/>
  <c r="E426" i="15" a="1"/>
  <c r="E426" i="15" s="1"/>
  <c r="E425" i="15" a="1"/>
  <c r="E425" i="15" s="1"/>
  <c r="E424" i="15" a="1"/>
  <c r="E424" i="15" s="1"/>
  <c r="E423" i="15" a="1"/>
  <c r="E423" i="15" s="1"/>
  <c r="E422" i="15" a="1"/>
  <c r="E422" i="15" s="1"/>
  <c r="E421" i="15" a="1"/>
  <c r="E421" i="15" s="1"/>
  <c r="E420" i="15" a="1"/>
  <c r="E420" i="15" s="1"/>
  <c r="E419" i="15" a="1"/>
  <c r="E419" i="15" s="1"/>
  <c r="E418" i="15" a="1"/>
  <c r="E418" i="15" s="1"/>
  <c r="E417" i="15" a="1"/>
  <c r="E417" i="15" s="1"/>
  <c r="E416" i="15" a="1"/>
  <c r="E416" i="15" s="1"/>
  <c r="E415" i="15" a="1"/>
  <c r="E415" i="15" s="1"/>
  <c r="E414" i="15" a="1"/>
  <c r="E414" i="15" s="1"/>
  <c r="E413" i="15" a="1"/>
  <c r="E413" i="15" s="1"/>
  <c r="E412" i="15" a="1"/>
  <c r="E412" i="15" s="1"/>
  <c r="E411" i="15" a="1"/>
  <c r="E411" i="15" s="1"/>
  <c r="E410" i="15" a="1"/>
  <c r="E410" i="15" s="1"/>
  <c r="E409" i="15" a="1"/>
  <c r="E409" i="15" s="1"/>
  <c r="E408" i="15" a="1"/>
  <c r="E408" i="15" s="1"/>
  <c r="E407" i="15" a="1"/>
  <c r="E407" i="15" s="1"/>
  <c r="E406" i="15" a="1"/>
  <c r="E406" i="15" s="1"/>
  <c r="E405" i="15" a="1"/>
  <c r="E405" i="15" s="1"/>
  <c r="E404" i="15" a="1"/>
  <c r="E404" i="15" s="1"/>
  <c r="E403" i="15" a="1"/>
  <c r="E403" i="15" s="1"/>
  <c r="E402" i="15" a="1"/>
  <c r="E402" i="15" s="1"/>
  <c r="E401" i="15" a="1"/>
  <c r="E401" i="15" s="1"/>
  <c r="E400" i="15" a="1"/>
  <c r="E400" i="15" s="1"/>
  <c r="E399" i="15" a="1"/>
  <c r="E399" i="15" s="1"/>
  <c r="E398" i="15" a="1"/>
  <c r="E398" i="15" s="1"/>
  <c r="E397" i="15" a="1"/>
  <c r="E397" i="15" s="1"/>
  <c r="E396" i="15" a="1"/>
  <c r="E396" i="15" s="1"/>
  <c r="E395" i="15" a="1"/>
  <c r="E395" i="15" s="1"/>
  <c r="E394" i="15" a="1"/>
  <c r="E394" i="15" s="1"/>
  <c r="E393" i="15" a="1"/>
  <c r="E393" i="15" s="1"/>
  <c r="E392" i="15" a="1"/>
  <c r="E392" i="15" s="1"/>
  <c r="E391" i="15" a="1"/>
  <c r="E391" i="15" s="1"/>
  <c r="E390" i="15" a="1"/>
  <c r="E390" i="15" s="1"/>
  <c r="E389" i="15" a="1"/>
  <c r="E389" i="15" s="1"/>
  <c r="E388" i="15" a="1"/>
  <c r="E388" i="15" s="1"/>
  <c r="E387" i="15" a="1"/>
  <c r="E387" i="15" s="1"/>
  <c r="E386" i="15" a="1"/>
  <c r="E386" i="15" s="1"/>
  <c r="E385" i="15" a="1"/>
  <c r="E385" i="15" s="1"/>
  <c r="E384" i="15" a="1"/>
  <c r="E384" i="15" s="1"/>
  <c r="E383" i="15" a="1"/>
  <c r="E383" i="15" s="1"/>
  <c r="E382" i="15" a="1"/>
  <c r="E382" i="15" s="1"/>
  <c r="E381" i="15" a="1"/>
  <c r="E381" i="15" s="1"/>
  <c r="E380" i="15" a="1"/>
  <c r="E380" i="15" s="1"/>
  <c r="E379" i="15" a="1"/>
  <c r="E379" i="15" s="1"/>
  <c r="E378" i="15" a="1"/>
  <c r="E378" i="15" s="1"/>
  <c r="E377" i="15" a="1"/>
  <c r="E377" i="15" s="1"/>
  <c r="E376" i="15" a="1"/>
  <c r="E376" i="15" s="1"/>
  <c r="E375" i="15" a="1"/>
  <c r="E375" i="15" s="1"/>
  <c r="E374" i="15" a="1"/>
  <c r="E374" i="15" s="1"/>
  <c r="E373" i="15" a="1"/>
  <c r="E373" i="15" s="1"/>
  <c r="E372" i="15" a="1"/>
  <c r="E372" i="15" s="1"/>
  <c r="E371" i="15" a="1"/>
  <c r="E371" i="15" s="1"/>
  <c r="E370" i="15" a="1"/>
  <c r="E370" i="15" s="1"/>
  <c r="E369" i="15" a="1"/>
  <c r="E369" i="15" s="1"/>
  <c r="E368" i="15" a="1"/>
  <c r="E368" i="15" s="1"/>
  <c r="E367" i="15" a="1"/>
  <c r="E367" i="15" s="1"/>
  <c r="E366" i="15" a="1"/>
  <c r="E366" i="15" s="1"/>
  <c r="E365" i="15" a="1"/>
  <c r="E365" i="15" s="1"/>
  <c r="E364" i="15" a="1"/>
  <c r="E364" i="15" s="1"/>
  <c r="E363" i="15" a="1"/>
  <c r="E363" i="15" s="1"/>
  <c r="E362" i="15" a="1"/>
  <c r="E362" i="15" s="1"/>
  <c r="E361" i="15" a="1"/>
  <c r="E361" i="15" s="1"/>
  <c r="E360" i="15" a="1"/>
  <c r="E360" i="15" s="1"/>
  <c r="E359" i="15" a="1"/>
  <c r="E359" i="15" s="1"/>
  <c r="E358" i="15" a="1"/>
  <c r="E358" i="15" s="1"/>
  <c r="E357" i="15" a="1"/>
  <c r="E357" i="15" s="1"/>
  <c r="E356" i="15" a="1"/>
  <c r="E356" i="15" s="1"/>
  <c r="E355" i="15" a="1"/>
  <c r="E355" i="15" s="1"/>
  <c r="E354" i="15" a="1"/>
  <c r="E354" i="15" s="1"/>
  <c r="E353" i="15" a="1"/>
  <c r="E353" i="15" s="1"/>
  <c r="E352" i="15" a="1"/>
  <c r="E352" i="15" s="1"/>
  <c r="E351" i="15" a="1"/>
  <c r="E351" i="15" s="1"/>
  <c r="E350" i="15" a="1"/>
  <c r="E350" i="15" s="1"/>
  <c r="E349" i="15" a="1"/>
  <c r="E349" i="15" s="1"/>
  <c r="E348" i="15" a="1"/>
  <c r="E348" i="15" s="1"/>
  <c r="E347" i="15" a="1"/>
  <c r="E347" i="15" s="1"/>
  <c r="E346" i="15" a="1"/>
  <c r="E346" i="15" s="1"/>
  <c r="E345" i="15" a="1"/>
  <c r="E345" i="15" s="1"/>
  <c r="E344" i="15" a="1"/>
  <c r="E344" i="15" s="1"/>
  <c r="E343" i="15" a="1"/>
  <c r="E343" i="15" s="1"/>
  <c r="E342" i="15" a="1"/>
  <c r="E342" i="15" s="1"/>
  <c r="E341" i="15" a="1"/>
  <c r="E341" i="15" s="1"/>
  <c r="E340" i="15" a="1"/>
  <c r="E340" i="15" s="1"/>
  <c r="E339" i="15" a="1"/>
  <c r="E339" i="15" s="1"/>
  <c r="E338" i="15" a="1"/>
  <c r="E338" i="15" s="1"/>
  <c r="E337" i="15" a="1"/>
  <c r="E337" i="15" s="1"/>
  <c r="E336" i="15" a="1"/>
  <c r="E336" i="15" s="1"/>
  <c r="E335" i="15" a="1"/>
  <c r="E335" i="15" s="1"/>
  <c r="E334" i="15" a="1"/>
  <c r="E334" i="15" s="1"/>
  <c r="E333" i="15" a="1"/>
  <c r="E333" i="15" s="1"/>
  <c r="E332" i="15" a="1"/>
  <c r="E332" i="15" s="1"/>
  <c r="E331" i="15" a="1"/>
  <c r="E331" i="15" s="1"/>
  <c r="E330" i="15" a="1"/>
  <c r="E330" i="15" s="1"/>
  <c r="E329" i="15" a="1"/>
  <c r="E329" i="15" s="1"/>
  <c r="E328" i="15" a="1"/>
  <c r="E328" i="15" s="1"/>
  <c r="E327" i="15" a="1"/>
  <c r="E327" i="15" s="1"/>
  <c r="E326" i="15" a="1"/>
  <c r="E326" i="15" s="1"/>
  <c r="E325" i="15" a="1"/>
  <c r="E325" i="15" s="1"/>
  <c r="E324" i="15" a="1"/>
  <c r="E324" i="15" s="1"/>
  <c r="E323" i="15" a="1"/>
  <c r="E323" i="15" s="1"/>
  <c r="E322" i="15" a="1"/>
  <c r="E322" i="15" s="1"/>
  <c r="E321" i="15" a="1"/>
  <c r="E321" i="15" s="1"/>
  <c r="E320" i="15" a="1"/>
  <c r="E320" i="15" s="1"/>
  <c r="E319" i="15" a="1"/>
  <c r="E319" i="15" s="1"/>
  <c r="E318" i="15" a="1"/>
  <c r="E318" i="15" s="1"/>
  <c r="E317" i="15" a="1"/>
  <c r="E317" i="15" s="1"/>
  <c r="E316" i="15" a="1"/>
  <c r="E316" i="15" s="1"/>
  <c r="E315" i="15" a="1"/>
  <c r="E315" i="15" s="1"/>
  <c r="E314" i="15" a="1"/>
  <c r="E314" i="15" s="1"/>
  <c r="E313" i="15" a="1"/>
  <c r="E313" i="15" s="1"/>
  <c r="E312" i="15" a="1"/>
  <c r="E312" i="15" s="1"/>
  <c r="E311" i="15" a="1"/>
  <c r="E311" i="15" s="1"/>
  <c r="E310" i="15" a="1"/>
  <c r="E310" i="15" s="1"/>
  <c r="E309" i="15" a="1"/>
  <c r="E309" i="15" s="1"/>
  <c r="E308" i="15" a="1"/>
  <c r="E308" i="15" s="1"/>
  <c r="E307" i="15" a="1"/>
  <c r="E307" i="15" s="1"/>
  <c r="E306" i="15" a="1"/>
  <c r="E306" i="15" s="1"/>
  <c r="E305" i="15" a="1"/>
  <c r="E305" i="15" s="1"/>
  <c r="E304" i="15" a="1"/>
  <c r="E304" i="15" s="1"/>
  <c r="E303" i="15" a="1"/>
  <c r="E303" i="15" s="1"/>
  <c r="E302" i="15" a="1"/>
  <c r="E302" i="15" s="1"/>
  <c r="E301" i="15" a="1"/>
  <c r="E301" i="15" s="1"/>
  <c r="E300" i="15" a="1"/>
  <c r="E300" i="15" s="1"/>
  <c r="E299" i="15" a="1"/>
  <c r="E299" i="15" s="1"/>
  <c r="E298" i="15" a="1"/>
  <c r="E298" i="15" s="1"/>
  <c r="E297" i="15" a="1"/>
  <c r="E297" i="15" s="1"/>
  <c r="E296" i="15" a="1"/>
  <c r="E296" i="15" s="1"/>
  <c r="E295" i="15" a="1"/>
  <c r="E295" i="15" s="1"/>
  <c r="E294" i="15" a="1"/>
  <c r="E294" i="15" s="1"/>
  <c r="E293" i="15" a="1"/>
  <c r="E293" i="15" s="1"/>
  <c r="E292" i="15" a="1"/>
  <c r="E292" i="15" s="1"/>
  <c r="E291" i="15" a="1"/>
  <c r="E291" i="15" s="1"/>
  <c r="E290" i="15" a="1"/>
  <c r="E290" i="15" s="1"/>
  <c r="E289" i="15" a="1"/>
  <c r="E289" i="15" s="1"/>
  <c r="E288" i="15" a="1"/>
  <c r="E288" i="15" s="1"/>
  <c r="E287" i="15" a="1"/>
  <c r="E287" i="15" s="1"/>
  <c r="E286" i="15" a="1"/>
  <c r="E286" i="15" s="1"/>
  <c r="E285" i="15" a="1"/>
  <c r="E285" i="15" s="1"/>
  <c r="E284" i="15" a="1"/>
  <c r="E284" i="15" s="1"/>
  <c r="E283" i="15" a="1"/>
  <c r="E283" i="15" s="1"/>
  <c r="E282" i="15" a="1"/>
  <c r="E282" i="15" s="1"/>
  <c r="E281" i="15" a="1"/>
  <c r="E281" i="15" s="1"/>
  <c r="E280" i="15" a="1"/>
  <c r="E280" i="15" s="1"/>
  <c r="E279" i="15" a="1"/>
  <c r="E279" i="15" s="1"/>
  <c r="E278" i="15" a="1"/>
  <c r="E278" i="15" s="1"/>
  <c r="E277" i="15" a="1"/>
  <c r="E277" i="15" s="1"/>
  <c r="E276" i="15" a="1"/>
  <c r="E276" i="15" s="1"/>
  <c r="E275" i="15" a="1"/>
  <c r="E275" i="15" s="1"/>
  <c r="E274" i="15" a="1"/>
  <c r="E274" i="15" s="1"/>
  <c r="E273" i="15" a="1"/>
  <c r="E273" i="15" s="1"/>
  <c r="E272" i="15" a="1"/>
  <c r="E272" i="15" s="1"/>
  <c r="E271" i="15" a="1"/>
  <c r="E271" i="15" s="1"/>
  <c r="E270" i="15" a="1"/>
  <c r="E270" i="15" s="1"/>
  <c r="E269" i="15" a="1"/>
  <c r="E269" i="15" s="1"/>
  <c r="E268" i="15" a="1"/>
  <c r="E268" i="15" s="1"/>
  <c r="E267" i="15" a="1"/>
  <c r="E267" i="15" s="1"/>
  <c r="E266" i="15" a="1"/>
  <c r="E266" i="15" s="1"/>
  <c r="E265" i="15" a="1"/>
  <c r="E265" i="15" s="1"/>
  <c r="E264" i="15" a="1"/>
  <c r="E264" i="15" s="1"/>
  <c r="E263" i="15" a="1"/>
  <c r="E263" i="15" s="1"/>
  <c r="E262" i="15" a="1"/>
  <c r="E262" i="15" s="1"/>
  <c r="E261" i="15" a="1"/>
  <c r="E261" i="15" s="1"/>
  <c r="E260" i="15" a="1"/>
  <c r="E260" i="15" s="1"/>
  <c r="E259" i="15" a="1"/>
  <c r="E259" i="15" s="1"/>
  <c r="E258" i="15" a="1"/>
  <c r="E258" i="15" s="1"/>
  <c r="E257" i="15" a="1"/>
  <c r="E257" i="15" s="1"/>
  <c r="E256" i="15" a="1"/>
  <c r="E256" i="15" s="1"/>
  <c r="E255" i="15" a="1"/>
  <c r="E255" i="15" s="1"/>
  <c r="E254" i="15" a="1"/>
  <c r="E254" i="15" s="1"/>
  <c r="E253" i="15" a="1"/>
  <c r="E253" i="15" s="1"/>
  <c r="E252" i="15" a="1"/>
  <c r="E252" i="15" s="1"/>
  <c r="E251" i="15" a="1"/>
  <c r="E251" i="15" s="1"/>
  <c r="E250" i="15" a="1"/>
  <c r="E250" i="15" s="1"/>
  <c r="E249" i="15" a="1"/>
  <c r="E249" i="15" s="1"/>
  <c r="E248" i="15" a="1"/>
  <c r="E248" i="15" s="1"/>
  <c r="E247" i="15" a="1"/>
  <c r="E247" i="15" s="1"/>
  <c r="E246" i="15" a="1"/>
  <c r="E246" i="15" s="1"/>
  <c r="E245" i="15" a="1"/>
  <c r="E245" i="15" s="1"/>
  <c r="E244" i="15" a="1"/>
  <c r="E244" i="15" s="1"/>
  <c r="E243" i="15" a="1"/>
  <c r="E243" i="15" s="1"/>
  <c r="E242" i="15" a="1"/>
  <c r="E242" i="15" s="1"/>
  <c r="E241" i="15" a="1"/>
  <c r="E241" i="15" s="1"/>
  <c r="E240" i="15" a="1"/>
  <c r="E240" i="15" s="1"/>
  <c r="E239" i="15" a="1"/>
  <c r="E239" i="15" s="1"/>
  <c r="E238" i="15" a="1"/>
  <c r="E238" i="15" s="1"/>
  <c r="E237" i="15" a="1"/>
  <c r="E237" i="15" s="1"/>
  <c r="E236" i="15" a="1"/>
  <c r="E236" i="15" s="1"/>
  <c r="E235" i="15" a="1"/>
  <c r="E235" i="15" s="1"/>
  <c r="E234" i="15" a="1"/>
  <c r="E234" i="15" s="1"/>
  <c r="E233" i="15" a="1"/>
  <c r="E233" i="15" s="1"/>
  <c r="E232" i="15" a="1"/>
  <c r="E232" i="15" s="1"/>
  <c r="E231" i="15" a="1"/>
  <c r="E231" i="15" s="1"/>
  <c r="E230" i="15" a="1"/>
  <c r="E230" i="15" s="1"/>
  <c r="E229" i="15" a="1"/>
  <c r="E229" i="15" s="1"/>
  <c r="E228" i="15" a="1"/>
  <c r="E228" i="15" s="1"/>
  <c r="E227" i="15" a="1"/>
  <c r="E227" i="15" s="1"/>
  <c r="E226" i="15" a="1"/>
  <c r="E226" i="15" s="1"/>
  <c r="E225" i="15" a="1"/>
  <c r="E225" i="15" s="1"/>
  <c r="E224" i="15" a="1"/>
  <c r="E224" i="15" s="1"/>
  <c r="E223" i="15" a="1"/>
  <c r="E223" i="15" s="1"/>
  <c r="E222" i="15" a="1"/>
  <c r="E222" i="15" s="1"/>
  <c r="E221" i="15" a="1"/>
  <c r="E221" i="15" s="1"/>
  <c r="E220" i="15" a="1"/>
  <c r="E220" i="15" s="1"/>
  <c r="E219" i="15" a="1"/>
  <c r="E219" i="15" s="1"/>
  <c r="E218" i="15" a="1"/>
  <c r="E218" i="15" s="1"/>
  <c r="E217" i="15" a="1"/>
  <c r="E217" i="15" s="1"/>
  <c r="E216" i="15" a="1"/>
  <c r="E216" i="15" s="1"/>
  <c r="E215" i="15" a="1"/>
  <c r="E215" i="15" s="1"/>
  <c r="E214" i="15" a="1"/>
  <c r="E214" i="15" s="1"/>
  <c r="E213" i="15" a="1"/>
  <c r="E213" i="15" s="1"/>
  <c r="E212" i="15" a="1"/>
  <c r="E212" i="15" s="1"/>
  <c r="E211" i="15" a="1"/>
  <c r="E211" i="15" s="1"/>
  <c r="E210" i="15" a="1"/>
  <c r="E210" i="15" s="1"/>
  <c r="E209" i="15" a="1"/>
  <c r="E209" i="15" s="1"/>
  <c r="E208" i="15" a="1"/>
  <c r="E208" i="15" s="1"/>
  <c r="E207" i="15" a="1"/>
  <c r="E207" i="15" s="1"/>
  <c r="E206" i="15" a="1"/>
  <c r="E206" i="15" s="1"/>
  <c r="E205" i="15" a="1"/>
  <c r="E205" i="15" s="1"/>
  <c r="E204" i="15" a="1"/>
  <c r="E204" i="15" s="1"/>
  <c r="E203" i="15" a="1"/>
  <c r="E203" i="15" s="1"/>
  <c r="E202" i="15" a="1"/>
  <c r="E202" i="15" s="1"/>
  <c r="E201" i="15" a="1"/>
  <c r="E201" i="15" s="1"/>
  <c r="E200" i="15" a="1"/>
  <c r="E200" i="15" s="1"/>
  <c r="E199" i="15" a="1"/>
  <c r="E199" i="15" s="1"/>
  <c r="E198" i="15" a="1"/>
  <c r="E198" i="15" s="1"/>
  <c r="E197" i="15" a="1"/>
  <c r="E197" i="15" s="1"/>
  <c r="E196" i="15" a="1"/>
  <c r="E196" i="15" s="1"/>
  <c r="E195" i="15" a="1"/>
  <c r="E195" i="15" s="1"/>
  <c r="E194" i="15" a="1"/>
  <c r="E194" i="15" s="1"/>
  <c r="E193" i="15" a="1"/>
  <c r="E193" i="15" s="1"/>
  <c r="E192" i="15" a="1"/>
  <c r="E192" i="15" s="1"/>
  <c r="E191" i="15" a="1"/>
  <c r="E191" i="15" s="1"/>
  <c r="E190" i="15" a="1"/>
  <c r="E190" i="15" s="1"/>
  <c r="E189" i="15" a="1"/>
  <c r="E189" i="15" s="1"/>
  <c r="E188" i="15" a="1"/>
  <c r="E188" i="15" s="1"/>
  <c r="E187" i="15" a="1"/>
  <c r="E187" i="15" s="1"/>
  <c r="E186" i="15" a="1"/>
  <c r="E186" i="15" s="1"/>
  <c r="E185" i="15" a="1"/>
  <c r="E185" i="15" s="1"/>
  <c r="E184" i="15" a="1"/>
  <c r="E184" i="15" s="1"/>
  <c r="E183" i="15" a="1"/>
  <c r="E183" i="15" s="1"/>
  <c r="E182" i="15" a="1"/>
  <c r="E182" i="15" s="1"/>
  <c r="E181" i="15" a="1"/>
  <c r="E181" i="15" s="1"/>
  <c r="E180" i="15" a="1"/>
  <c r="E180" i="15" s="1"/>
  <c r="E179" i="15" a="1"/>
  <c r="E179" i="15" s="1"/>
  <c r="E178" i="15" a="1"/>
  <c r="E178" i="15" s="1"/>
  <c r="E177" i="15" a="1"/>
  <c r="E177" i="15" s="1"/>
  <c r="E176" i="15" a="1"/>
  <c r="E176" i="15" s="1"/>
  <c r="E175" i="15" a="1"/>
  <c r="E175" i="15" s="1"/>
  <c r="E174" i="15" a="1"/>
  <c r="E174" i="15" s="1"/>
  <c r="E173" i="15" a="1"/>
  <c r="E173" i="15" s="1"/>
  <c r="E172" i="15" a="1"/>
  <c r="E172" i="15" s="1"/>
  <c r="E171" i="15" a="1"/>
  <c r="E171" i="15" s="1"/>
  <c r="E170" i="15" a="1"/>
  <c r="E170" i="15" s="1"/>
  <c r="E169" i="15" a="1"/>
  <c r="E169" i="15" s="1"/>
  <c r="E168" i="15" a="1"/>
  <c r="E168" i="15" s="1"/>
  <c r="E167" i="15" a="1"/>
  <c r="E167" i="15" s="1"/>
  <c r="E166" i="15" a="1"/>
  <c r="E166" i="15" s="1"/>
  <c r="E165" i="15" a="1"/>
  <c r="E165" i="15" s="1"/>
  <c r="E164" i="15" a="1"/>
  <c r="E164" i="15" s="1"/>
  <c r="E163" i="15" a="1"/>
  <c r="E163" i="15" s="1"/>
  <c r="E162" i="15" a="1"/>
  <c r="E162" i="15" s="1"/>
  <c r="E161" i="15" a="1"/>
  <c r="E161" i="15" s="1"/>
  <c r="E160" i="15" a="1"/>
  <c r="E160" i="15" s="1"/>
  <c r="E159" i="15" a="1"/>
  <c r="E159" i="15" s="1"/>
  <c r="E158" i="15" a="1"/>
  <c r="E158" i="15" s="1"/>
  <c r="E157" i="15" a="1"/>
  <c r="E157" i="15" s="1"/>
  <c r="E156" i="15" a="1"/>
  <c r="E156" i="15" s="1"/>
  <c r="E155" i="15" a="1"/>
  <c r="E155" i="15" s="1"/>
  <c r="E154" i="15" a="1"/>
  <c r="E154" i="15" s="1"/>
  <c r="E153" i="15" a="1"/>
  <c r="E153" i="15" s="1"/>
  <c r="E152" i="15" a="1"/>
  <c r="E152" i="15" s="1"/>
  <c r="E151" i="15" a="1"/>
  <c r="E151" i="15" s="1"/>
  <c r="E150" i="15" a="1"/>
  <c r="E150" i="15" s="1"/>
  <c r="E149" i="15" a="1"/>
  <c r="E149" i="15" s="1"/>
  <c r="E148" i="15" a="1"/>
  <c r="E148" i="15" s="1"/>
  <c r="E147" i="15" a="1"/>
  <c r="E147" i="15" s="1"/>
  <c r="E146" i="15" a="1"/>
  <c r="E146" i="15" s="1"/>
  <c r="E145" i="15" a="1"/>
  <c r="E145" i="15" s="1"/>
  <c r="E144" i="15" a="1"/>
  <c r="E144" i="15" s="1"/>
  <c r="E143" i="15" a="1"/>
  <c r="E143" i="15" s="1"/>
  <c r="E142" i="15" a="1"/>
  <c r="E142" i="15" s="1"/>
  <c r="E141" i="15" a="1"/>
  <c r="E141" i="15" s="1"/>
  <c r="E140" i="15" a="1"/>
  <c r="E140" i="15" s="1"/>
  <c r="E139" i="15" a="1"/>
  <c r="E139" i="15" s="1"/>
  <c r="E138" i="15" a="1"/>
  <c r="E138" i="15" s="1"/>
  <c r="E137" i="15" a="1"/>
  <c r="E137" i="15" s="1"/>
  <c r="E136" i="15" a="1"/>
  <c r="E136" i="15" s="1"/>
  <c r="E135" i="15" a="1"/>
  <c r="E135" i="15" s="1"/>
  <c r="E134" i="15" a="1"/>
  <c r="E134" i="15" s="1"/>
  <c r="E133" i="15" a="1"/>
  <c r="E133" i="15" s="1"/>
  <c r="E132" i="15" a="1"/>
  <c r="E132" i="15" s="1"/>
  <c r="E131" i="15" a="1"/>
  <c r="E131" i="15" s="1"/>
  <c r="E130" i="15" a="1"/>
  <c r="E130" i="15" s="1"/>
  <c r="E129" i="15" a="1"/>
  <c r="E129" i="15" s="1"/>
  <c r="E128" i="15" a="1"/>
  <c r="E128" i="15" s="1"/>
  <c r="E127" i="15" a="1"/>
  <c r="E127" i="15" s="1"/>
  <c r="E126" i="15" a="1"/>
  <c r="E126" i="15" s="1"/>
  <c r="E125" i="15" a="1"/>
  <c r="E125" i="15" s="1"/>
  <c r="E124" i="15" a="1"/>
  <c r="E124" i="15" s="1"/>
  <c r="E123" i="15" a="1"/>
  <c r="E123" i="15" s="1"/>
  <c r="E122" i="15" a="1"/>
  <c r="E122" i="15" s="1"/>
  <c r="E121" i="15" a="1"/>
  <c r="E121" i="15" s="1"/>
  <c r="E120" i="15" a="1"/>
  <c r="E120" i="15" s="1"/>
  <c r="E119" i="15" a="1"/>
  <c r="E119" i="15" s="1"/>
  <c r="E118" i="15" a="1"/>
  <c r="E118" i="15" s="1"/>
  <c r="E117" i="15" a="1"/>
  <c r="E117" i="15" s="1"/>
  <c r="E116" i="15" a="1"/>
  <c r="E116" i="15" s="1"/>
  <c r="E115" i="15" a="1"/>
  <c r="E115" i="15" s="1"/>
  <c r="E114" i="15" a="1"/>
  <c r="E114" i="15" s="1"/>
  <c r="E113" i="15" a="1"/>
  <c r="E113" i="15" s="1"/>
  <c r="E112" i="15" a="1"/>
  <c r="E112" i="15" s="1"/>
  <c r="E111" i="15" a="1"/>
  <c r="E111" i="15" s="1"/>
  <c r="E110" i="15" a="1"/>
  <c r="E110" i="15" s="1"/>
  <c r="E109" i="15" a="1"/>
  <c r="E109" i="15" s="1"/>
  <c r="E108" i="15" a="1"/>
  <c r="E108" i="15" s="1"/>
  <c r="E107" i="15" a="1"/>
  <c r="E107" i="15" s="1"/>
  <c r="E106" i="15" a="1"/>
  <c r="E106" i="15" s="1"/>
  <c r="E105" i="15" a="1"/>
  <c r="E105" i="15" s="1"/>
  <c r="E104" i="15" a="1"/>
  <c r="E104" i="15" s="1"/>
  <c r="E103" i="15" a="1"/>
  <c r="E103" i="15" s="1"/>
  <c r="E102" i="15" a="1"/>
  <c r="E102" i="15" s="1"/>
  <c r="E101" i="15" a="1"/>
  <c r="E101" i="15" s="1"/>
  <c r="E100" i="15" a="1"/>
  <c r="E100" i="15" s="1"/>
  <c r="E99" i="15" a="1"/>
  <c r="E99" i="15" s="1"/>
  <c r="E98" i="15" a="1"/>
  <c r="E98" i="15" s="1"/>
  <c r="E97" i="15" a="1"/>
  <c r="E97" i="15" s="1"/>
  <c r="E96" i="15" a="1"/>
  <c r="E96" i="15" s="1"/>
  <c r="E95" i="15" a="1"/>
  <c r="E95" i="15" s="1"/>
  <c r="E94" i="15" a="1"/>
  <c r="E94" i="15" s="1"/>
  <c r="E93" i="15" a="1"/>
  <c r="E93" i="15" s="1"/>
  <c r="E92" i="15" a="1"/>
  <c r="E92" i="15" s="1"/>
  <c r="E91" i="15" a="1"/>
  <c r="E91" i="15" s="1"/>
  <c r="E90" i="15" a="1"/>
  <c r="E90" i="15" s="1"/>
  <c r="E89" i="15" a="1"/>
  <c r="E89" i="15" s="1"/>
  <c r="E88" i="15" a="1"/>
  <c r="E88" i="15" s="1"/>
  <c r="E87" i="15" a="1"/>
  <c r="E87" i="15" s="1"/>
  <c r="E86" i="15" a="1"/>
  <c r="E86" i="15" s="1"/>
  <c r="E85" i="15" a="1"/>
  <c r="E85" i="15" s="1"/>
  <c r="E84" i="15" a="1"/>
  <c r="E84" i="15" s="1"/>
  <c r="E83" i="15" a="1"/>
  <c r="E83" i="15" s="1"/>
  <c r="E82" i="15" a="1"/>
  <c r="E82" i="15" s="1"/>
  <c r="E81" i="15" a="1"/>
  <c r="E81" i="15" s="1"/>
  <c r="E80" i="15" a="1"/>
  <c r="E80" i="15" s="1"/>
  <c r="E79" i="15" a="1"/>
  <c r="E79" i="15" s="1"/>
  <c r="E78" i="15" a="1"/>
  <c r="E78" i="15" s="1"/>
  <c r="E77" i="15" a="1"/>
  <c r="E77" i="15" s="1"/>
  <c r="E76" i="15" a="1"/>
  <c r="E76" i="15" s="1"/>
  <c r="E75" i="15" a="1"/>
  <c r="E75" i="15" s="1"/>
  <c r="E74" i="15" a="1"/>
  <c r="E74" i="15" s="1"/>
  <c r="E73" i="15" a="1"/>
  <c r="E73" i="15" s="1"/>
  <c r="E72" i="15" a="1"/>
  <c r="E72" i="15" s="1"/>
  <c r="E71" i="15" a="1"/>
  <c r="E71" i="15" s="1"/>
  <c r="E70" i="15" a="1"/>
  <c r="E70" i="15" s="1"/>
  <c r="E69" i="15" a="1"/>
  <c r="E69" i="15" s="1"/>
  <c r="E68" i="15" a="1"/>
  <c r="E68" i="15" s="1"/>
  <c r="E67" i="15" a="1"/>
  <c r="E67" i="15" s="1"/>
  <c r="E66" i="15" a="1"/>
  <c r="E66" i="15" s="1"/>
  <c r="E65" i="15" a="1"/>
  <c r="E65" i="15" s="1"/>
  <c r="E64" i="15" a="1"/>
  <c r="E64" i="15" s="1"/>
  <c r="E63" i="15" a="1"/>
  <c r="E63" i="15" s="1"/>
  <c r="E62" i="15" a="1"/>
  <c r="E62" i="15" s="1"/>
  <c r="B5000" i="5" a="1"/>
  <c r="B5000" i="5" s="1"/>
  <c r="C5000" i="5" s="1" a="1"/>
  <c r="C5000" i="5" s="1"/>
  <c r="B4999" i="5" a="1"/>
  <c r="B4999" i="5" s="1"/>
  <c r="C4999" i="5" s="1" a="1"/>
  <c r="C4999" i="5" s="1"/>
  <c r="B4998" i="5" a="1"/>
  <c r="B4998" i="5" s="1"/>
  <c r="C4998" i="5" s="1" a="1"/>
  <c r="C4998" i="5" s="1"/>
  <c r="B4997" i="5" a="1"/>
  <c r="B4997" i="5" s="1"/>
  <c r="C4997" i="5" s="1" a="1"/>
  <c r="C4997" i="5" s="1"/>
  <c r="B4996" i="5" a="1"/>
  <c r="B4996" i="5" s="1"/>
  <c r="C4996" i="5" s="1" a="1"/>
  <c r="C4996" i="5" s="1"/>
  <c r="B4995" i="5" a="1"/>
  <c r="B4995" i="5" s="1"/>
  <c r="C4995" i="5" s="1" a="1"/>
  <c r="C4995" i="5" s="1"/>
  <c r="B4994" i="5" a="1"/>
  <c r="B4994" i="5" s="1"/>
  <c r="B4993" i="5" a="1"/>
  <c r="B4993" i="5" s="1"/>
  <c r="C4993" i="5" s="1" a="1"/>
  <c r="C4993" i="5" s="1"/>
  <c r="B4992" i="5" a="1"/>
  <c r="B4992" i="5" s="1"/>
  <c r="C4992" i="5" s="1" a="1"/>
  <c r="C4992" i="5" s="1"/>
  <c r="B4991" i="5" a="1"/>
  <c r="B4991" i="5" s="1"/>
  <c r="B4990" i="5" a="1"/>
  <c r="B4990" i="5" s="1"/>
  <c r="B4989" i="5" a="1"/>
  <c r="B4989" i="5" s="1"/>
  <c r="C4989" i="5" s="1" a="1"/>
  <c r="C4989" i="5" s="1"/>
  <c r="B4988" i="5" a="1"/>
  <c r="B4988" i="5" s="1"/>
  <c r="C4988" i="5" s="1" a="1"/>
  <c r="C4988" i="5" s="1"/>
  <c r="B4987" i="5" a="1"/>
  <c r="B4987" i="5" s="1"/>
  <c r="C4987" i="5" s="1" a="1"/>
  <c r="C4987" i="5" s="1"/>
  <c r="B4986" i="5" a="1"/>
  <c r="B4986" i="5" s="1"/>
  <c r="B4985" i="5" a="1"/>
  <c r="B4985" i="5" s="1"/>
  <c r="B4984" i="5" a="1"/>
  <c r="B4984" i="5" s="1"/>
  <c r="C4984" i="5" s="1" a="1"/>
  <c r="C4984" i="5" s="1"/>
  <c r="B4983" i="5" a="1"/>
  <c r="B4983" i="5" s="1"/>
  <c r="B4982" i="5" a="1"/>
  <c r="B4982" i="5" s="1"/>
  <c r="C4982" i="5" s="1" a="1"/>
  <c r="C4982" i="5" s="1"/>
  <c r="B4981" i="5" a="1"/>
  <c r="B4981" i="5" s="1"/>
  <c r="C4981" i="5" s="1" a="1"/>
  <c r="C4981" i="5" s="1"/>
  <c r="B4980" i="5" a="1"/>
  <c r="B4980" i="5" s="1"/>
  <c r="C4980" i="5" s="1" a="1"/>
  <c r="C4980" i="5" s="1"/>
  <c r="B4979" i="5" a="1"/>
  <c r="B4979" i="5" s="1"/>
  <c r="C4979" i="5" s="1" a="1"/>
  <c r="C4979" i="5" s="1"/>
  <c r="B4978" i="5" a="1"/>
  <c r="B4978" i="5" s="1"/>
  <c r="B4977" i="5" a="1"/>
  <c r="B4977" i="5" s="1"/>
  <c r="C4977" i="5" s="1" a="1"/>
  <c r="C4977" i="5" s="1"/>
  <c r="B4976" i="5" a="1"/>
  <c r="B4976" i="5" s="1"/>
  <c r="B4975" i="5" a="1"/>
  <c r="B4975" i="5" s="1"/>
  <c r="B4974" i="5" a="1"/>
  <c r="B4974" i="5" s="1"/>
  <c r="C4974" i="5" s="1" a="1"/>
  <c r="C4974" i="5" s="1"/>
  <c r="B4973" i="5" a="1"/>
  <c r="B4973" i="5" s="1"/>
  <c r="C4973" i="5" s="1" a="1"/>
  <c r="C4973" i="5" s="1"/>
  <c r="B4972" i="5" a="1"/>
  <c r="B4972" i="5" s="1"/>
  <c r="C4972" i="5" s="1" a="1"/>
  <c r="C4972" i="5" s="1"/>
  <c r="B4971" i="5" a="1"/>
  <c r="B4971" i="5" s="1"/>
  <c r="C4971" i="5" s="1" a="1"/>
  <c r="C4971" i="5" s="1"/>
  <c r="B4970" i="5" a="1"/>
  <c r="B4970" i="5" s="1"/>
  <c r="B4969" i="5" a="1"/>
  <c r="B4969" i="5" s="1"/>
  <c r="C4969" i="5" s="1" a="1"/>
  <c r="C4969" i="5" s="1"/>
  <c r="B4968" i="5" a="1"/>
  <c r="B4968" i="5" s="1"/>
  <c r="C4968" i="5" s="1" a="1"/>
  <c r="C4968" i="5" s="1"/>
  <c r="B4967" i="5" a="1"/>
  <c r="B4967" i="5" s="1"/>
  <c r="B4966" i="5" a="1"/>
  <c r="B4966" i="5" s="1"/>
  <c r="C4966" i="5" s="1" a="1"/>
  <c r="C4966" i="5" s="1"/>
  <c r="B4965" i="5" a="1"/>
  <c r="B4965" i="5" s="1"/>
  <c r="C4965" i="5" s="1" a="1"/>
  <c r="C4965" i="5" s="1"/>
  <c r="B4964" i="5" a="1"/>
  <c r="B4964" i="5" s="1"/>
  <c r="C4964" i="5" s="1" a="1"/>
  <c r="C4964" i="5" s="1"/>
  <c r="B4963" i="5" a="1"/>
  <c r="B4963" i="5" s="1"/>
  <c r="C4963" i="5" s="1" a="1"/>
  <c r="C4963" i="5" s="1"/>
  <c r="B4962" i="5" a="1"/>
  <c r="B4962" i="5" s="1"/>
  <c r="B4961" i="5" a="1"/>
  <c r="B4961" i="5" s="1"/>
  <c r="C4961" i="5" s="1" a="1"/>
  <c r="C4961" i="5" s="1"/>
  <c r="B4960" i="5" a="1"/>
  <c r="B4960" i="5" s="1"/>
  <c r="C4960" i="5" s="1" a="1"/>
  <c r="C4960" i="5" s="1"/>
  <c r="B4959" i="5" a="1"/>
  <c r="B4959" i="5" s="1"/>
  <c r="B4958" i="5" a="1"/>
  <c r="B4958" i="5" s="1"/>
  <c r="C4958" i="5" s="1" a="1"/>
  <c r="C4958" i="5" s="1"/>
  <c r="B4957" i="5" a="1"/>
  <c r="B4957" i="5" s="1"/>
  <c r="C4957" i="5" s="1" a="1"/>
  <c r="C4957" i="5" s="1"/>
  <c r="B4956" i="5" a="1"/>
  <c r="B4956" i="5" s="1"/>
  <c r="C4956" i="5" s="1" a="1"/>
  <c r="C4956" i="5" s="1"/>
  <c r="B4955" i="5" a="1"/>
  <c r="B4955" i="5" s="1"/>
  <c r="C4955" i="5" s="1" a="1"/>
  <c r="C4955" i="5" s="1"/>
  <c r="B4954" i="5" a="1"/>
  <c r="B4954" i="5" s="1"/>
  <c r="B4953" i="5" a="1"/>
  <c r="B4953" i="5" s="1"/>
  <c r="C4953" i="5" s="1" a="1"/>
  <c r="C4953" i="5" s="1"/>
  <c r="B4952" i="5" a="1"/>
  <c r="B4952" i="5" s="1"/>
  <c r="C4952" i="5" s="1" a="1"/>
  <c r="C4952" i="5" s="1"/>
  <c r="B4951" i="5" a="1"/>
  <c r="B4951" i="5" s="1"/>
  <c r="B4950" i="5" a="1"/>
  <c r="B4950" i="5" s="1"/>
  <c r="C4950" i="5" s="1" a="1"/>
  <c r="C4950" i="5" s="1"/>
  <c r="B4949" i="5" a="1"/>
  <c r="B4949" i="5" s="1"/>
  <c r="C4949" i="5" s="1" a="1"/>
  <c r="C4949" i="5" s="1"/>
  <c r="B4948" i="5" a="1"/>
  <c r="B4948" i="5" s="1"/>
  <c r="C4948" i="5" s="1" a="1"/>
  <c r="C4948" i="5" s="1"/>
  <c r="B4947" i="5" a="1"/>
  <c r="B4947" i="5" s="1"/>
  <c r="C4947" i="5" s="1" a="1"/>
  <c r="C4947" i="5" s="1"/>
  <c r="B4946" i="5" a="1"/>
  <c r="B4946" i="5" s="1"/>
  <c r="B4945" i="5" a="1"/>
  <c r="B4945" i="5" s="1"/>
  <c r="B4944" i="5" a="1"/>
  <c r="B4944" i="5" s="1"/>
  <c r="C4944" i="5" s="1" a="1"/>
  <c r="C4944" i="5" s="1"/>
  <c r="B4943" i="5" a="1"/>
  <c r="B4943" i="5" s="1"/>
  <c r="B4942" i="5" a="1"/>
  <c r="B4942" i="5" s="1"/>
  <c r="C4942" i="5" s="1" a="1"/>
  <c r="C4942" i="5" s="1"/>
  <c r="B4941" i="5" a="1"/>
  <c r="B4941" i="5" s="1"/>
  <c r="C4941" i="5" s="1" a="1"/>
  <c r="C4941" i="5" s="1"/>
  <c r="B4940" i="5" a="1"/>
  <c r="B4940" i="5" s="1"/>
  <c r="C4940" i="5" s="1" a="1"/>
  <c r="C4940" i="5" s="1"/>
  <c r="B4939" i="5" a="1"/>
  <c r="B4939" i="5" s="1"/>
  <c r="B4938" i="5" a="1"/>
  <c r="B4938" i="5" s="1"/>
  <c r="B4937" i="5" a="1"/>
  <c r="B4937" i="5" s="1"/>
  <c r="B4936" i="5" a="1"/>
  <c r="B4936" i="5" s="1"/>
  <c r="C4936" i="5" s="1" a="1"/>
  <c r="C4936" i="5" s="1"/>
  <c r="B4935" i="5" a="1"/>
  <c r="B4935" i="5" s="1"/>
  <c r="B4934" i="5" a="1"/>
  <c r="B4934" i="5" s="1"/>
  <c r="C4934" i="5" s="1" a="1"/>
  <c r="C4934" i="5" s="1"/>
  <c r="B4933" i="5" a="1"/>
  <c r="B4933" i="5" s="1"/>
  <c r="C4933" i="5" s="1" a="1"/>
  <c r="C4933" i="5" s="1"/>
  <c r="B4932" i="5" a="1"/>
  <c r="B4932" i="5" s="1"/>
  <c r="C4932" i="5" s="1" a="1"/>
  <c r="C4932" i="5" s="1"/>
  <c r="B4931" i="5" a="1"/>
  <c r="B4931" i="5" s="1"/>
  <c r="B4930" i="5" a="1"/>
  <c r="B4930" i="5" s="1"/>
  <c r="B4929" i="5" a="1"/>
  <c r="B4929" i="5" s="1"/>
  <c r="C4929" i="5" s="1" a="1"/>
  <c r="C4929" i="5" s="1"/>
  <c r="B4928" i="5" a="1"/>
  <c r="B4928" i="5" s="1"/>
  <c r="B4927" i="5" a="1"/>
  <c r="B4927" i="5" s="1"/>
  <c r="B4926" i="5" a="1"/>
  <c r="B4926" i="5" s="1"/>
  <c r="C4926" i="5" s="1" a="1"/>
  <c r="C4926" i="5" s="1"/>
  <c r="B4925" i="5" a="1"/>
  <c r="B4925" i="5" s="1"/>
  <c r="C4925" i="5" s="1" a="1"/>
  <c r="C4925" i="5" s="1"/>
  <c r="B4924" i="5" a="1"/>
  <c r="B4924" i="5" s="1"/>
  <c r="C4924" i="5" s="1" a="1"/>
  <c r="C4924" i="5" s="1"/>
  <c r="B4923" i="5" a="1"/>
  <c r="B4923" i="5" s="1"/>
  <c r="C4923" i="5" s="1" a="1"/>
  <c r="C4923" i="5" s="1"/>
  <c r="B4922" i="5" a="1"/>
  <c r="B4922" i="5" s="1"/>
  <c r="B4921" i="5" a="1"/>
  <c r="B4921" i="5" s="1"/>
  <c r="C4921" i="5" s="1" a="1"/>
  <c r="C4921" i="5" s="1"/>
  <c r="B4920" i="5" a="1"/>
  <c r="B4920" i="5" s="1"/>
  <c r="C4920" i="5" s="1" a="1"/>
  <c r="C4920" i="5" s="1"/>
  <c r="B4919" i="5" a="1"/>
  <c r="B4919" i="5" s="1"/>
  <c r="B4918" i="5" a="1"/>
  <c r="B4918" i="5" s="1"/>
  <c r="C4918" i="5" s="1" a="1"/>
  <c r="C4918" i="5" s="1"/>
  <c r="B4917" i="5" a="1"/>
  <c r="B4917" i="5" s="1"/>
  <c r="C4917" i="5" s="1" a="1"/>
  <c r="C4917" i="5" s="1"/>
  <c r="B4916" i="5" a="1"/>
  <c r="B4916" i="5" s="1"/>
  <c r="C4916" i="5" s="1" a="1"/>
  <c r="C4916" i="5" s="1"/>
  <c r="B4915" i="5" a="1"/>
  <c r="B4915" i="5" s="1"/>
  <c r="C4915" i="5" s="1" a="1"/>
  <c r="C4915" i="5" s="1"/>
  <c r="B4914" i="5" a="1"/>
  <c r="B4914" i="5" s="1"/>
  <c r="B4913" i="5" a="1"/>
  <c r="B4913" i="5" s="1"/>
  <c r="C4913" i="5" s="1" a="1"/>
  <c r="C4913" i="5" s="1"/>
  <c r="B4912" i="5" a="1"/>
  <c r="B4912" i="5" s="1"/>
  <c r="C4912" i="5" s="1" a="1"/>
  <c r="C4912" i="5" s="1"/>
  <c r="B4911" i="5" a="1"/>
  <c r="B4911" i="5" s="1"/>
  <c r="B4910" i="5" a="1"/>
  <c r="B4910" i="5" s="1"/>
  <c r="C4910" i="5" s="1" a="1"/>
  <c r="C4910" i="5" s="1"/>
  <c r="B4909" i="5" a="1"/>
  <c r="B4909" i="5" s="1"/>
  <c r="C4909" i="5" s="1" a="1"/>
  <c r="C4909" i="5" s="1"/>
  <c r="B4908" i="5" a="1"/>
  <c r="B4908" i="5" s="1"/>
  <c r="C4908" i="5" s="1" a="1"/>
  <c r="C4908" i="5" s="1"/>
  <c r="B4907" i="5" a="1"/>
  <c r="B4907" i="5" s="1"/>
  <c r="C4907" i="5" s="1" a="1"/>
  <c r="C4907" i="5" s="1"/>
  <c r="B4906" i="5" a="1"/>
  <c r="B4906" i="5" s="1"/>
  <c r="B4905" i="5" a="1"/>
  <c r="B4905" i="5" s="1"/>
  <c r="C4905" i="5" s="1" a="1"/>
  <c r="C4905" i="5" s="1"/>
  <c r="B4904" i="5" a="1"/>
  <c r="B4904" i="5" s="1"/>
  <c r="C4904" i="5" s="1" a="1"/>
  <c r="C4904" i="5" s="1"/>
  <c r="B4903" i="5" a="1"/>
  <c r="B4903" i="5" s="1"/>
  <c r="B4902" i="5" a="1"/>
  <c r="B4902" i="5" s="1"/>
  <c r="C4902" i="5" s="1" a="1"/>
  <c r="C4902" i="5" s="1"/>
  <c r="B4901" i="5" a="1"/>
  <c r="B4901" i="5" s="1"/>
  <c r="C4901" i="5" s="1" a="1"/>
  <c r="C4901" i="5" s="1"/>
  <c r="B4900" i="5" a="1"/>
  <c r="B4900" i="5" s="1"/>
  <c r="C4900" i="5" s="1" a="1"/>
  <c r="C4900" i="5" s="1"/>
  <c r="B4899" i="5" a="1"/>
  <c r="B4899" i="5" s="1"/>
  <c r="C4899" i="5" s="1" a="1"/>
  <c r="C4899" i="5" s="1"/>
  <c r="B4898" i="5" a="1"/>
  <c r="B4898" i="5" s="1"/>
  <c r="B4897" i="5" a="1"/>
  <c r="B4897" i="5" s="1"/>
  <c r="C4897" i="5" s="1" a="1"/>
  <c r="C4897" i="5" s="1"/>
  <c r="B4896" i="5" a="1"/>
  <c r="B4896" i="5" s="1"/>
  <c r="C4896" i="5" s="1" a="1"/>
  <c r="C4896" i="5" s="1"/>
  <c r="B4895" i="5" a="1"/>
  <c r="B4895" i="5" s="1"/>
  <c r="B4894" i="5" a="1"/>
  <c r="B4894" i="5" s="1"/>
  <c r="C4894" i="5" s="1" a="1"/>
  <c r="C4894" i="5" s="1"/>
  <c r="B4893" i="5" a="1"/>
  <c r="B4893" i="5" s="1"/>
  <c r="C4893" i="5" s="1" a="1"/>
  <c r="C4893" i="5" s="1"/>
  <c r="B4892" i="5" a="1"/>
  <c r="B4892" i="5" s="1"/>
  <c r="C4892" i="5" s="1" a="1"/>
  <c r="C4892" i="5" s="1"/>
  <c r="B4891" i="5" a="1"/>
  <c r="B4891" i="5" s="1"/>
  <c r="C4891" i="5" s="1" a="1"/>
  <c r="C4891" i="5" s="1"/>
  <c r="B4890" i="5" a="1"/>
  <c r="B4890" i="5" s="1"/>
  <c r="B4889" i="5" a="1"/>
  <c r="B4889" i="5" s="1"/>
  <c r="C4889" i="5" s="1" a="1"/>
  <c r="C4889" i="5" s="1"/>
  <c r="B4888" i="5" a="1"/>
  <c r="B4888" i="5" s="1"/>
  <c r="C4888" i="5" s="1" a="1"/>
  <c r="C4888" i="5" s="1"/>
  <c r="B4887" i="5" a="1"/>
  <c r="B4887" i="5" s="1"/>
  <c r="B4886" i="5" a="1"/>
  <c r="B4886" i="5" s="1"/>
  <c r="C4886" i="5" s="1" a="1"/>
  <c r="C4886" i="5" s="1"/>
  <c r="B4885" i="5" a="1"/>
  <c r="B4885" i="5" s="1"/>
  <c r="C4885" i="5" s="1" a="1"/>
  <c r="C4885" i="5" s="1"/>
  <c r="B4884" i="5" a="1"/>
  <c r="B4884" i="5" s="1"/>
  <c r="C4884" i="5" s="1" a="1"/>
  <c r="C4884" i="5" s="1"/>
  <c r="B4883" i="5" a="1"/>
  <c r="B4883" i="5" s="1"/>
  <c r="C4883" i="5" s="1" a="1"/>
  <c r="C4883" i="5" s="1"/>
  <c r="B4882" i="5" a="1"/>
  <c r="B4882" i="5" s="1"/>
  <c r="B4881" i="5" a="1"/>
  <c r="B4881" i="5" s="1"/>
  <c r="B4880" i="5" a="1"/>
  <c r="B4880" i="5" s="1"/>
  <c r="C4880" i="5" s="1" a="1"/>
  <c r="C4880" i="5" s="1"/>
  <c r="B4879" i="5" a="1"/>
  <c r="B4879" i="5" s="1"/>
  <c r="B4878" i="5" a="1"/>
  <c r="B4878" i="5" s="1"/>
  <c r="C4878" i="5" s="1" a="1"/>
  <c r="C4878" i="5" s="1"/>
  <c r="B4877" i="5" a="1"/>
  <c r="B4877" i="5" s="1"/>
  <c r="C4877" i="5" s="1" a="1"/>
  <c r="C4877" i="5" s="1"/>
  <c r="B4876" i="5" a="1"/>
  <c r="B4876" i="5" s="1"/>
  <c r="C4876" i="5" s="1" a="1"/>
  <c r="C4876" i="5" s="1"/>
  <c r="B4875" i="5" a="1"/>
  <c r="B4875" i="5" s="1"/>
  <c r="C4875" i="5" s="1" a="1"/>
  <c r="C4875" i="5" s="1"/>
  <c r="B4874" i="5" a="1"/>
  <c r="B4874" i="5" s="1"/>
  <c r="B4873" i="5" a="1"/>
  <c r="B4873" i="5" s="1"/>
  <c r="B4872" i="5" a="1"/>
  <c r="B4872" i="5" s="1"/>
  <c r="C4872" i="5" s="1" a="1"/>
  <c r="C4872" i="5" s="1"/>
  <c r="B4871" i="5" a="1"/>
  <c r="B4871" i="5" s="1"/>
  <c r="B4870" i="5" a="1"/>
  <c r="B4870" i="5" s="1"/>
  <c r="C4870" i="5" s="1" a="1"/>
  <c r="C4870" i="5" s="1"/>
  <c r="B4869" i="5" a="1"/>
  <c r="B4869" i="5" s="1"/>
  <c r="C4869" i="5" s="1" a="1"/>
  <c r="C4869" i="5" s="1"/>
  <c r="B4868" i="5" a="1"/>
  <c r="B4868" i="5" s="1"/>
  <c r="C4868" i="5" s="1" a="1"/>
  <c r="C4868" i="5" s="1"/>
  <c r="B4867" i="5" a="1"/>
  <c r="B4867" i="5" s="1"/>
  <c r="C4867" i="5" s="1" a="1"/>
  <c r="C4867" i="5" s="1"/>
  <c r="B4866" i="5" a="1"/>
  <c r="B4866" i="5" s="1"/>
  <c r="B4865" i="5" a="1"/>
  <c r="B4865" i="5" s="1"/>
  <c r="B4864" i="5" a="1"/>
  <c r="B4864" i="5" s="1"/>
  <c r="C4864" i="5" s="1" a="1"/>
  <c r="C4864" i="5" s="1"/>
  <c r="B4863" i="5" a="1"/>
  <c r="B4863" i="5" s="1"/>
  <c r="B4862" i="5" a="1"/>
  <c r="B4862" i="5" s="1"/>
  <c r="C4862" i="5" s="1" a="1"/>
  <c r="C4862" i="5" s="1"/>
  <c r="B4861" i="5" a="1"/>
  <c r="B4861" i="5" s="1"/>
  <c r="C4861" i="5" s="1" a="1"/>
  <c r="C4861" i="5" s="1"/>
  <c r="B4860" i="5" a="1"/>
  <c r="B4860" i="5" s="1"/>
  <c r="C4860" i="5" s="1" a="1"/>
  <c r="C4860" i="5" s="1"/>
  <c r="B4859" i="5" a="1"/>
  <c r="B4859" i="5" s="1"/>
  <c r="C4859" i="5" s="1" a="1"/>
  <c r="C4859" i="5" s="1"/>
  <c r="B4858" i="5" a="1"/>
  <c r="B4858" i="5" s="1"/>
  <c r="B4857" i="5" a="1"/>
  <c r="B4857" i="5" s="1"/>
  <c r="C4857" i="5" s="1" a="1"/>
  <c r="C4857" i="5" s="1"/>
  <c r="B4856" i="5" a="1"/>
  <c r="B4856" i="5" s="1"/>
  <c r="C4856" i="5" s="1" a="1"/>
  <c r="C4856" i="5" s="1"/>
  <c r="B4855" i="5" a="1"/>
  <c r="B4855" i="5" s="1"/>
  <c r="B4854" i="5" a="1"/>
  <c r="B4854" i="5" s="1"/>
  <c r="C4854" i="5" s="1" a="1"/>
  <c r="C4854" i="5" s="1"/>
  <c r="B4853" i="5" a="1"/>
  <c r="B4853" i="5" s="1"/>
  <c r="C4853" i="5" s="1" a="1"/>
  <c r="C4853" i="5" s="1"/>
  <c r="B4852" i="5" a="1"/>
  <c r="B4852" i="5" s="1"/>
  <c r="C4852" i="5" s="1" a="1"/>
  <c r="C4852" i="5" s="1"/>
  <c r="B4851" i="5" a="1"/>
  <c r="B4851" i="5" s="1"/>
  <c r="C4851" i="5" s="1" a="1"/>
  <c r="C4851" i="5" s="1"/>
  <c r="B4850" i="5" a="1"/>
  <c r="B4850" i="5" s="1"/>
  <c r="B4849" i="5" a="1"/>
  <c r="B4849" i="5" s="1"/>
  <c r="C4849" i="5" s="1" a="1"/>
  <c r="C4849" i="5" s="1"/>
  <c r="B4848" i="5" a="1"/>
  <c r="B4848" i="5" s="1"/>
  <c r="C4848" i="5" s="1" a="1"/>
  <c r="C4848" i="5" s="1"/>
  <c r="B4847" i="5" a="1"/>
  <c r="B4847" i="5" s="1"/>
  <c r="B4846" i="5" a="1"/>
  <c r="B4846" i="5" s="1"/>
  <c r="C4846" i="5" s="1" a="1"/>
  <c r="C4846" i="5" s="1"/>
  <c r="B4845" i="5" a="1"/>
  <c r="B4845" i="5" s="1"/>
  <c r="C4845" i="5" s="1" a="1"/>
  <c r="C4845" i="5" s="1"/>
  <c r="B4844" i="5" a="1"/>
  <c r="B4844" i="5" s="1"/>
  <c r="C4844" i="5" s="1" a="1"/>
  <c r="C4844" i="5" s="1"/>
  <c r="B4843" i="5" a="1"/>
  <c r="B4843" i="5" s="1"/>
  <c r="C4843" i="5" s="1" a="1"/>
  <c r="C4843" i="5" s="1"/>
  <c r="B4842" i="5" a="1"/>
  <c r="B4842" i="5" s="1"/>
  <c r="B4841" i="5" a="1"/>
  <c r="B4841" i="5" s="1"/>
  <c r="C4841" i="5" s="1" a="1"/>
  <c r="C4841" i="5" s="1"/>
  <c r="B4840" i="5" a="1"/>
  <c r="B4840" i="5" s="1"/>
  <c r="C4840" i="5" s="1" a="1"/>
  <c r="C4840" i="5" s="1"/>
  <c r="B4839" i="5" a="1"/>
  <c r="B4839" i="5" s="1"/>
  <c r="B4838" i="5" a="1"/>
  <c r="B4838" i="5" s="1"/>
  <c r="C4838" i="5" s="1" a="1"/>
  <c r="C4838" i="5" s="1"/>
  <c r="B4837" i="5" a="1"/>
  <c r="B4837" i="5" s="1"/>
  <c r="C4837" i="5" s="1" a="1"/>
  <c r="C4837" i="5" s="1"/>
  <c r="B4836" i="5" a="1"/>
  <c r="B4836" i="5" s="1"/>
  <c r="C4836" i="5" s="1" a="1"/>
  <c r="C4836" i="5" s="1"/>
  <c r="B4835" i="5" a="1"/>
  <c r="B4835" i="5" s="1"/>
  <c r="C4835" i="5" s="1" a="1"/>
  <c r="C4835" i="5" s="1"/>
  <c r="B4834" i="5" a="1"/>
  <c r="B4834" i="5" s="1"/>
  <c r="B4833" i="5" a="1"/>
  <c r="B4833" i="5" s="1"/>
  <c r="B4832" i="5" a="1"/>
  <c r="B4832" i="5" s="1"/>
  <c r="C4832" i="5" s="1" a="1"/>
  <c r="C4832" i="5" s="1"/>
  <c r="B4831" i="5" a="1"/>
  <c r="B4831" i="5" s="1"/>
  <c r="B4830" i="5" a="1"/>
  <c r="B4830" i="5" s="1"/>
  <c r="C4830" i="5" s="1" a="1"/>
  <c r="C4830" i="5" s="1"/>
  <c r="B4829" i="5" a="1"/>
  <c r="B4829" i="5" s="1"/>
  <c r="C4829" i="5" s="1" a="1"/>
  <c r="C4829" i="5" s="1"/>
  <c r="B4828" i="5" a="1"/>
  <c r="B4828" i="5" s="1"/>
  <c r="C4828" i="5" s="1" a="1"/>
  <c r="C4828" i="5" s="1"/>
  <c r="B4827" i="5" a="1"/>
  <c r="B4827" i="5" s="1"/>
  <c r="C4827" i="5" s="1" a="1"/>
  <c r="C4827" i="5" s="1"/>
  <c r="B4826" i="5" a="1"/>
  <c r="B4826" i="5" s="1"/>
  <c r="B4825" i="5" a="1"/>
  <c r="B4825" i="5" s="1"/>
  <c r="C4825" i="5" s="1" a="1"/>
  <c r="C4825" i="5" s="1"/>
  <c r="B4824" i="5" a="1"/>
  <c r="B4824" i="5" s="1"/>
  <c r="C4824" i="5" s="1" a="1"/>
  <c r="C4824" i="5" s="1"/>
  <c r="B4823" i="5" a="1"/>
  <c r="B4823" i="5" s="1"/>
  <c r="B4822" i="5" a="1"/>
  <c r="B4822" i="5" s="1"/>
  <c r="C4822" i="5" s="1" a="1"/>
  <c r="C4822" i="5" s="1"/>
  <c r="B4821" i="5" a="1"/>
  <c r="B4821" i="5" s="1"/>
  <c r="C4821" i="5" s="1" a="1"/>
  <c r="C4821" i="5" s="1"/>
  <c r="B4820" i="5" a="1"/>
  <c r="B4820" i="5" s="1"/>
  <c r="C4820" i="5" s="1" a="1"/>
  <c r="C4820" i="5" s="1"/>
  <c r="B4819" i="5" a="1"/>
  <c r="B4819" i="5" s="1"/>
  <c r="B4818" i="5" a="1"/>
  <c r="B4818" i="5" s="1"/>
  <c r="B4817" i="5" a="1"/>
  <c r="B4817" i="5" s="1"/>
  <c r="C4817" i="5" s="1" a="1"/>
  <c r="C4817" i="5" s="1"/>
  <c r="B4816" i="5" a="1"/>
  <c r="B4816" i="5" s="1"/>
  <c r="C4816" i="5" s="1" a="1"/>
  <c r="C4816" i="5" s="1"/>
  <c r="B4815" i="5" a="1"/>
  <c r="B4815" i="5" s="1"/>
  <c r="B4814" i="5" a="1"/>
  <c r="B4814" i="5" s="1"/>
  <c r="C4814" i="5" s="1" a="1"/>
  <c r="C4814" i="5" s="1"/>
  <c r="B4813" i="5" a="1"/>
  <c r="B4813" i="5" s="1"/>
  <c r="C4813" i="5" s="1" a="1"/>
  <c r="C4813" i="5" s="1"/>
  <c r="B4812" i="5" a="1"/>
  <c r="B4812" i="5" s="1"/>
  <c r="B4811" i="5" a="1"/>
  <c r="B4811" i="5" s="1"/>
  <c r="C4811" i="5" s="1" a="1"/>
  <c r="C4811" i="5" s="1"/>
  <c r="B4810" i="5" a="1"/>
  <c r="B4810" i="5" s="1"/>
  <c r="B4809" i="5" a="1"/>
  <c r="B4809" i="5" s="1"/>
  <c r="C4809" i="5" s="1" a="1"/>
  <c r="C4809" i="5" s="1"/>
  <c r="B4808" i="5" a="1"/>
  <c r="B4808" i="5" s="1"/>
  <c r="C4808" i="5" s="1" a="1"/>
  <c r="C4808" i="5" s="1"/>
  <c r="B4807" i="5" a="1"/>
  <c r="B4807" i="5" s="1"/>
  <c r="B4806" i="5" a="1"/>
  <c r="B4806" i="5" s="1"/>
  <c r="C4806" i="5" s="1" a="1"/>
  <c r="C4806" i="5" s="1"/>
  <c r="B4805" i="5" a="1"/>
  <c r="B4805" i="5" s="1"/>
  <c r="C4805" i="5" s="1" a="1"/>
  <c r="C4805" i="5" s="1"/>
  <c r="B4804" i="5" a="1"/>
  <c r="B4804" i="5" s="1"/>
  <c r="C4804" i="5" s="1" a="1"/>
  <c r="C4804" i="5" s="1"/>
  <c r="B4803" i="5" a="1"/>
  <c r="B4803" i="5" s="1"/>
  <c r="C4803" i="5" s="1" a="1"/>
  <c r="C4803" i="5" s="1"/>
  <c r="B4802" i="5" a="1"/>
  <c r="B4802" i="5" s="1"/>
  <c r="B4801" i="5" a="1"/>
  <c r="B4801" i="5" s="1"/>
  <c r="C4801" i="5" s="1" a="1"/>
  <c r="C4801" i="5" s="1"/>
  <c r="B4800" i="5" a="1"/>
  <c r="B4800" i="5" s="1"/>
  <c r="C4800" i="5" s="1" a="1"/>
  <c r="C4800" i="5" s="1"/>
  <c r="B4799" i="5" a="1"/>
  <c r="B4799" i="5" s="1"/>
  <c r="B4798" i="5" a="1"/>
  <c r="B4798" i="5" s="1"/>
  <c r="C4798" i="5" s="1" a="1"/>
  <c r="C4798" i="5" s="1"/>
  <c r="B4797" i="5" a="1"/>
  <c r="B4797" i="5" s="1"/>
  <c r="C4797" i="5" s="1" a="1"/>
  <c r="C4797" i="5" s="1"/>
  <c r="B4796" i="5" a="1"/>
  <c r="B4796" i="5" s="1"/>
  <c r="C4796" i="5" s="1" a="1"/>
  <c r="C4796" i="5" s="1"/>
  <c r="B4795" i="5" a="1"/>
  <c r="B4795" i="5" s="1"/>
  <c r="B4794" i="5" a="1"/>
  <c r="B4794" i="5" s="1"/>
  <c r="B4793" i="5" a="1"/>
  <c r="B4793" i="5" s="1"/>
  <c r="C4793" i="5" s="1" a="1"/>
  <c r="C4793" i="5" s="1"/>
  <c r="B4792" i="5" a="1"/>
  <c r="B4792" i="5" s="1"/>
  <c r="C4792" i="5" s="1" a="1"/>
  <c r="C4792" i="5" s="1"/>
  <c r="B4791" i="5" a="1"/>
  <c r="B4791" i="5" s="1"/>
  <c r="B4790" i="5" a="1"/>
  <c r="B4790" i="5" s="1"/>
  <c r="C4790" i="5" s="1" a="1"/>
  <c r="C4790" i="5" s="1"/>
  <c r="B4789" i="5" a="1"/>
  <c r="B4789" i="5" s="1"/>
  <c r="C4789" i="5" s="1" a="1"/>
  <c r="C4789" i="5" s="1"/>
  <c r="B4788" i="5" a="1"/>
  <c r="B4788" i="5" s="1"/>
  <c r="C4788" i="5" s="1" a="1"/>
  <c r="C4788" i="5" s="1"/>
  <c r="B4787" i="5" a="1"/>
  <c r="B4787" i="5" s="1"/>
  <c r="B4786" i="5" a="1"/>
  <c r="B4786" i="5" s="1"/>
  <c r="B4785" i="5" a="1"/>
  <c r="B4785" i="5" s="1"/>
  <c r="B4784" i="5" a="1"/>
  <c r="B4784" i="5" s="1"/>
  <c r="C4784" i="5" s="1" a="1"/>
  <c r="C4784" i="5" s="1"/>
  <c r="B4783" i="5" a="1"/>
  <c r="B4783" i="5" s="1"/>
  <c r="B4782" i="5" a="1"/>
  <c r="B4782" i="5" s="1"/>
  <c r="C4782" i="5" s="1" a="1"/>
  <c r="C4782" i="5" s="1"/>
  <c r="B4781" i="5" a="1"/>
  <c r="B4781" i="5" s="1"/>
  <c r="C4781" i="5" s="1" a="1"/>
  <c r="C4781" i="5" s="1"/>
  <c r="B4780" i="5" a="1"/>
  <c r="B4780" i="5" s="1"/>
  <c r="C4780" i="5" s="1" a="1"/>
  <c r="C4780" i="5" s="1"/>
  <c r="B4779" i="5" a="1"/>
  <c r="B4779" i="5" s="1"/>
  <c r="B4778" i="5" a="1"/>
  <c r="B4778" i="5" s="1"/>
  <c r="B4777" i="5" a="1"/>
  <c r="B4777" i="5" s="1"/>
  <c r="C4777" i="5" s="1" a="1"/>
  <c r="C4777" i="5" s="1"/>
  <c r="B4776" i="5" a="1"/>
  <c r="B4776" i="5" s="1"/>
  <c r="C4776" i="5" s="1" a="1"/>
  <c r="C4776" i="5" s="1"/>
  <c r="B4775" i="5" a="1"/>
  <c r="B4775" i="5" s="1"/>
  <c r="B4774" i="5" a="1"/>
  <c r="B4774" i="5" s="1"/>
  <c r="C4774" i="5" s="1" a="1"/>
  <c r="C4774" i="5" s="1"/>
  <c r="B4773" i="5" a="1"/>
  <c r="B4773" i="5" s="1"/>
  <c r="C4773" i="5" s="1" a="1"/>
  <c r="C4773" i="5" s="1"/>
  <c r="B4772" i="5" a="1"/>
  <c r="B4772" i="5" s="1"/>
  <c r="C4772" i="5" s="1" a="1"/>
  <c r="C4772" i="5" s="1"/>
  <c r="B4771" i="5" a="1"/>
  <c r="B4771" i="5" s="1"/>
  <c r="B4770" i="5" a="1"/>
  <c r="B4770" i="5" s="1"/>
  <c r="B4769" i="5" a="1"/>
  <c r="B4769" i="5" s="1"/>
  <c r="C4769" i="5" s="1" a="1"/>
  <c r="C4769" i="5" s="1"/>
  <c r="B4768" i="5" a="1"/>
  <c r="B4768" i="5" s="1"/>
  <c r="C4768" i="5" s="1" a="1"/>
  <c r="C4768" i="5" s="1"/>
  <c r="B4767" i="5" a="1"/>
  <c r="B4767" i="5" s="1"/>
  <c r="B4766" i="5" a="1"/>
  <c r="B4766" i="5" s="1"/>
  <c r="C4766" i="5" s="1" a="1"/>
  <c r="C4766" i="5" s="1"/>
  <c r="B4765" i="5" a="1"/>
  <c r="B4765" i="5" s="1"/>
  <c r="C4765" i="5" s="1" a="1"/>
  <c r="C4765" i="5" s="1"/>
  <c r="B4764" i="5" a="1"/>
  <c r="B4764" i="5" s="1"/>
  <c r="C4764" i="5" s="1" a="1"/>
  <c r="C4764" i="5" s="1"/>
  <c r="B4763" i="5" a="1"/>
  <c r="B4763" i="5" s="1"/>
  <c r="B4762" i="5" a="1"/>
  <c r="B4762" i="5" s="1"/>
  <c r="B4761" i="5" a="1"/>
  <c r="B4761" i="5" s="1"/>
  <c r="C4761" i="5" s="1" a="1"/>
  <c r="C4761" i="5" s="1"/>
  <c r="B4760" i="5" a="1"/>
  <c r="B4760" i="5" s="1"/>
  <c r="C4760" i="5" s="1" a="1"/>
  <c r="C4760" i="5" s="1"/>
  <c r="B4759" i="5" a="1"/>
  <c r="B4759" i="5" s="1"/>
  <c r="B4758" i="5" a="1"/>
  <c r="B4758" i="5" s="1"/>
  <c r="C4758" i="5" s="1" a="1"/>
  <c r="C4758" i="5" s="1"/>
  <c r="B4757" i="5" a="1"/>
  <c r="B4757" i="5" s="1"/>
  <c r="C4757" i="5" s="1" a="1"/>
  <c r="C4757" i="5" s="1"/>
  <c r="B4756" i="5" a="1"/>
  <c r="B4756" i="5" s="1"/>
  <c r="C4756" i="5" s="1" a="1"/>
  <c r="C4756" i="5" s="1"/>
  <c r="B4755" i="5" a="1"/>
  <c r="B4755" i="5" s="1"/>
  <c r="B4754" i="5" a="1"/>
  <c r="B4754" i="5" s="1"/>
  <c r="B4753" i="5" a="1"/>
  <c r="B4753" i="5" s="1"/>
  <c r="C4753" i="5" s="1" a="1"/>
  <c r="C4753" i="5" s="1"/>
  <c r="B4752" i="5" a="1"/>
  <c r="B4752" i="5" s="1"/>
  <c r="C4752" i="5" s="1" a="1"/>
  <c r="C4752" i="5" s="1"/>
  <c r="B4751" i="5" a="1"/>
  <c r="B4751" i="5" s="1"/>
  <c r="B4750" i="5" a="1"/>
  <c r="B4750" i="5" s="1"/>
  <c r="C4750" i="5" s="1" a="1"/>
  <c r="C4750" i="5" s="1"/>
  <c r="B4749" i="5" a="1"/>
  <c r="B4749" i="5" s="1"/>
  <c r="C4749" i="5" s="1" a="1"/>
  <c r="C4749" i="5" s="1"/>
  <c r="B4748" i="5" a="1"/>
  <c r="B4748" i="5" s="1"/>
  <c r="C4748" i="5" s="1" a="1"/>
  <c r="C4748" i="5" s="1"/>
  <c r="B4747" i="5" a="1"/>
  <c r="B4747" i="5" s="1"/>
  <c r="B4746" i="5" a="1"/>
  <c r="B4746" i="5" s="1"/>
  <c r="B4745" i="5" a="1"/>
  <c r="B4745" i="5" s="1"/>
  <c r="C4745" i="5" s="1" a="1"/>
  <c r="C4745" i="5" s="1"/>
  <c r="B4744" i="5" a="1"/>
  <c r="B4744" i="5" s="1"/>
  <c r="C4744" i="5" s="1" a="1"/>
  <c r="C4744" i="5" s="1"/>
  <c r="B4743" i="5" a="1"/>
  <c r="B4743" i="5" s="1"/>
  <c r="B4742" i="5" a="1"/>
  <c r="B4742" i="5" s="1"/>
  <c r="C4742" i="5" s="1" a="1"/>
  <c r="C4742" i="5" s="1"/>
  <c r="B4741" i="5" a="1"/>
  <c r="B4741" i="5" s="1"/>
  <c r="C4741" i="5" s="1" a="1"/>
  <c r="C4741" i="5" s="1"/>
  <c r="B4740" i="5" a="1"/>
  <c r="B4740" i="5" s="1"/>
  <c r="C4740" i="5" s="1" a="1"/>
  <c r="C4740" i="5" s="1"/>
  <c r="B4739" i="5" a="1"/>
  <c r="B4739" i="5" s="1"/>
  <c r="B4738" i="5" a="1"/>
  <c r="B4738" i="5" s="1"/>
  <c r="B4737" i="5" a="1"/>
  <c r="B4737" i="5" s="1"/>
  <c r="C4737" i="5" s="1" a="1"/>
  <c r="C4737" i="5" s="1"/>
  <c r="B4736" i="5" a="1"/>
  <c r="B4736" i="5" s="1"/>
  <c r="C4736" i="5" s="1" a="1"/>
  <c r="C4736" i="5" s="1"/>
  <c r="B4735" i="5" a="1"/>
  <c r="B4735" i="5" s="1"/>
  <c r="C4735" i="5" s="1" a="1"/>
  <c r="C4735" i="5" s="1"/>
  <c r="B4734" i="5" a="1"/>
  <c r="B4734" i="5" s="1"/>
  <c r="C4734" i="5" s="1" a="1"/>
  <c r="C4734" i="5" s="1"/>
  <c r="B4733" i="5" a="1"/>
  <c r="B4733" i="5" s="1"/>
  <c r="C4733" i="5" s="1" a="1"/>
  <c r="C4733" i="5" s="1"/>
  <c r="B4732" i="5" a="1"/>
  <c r="B4732" i="5" s="1"/>
  <c r="C4732" i="5" s="1" a="1"/>
  <c r="C4732" i="5" s="1"/>
  <c r="B4731" i="5" a="1"/>
  <c r="B4731" i="5" s="1"/>
  <c r="B4730" i="5" a="1"/>
  <c r="B4730" i="5" s="1"/>
  <c r="B4729" i="5" a="1"/>
  <c r="B4729" i="5" s="1"/>
  <c r="B4728" i="5" a="1"/>
  <c r="B4728" i="5" s="1"/>
  <c r="C4728" i="5" s="1" a="1"/>
  <c r="C4728" i="5" s="1"/>
  <c r="B4727" i="5" a="1"/>
  <c r="B4727" i="5" s="1"/>
  <c r="B4726" i="5" a="1"/>
  <c r="B4726" i="5" s="1"/>
  <c r="C4726" i="5" s="1" a="1"/>
  <c r="C4726" i="5" s="1"/>
  <c r="B4725" i="5" a="1"/>
  <c r="B4725" i="5" s="1"/>
  <c r="C4725" i="5" s="1" a="1"/>
  <c r="C4725" i="5" s="1"/>
  <c r="B4724" i="5" a="1"/>
  <c r="B4724" i="5" s="1"/>
  <c r="C4724" i="5" s="1" a="1"/>
  <c r="C4724" i="5" s="1"/>
  <c r="B4723" i="5" a="1"/>
  <c r="B4723" i="5" s="1"/>
  <c r="B4722" i="5" a="1"/>
  <c r="B4722" i="5" s="1"/>
  <c r="B4721" i="5" a="1"/>
  <c r="B4721" i="5" s="1"/>
  <c r="B4720" i="5" a="1"/>
  <c r="B4720" i="5" s="1"/>
  <c r="C4720" i="5" s="1" a="1"/>
  <c r="C4720" i="5" s="1"/>
  <c r="B4719" i="5" a="1"/>
  <c r="B4719" i="5" s="1"/>
  <c r="B4718" i="5" a="1"/>
  <c r="B4718" i="5" s="1"/>
  <c r="C4718" i="5" s="1" a="1"/>
  <c r="C4718" i="5" s="1"/>
  <c r="B4717" i="5" a="1"/>
  <c r="B4717" i="5" s="1"/>
  <c r="C4717" i="5" s="1" a="1"/>
  <c r="C4717" i="5" s="1"/>
  <c r="B4716" i="5" a="1"/>
  <c r="B4716" i="5" s="1"/>
  <c r="C4716" i="5" s="1" a="1"/>
  <c r="C4716" i="5" s="1"/>
  <c r="B4715" i="5" a="1"/>
  <c r="B4715" i="5" s="1"/>
  <c r="B4714" i="5" a="1"/>
  <c r="B4714" i="5" s="1"/>
  <c r="B4713" i="5" a="1"/>
  <c r="B4713" i="5" s="1"/>
  <c r="C4713" i="5" s="1" a="1"/>
  <c r="C4713" i="5" s="1"/>
  <c r="B4712" i="5" a="1"/>
  <c r="B4712" i="5" s="1"/>
  <c r="B4711" i="5" a="1"/>
  <c r="B4711" i="5" s="1"/>
  <c r="B4710" i="5" a="1"/>
  <c r="B4710" i="5" s="1"/>
  <c r="C4710" i="5" s="1" a="1"/>
  <c r="C4710" i="5" s="1"/>
  <c r="B4709" i="5" a="1"/>
  <c r="B4709" i="5" s="1"/>
  <c r="C4709" i="5" s="1" a="1"/>
  <c r="C4709" i="5" s="1"/>
  <c r="B4708" i="5" a="1"/>
  <c r="B4708" i="5" s="1"/>
  <c r="C4708" i="5" s="1" a="1"/>
  <c r="C4708" i="5" s="1"/>
  <c r="B4707" i="5" a="1"/>
  <c r="B4707" i="5" s="1"/>
  <c r="B4706" i="5" a="1"/>
  <c r="B4706" i="5" s="1"/>
  <c r="B4705" i="5" a="1"/>
  <c r="B4705" i="5" s="1"/>
  <c r="C4705" i="5" s="1" a="1"/>
  <c r="C4705" i="5" s="1"/>
  <c r="B4704" i="5" a="1"/>
  <c r="B4704" i="5" s="1"/>
  <c r="C4704" i="5" s="1" a="1"/>
  <c r="C4704" i="5" s="1"/>
  <c r="B4703" i="5" a="1"/>
  <c r="B4703" i="5" s="1"/>
  <c r="B4702" i="5" a="1"/>
  <c r="B4702" i="5" s="1"/>
  <c r="C4702" i="5" s="1" a="1"/>
  <c r="C4702" i="5" s="1"/>
  <c r="B4701" i="5" a="1"/>
  <c r="B4701" i="5" s="1"/>
  <c r="C4701" i="5" s="1" a="1"/>
  <c r="C4701" i="5" s="1"/>
  <c r="B4700" i="5" a="1"/>
  <c r="B4700" i="5" s="1"/>
  <c r="C4700" i="5" s="1" a="1"/>
  <c r="C4700" i="5" s="1"/>
  <c r="B4699" i="5" a="1"/>
  <c r="B4699" i="5" s="1"/>
  <c r="B4698" i="5" a="1"/>
  <c r="B4698" i="5" s="1"/>
  <c r="B4697" i="5" a="1"/>
  <c r="B4697" i="5" s="1"/>
  <c r="C4697" i="5" s="1" a="1"/>
  <c r="C4697" i="5" s="1"/>
  <c r="B4696" i="5" a="1"/>
  <c r="B4696" i="5" s="1"/>
  <c r="C4696" i="5" s="1" a="1"/>
  <c r="C4696" i="5" s="1"/>
  <c r="B4695" i="5" a="1"/>
  <c r="B4695" i="5" s="1"/>
  <c r="B4694" i="5" a="1"/>
  <c r="B4694" i="5" s="1"/>
  <c r="C4694" i="5" s="1" a="1"/>
  <c r="C4694" i="5" s="1"/>
  <c r="B4693" i="5" a="1"/>
  <c r="B4693" i="5" s="1"/>
  <c r="C4693" i="5" s="1" a="1"/>
  <c r="C4693" i="5" s="1"/>
  <c r="B4692" i="5" a="1"/>
  <c r="B4692" i="5" s="1"/>
  <c r="C4692" i="5" s="1" a="1"/>
  <c r="C4692" i="5" s="1"/>
  <c r="B4691" i="5" a="1"/>
  <c r="B4691" i="5" s="1"/>
  <c r="B4690" i="5" a="1"/>
  <c r="B4690" i="5" s="1"/>
  <c r="B4689" i="5" a="1"/>
  <c r="B4689" i="5" s="1"/>
  <c r="B4688" i="5" a="1"/>
  <c r="B4688" i="5" s="1"/>
  <c r="C4688" i="5" s="1" a="1"/>
  <c r="C4688" i="5" s="1"/>
  <c r="B4687" i="5" a="1"/>
  <c r="B4687" i="5" s="1"/>
  <c r="B4686" i="5" a="1"/>
  <c r="B4686" i="5" s="1"/>
  <c r="C4686" i="5" s="1" a="1"/>
  <c r="C4686" i="5" s="1"/>
  <c r="B4685" i="5" a="1"/>
  <c r="B4685" i="5" s="1"/>
  <c r="C4685" i="5" s="1" a="1"/>
  <c r="C4685" i="5" s="1"/>
  <c r="B4684" i="5" a="1"/>
  <c r="B4684" i="5" s="1"/>
  <c r="C4684" i="5" s="1" a="1"/>
  <c r="C4684" i="5" s="1"/>
  <c r="B4683" i="5" a="1"/>
  <c r="B4683" i="5" s="1"/>
  <c r="B4682" i="5" a="1"/>
  <c r="B4682" i="5" s="1"/>
  <c r="B4681" i="5" a="1"/>
  <c r="B4681" i="5" s="1"/>
  <c r="C4681" i="5" s="1" a="1"/>
  <c r="C4681" i="5" s="1"/>
  <c r="B4680" i="5" a="1"/>
  <c r="B4680" i="5" s="1"/>
  <c r="B4679" i="5" a="1"/>
  <c r="B4679" i="5" s="1"/>
  <c r="B4678" i="5" a="1"/>
  <c r="B4678" i="5" s="1"/>
  <c r="C4678" i="5" s="1" a="1"/>
  <c r="C4678" i="5" s="1"/>
  <c r="B4677" i="5" a="1"/>
  <c r="B4677" i="5" s="1"/>
  <c r="C4677" i="5" s="1" a="1"/>
  <c r="C4677" i="5" s="1"/>
  <c r="B4676" i="5" a="1"/>
  <c r="B4676" i="5" s="1"/>
  <c r="B4675" i="5" a="1"/>
  <c r="B4675" i="5" s="1"/>
  <c r="B4674" i="5" a="1"/>
  <c r="B4674" i="5" s="1"/>
  <c r="B4673" i="5" a="1"/>
  <c r="B4673" i="5" s="1"/>
  <c r="C4673" i="5" s="1" a="1"/>
  <c r="C4673" i="5" s="1"/>
  <c r="B4672" i="5" a="1"/>
  <c r="B4672" i="5" s="1"/>
  <c r="C4672" i="5" s="1" a="1"/>
  <c r="C4672" i="5" s="1"/>
  <c r="B4671" i="5" a="1"/>
  <c r="B4671" i="5" s="1"/>
  <c r="B4670" i="5" a="1"/>
  <c r="B4670" i="5" s="1"/>
  <c r="C4670" i="5" s="1" a="1"/>
  <c r="C4670" i="5" s="1"/>
  <c r="B4669" i="5" a="1"/>
  <c r="B4669" i="5" s="1"/>
  <c r="C4669" i="5" s="1" a="1"/>
  <c r="C4669" i="5" s="1"/>
  <c r="B4668" i="5" a="1"/>
  <c r="B4668" i="5" s="1"/>
  <c r="C4668" i="5" s="1" a="1"/>
  <c r="C4668" i="5" s="1"/>
  <c r="B4667" i="5" a="1"/>
  <c r="B4667" i="5" s="1"/>
  <c r="B4666" i="5" a="1"/>
  <c r="B4666" i="5" s="1"/>
  <c r="B4665" i="5" a="1"/>
  <c r="B4665" i="5" s="1"/>
  <c r="C4665" i="5" s="1" a="1"/>
  <c r="C4665" i="5" s="1"/>
  <c r="B4664" i="5" a="1"/>
  <c r="B4664" i="5" s="1"/>
  <c r="C4664" i="5" s="1" a="1"/>
  <c r="C4664" i="5" s="1"/>
  <c r="B4663" i="5" a="1"/>
  <c r="B4663" i="5" s="1"/>
  <c r="B4662" i="5" a="1"/>
  <c r="B4662" i="5" s="1"/>
  <c r="C4662" i="5" s="1" a="1"/>
  <c r="C4662" i="5" s="1"/>
  <c r="B4661" i="5" a="1"/>
  <c r="B4661" i="5" s="1"/>
  <c r="C4661" i="5" s="1" a="1"/>
  <c r="C4661" i="5" s="1"/>
  <c r="B4660" i="5" a="1"/>
  <c r="B4660" i="5" s="1"/>
  <c r="C4660" i="5" s="1" a="1"/>
  <c r="C4660" i="5" s="1"/>
  <c r="B4659" i="5" a="1"/>
  <c r="B4659" i="5" s="1"/>
  <c r="B4658" i="5" a="1"/>
  <c r="B4658" i="5" s="1"/>
  <c r="B4657" i="5" a="1"/>
  <c r="B4657" i="5" s="1"/>
  <c r="C4657" i="5" s="1" a="1"/>
  <c r="C4657" i="5" s="1"/>
  <c r="B4656" i="5" a="1"/>
  <c r="B4656" i="5" s="1"/>
  <c r="C4656" i="5" s="1" a="1"/>
  <c r="C4656" i="5" s="1"/>
  <c r="B4655" i="5" a="1"/>
  <c r="B4655" i="5" s="1"/>
  <c r="C4655" i="5" s="1" a="1"/>
  <c r="C4655" i="5" s="1"/>
  <c r="B4654" i="5" a="1"/>
  <c r="B4654" i="5" s="1"/>
  <c r="C4654" i="5" s="1" a="1"/>
  <c r="C4654" i="5" s="1"/>
  <c r="B4653" i="5" a="1"/>
  <c r="B4653" i="5" s="1"/>
  <c r="C4653" i="5" s="1" a="1"/>
  <c r="C4653" i="5" s="1"/>
  <c r="B4652" i="5" a="1"/>
  <c r="B4652" i="5" s="1"/>
  <c r="C4652" i="5" s="1" a="1"/>
  <c r="C4652" i="5" s="1"/>
  <c r="B4651" i="5" a="1"/>
  <c r="B4651" i="5" s="1"/>
  <c r="B4650" i="5" a="1"/>
  <c r="B4650" i="5" s="1"/>
  <c r="B4649" i="5" a="1"/>
  <c r="B4649" i="5" s="1"/>
  <c r="B4648" i="5" a="1"/>
  <c r="B4648" i="5" s="1"/>
  <c r="C4648" i="5" s="1" a="1"/>
  <c r="C4648" i="5" s="1"/>
  <c r="B4647" i="5" a="1"/>
  <c r="B4647" i="5" s="1"/>
  <c r="C4647" i="5" s="1" a="1"/>
  <c r="C4647" i="5" s="1"/>
  <c r="B4646" i="5" a="1"/>
  <c r="B4646" i="5" s="1"/>
  <c r="C4646" i="5" s="1" a="1"/>
  <c r="C4646" i="5" s="1"/>
  <c r="B4645" i="5" a="1"/>
  <c r="B4645" i="5" s="1"/>
  <c r="C4645" i="5" s="1" a="1"/>
  <c r="C4645" i="5" s="1"/>
  <c r="B4644" i="5" a="1"/>
  <c r="B4644" i="5" s="1"/>
  <c r="C4644" i="5" s="1" a="1"/>
  <c r="C4644" i="5" s="1"/>
  <c r="B4643" i="5" a="1"/>
  <c r="B4643" i="5" s="1"/>
  <c r="B4642" i="5" a="1"/>
  <c r="B4642" i="5" s="1"/>
  <c r="B4641" i="5" a="1"/>
  <c r="B4641" i="5" s="1"/>
  <c r="C4641" i="5" s="1" a="1"/>
  <c r="C4641" i="5" s="1"/>
  <c r="B4640" i="5" a="1"/>
  <c r="B4640" i="5" s="1"/>
  <c r="C4640" i="5" s="1" a="1"/>
  <c r="C4640" i="5" s="1"/>
  <c r="B4639" i="5" a="1"/>
  <c r="B4639" i="5" s="1"/>
  <c r="C4639" i="5" s="1" a="1"/>
  <c r="C4639" i="5" s="1"/>
  <c r="B4638" i="5" a="1"/>
  <c r="B4638" i="5" s="1"/>
  <c r="C4638" i="5" s="1" a="1"/>
  <c r="C4638" i="5" s="1"/>
  <c r="B4637" i="5" a="1"/>
  <c r="B4637" i="5" s="1"/>
  <c r="C4637" i="5" s="1" a="1"/>
  <c r="C4637" i="5" s="1"/>
  <c r="B4636" i="5" a="1"/>
  <c r="B4636" i="5" s="1"/>
  <c r="C4636" i="5" s="1" a="1"/>
  <c r="C4636" i="5" s="1"/>
  <c r="B4635" i="5" a="1"/>
  <c r="B4635" i="5" s="1"/>
  <c r="B4634" i="5" a="1"/>
  <c r="B4634" i="5" s="1"/>
  <c r="C4634" i="5" s="1" a="1"/>
  <c r="C4634" i="5" s="1"/>
  <c r="B4633" i="5" a="1"/>
  <c r="B4633" i="5" s="1"/>
  <c r="C4633" i="5" s="1" a="1"/>
  <c r="C4633" i="5" s="1"/>
  <c r="B4632" i="5" a="1"/>
  <c r="B4632" i="5" s="1"/>
  <c r="C4632" i="5" s="1" a="1"/>
  <c r="C4632" i="5" s="1"/>
  <c r="B4631" i="5" a="1"/>
  <c r="B4631" i="5" s="1"/>
  <c r="C4631" i="5" s="1" a="1"/>
  <c r="C4631" i="5" s="1"/>
  <c r="B4630" i="5" a="1"/>
  <c r="B4630" i="5" s="1"/>
  <c r="C4630" i="5" s="1" a="1"/>
  <c r="C4630" i="5" s="1"/>
  <c r="B4629" i="5" a="1"/>
  <c r="B4629" i="5" s="1"/>
  <c r="C4629" i="5" s="1" a="1"/>
  <c r="C4629" i="5" s="1"/>
  <c r="B4628" i="5" a="1"/>
  <c r="B4628" i="5" s="1"/>
  <c r="C4628" i="5" s="1" a="1"/>
  <c r="C4628" i="5" s="1"/>
  <c r="B4627" i="5" a="1"/>
  <c r="B4627" i="5" s="1"/>
  <c r="B4626" i="5" a="1"/>
  <c r="B4626" i="5" s="1"/>
  <c r="B4625" i="5" a="1"/>
  <c r="B4625" i="5" s="1"/>
  <c r="C4625" i="5" s="1" a="1"/>
  <c r="C4625" i="5" s="1"/>
  <c r="B4624" i="5" a="1"/>
  <c r="B4624" i="5" s="1"/>
  <c r="C4624" i="5" s="1" a="1"/>
  <c r="C4624" i="5" s="1"/>
  <c r="B4623" i="5" a="1"/>
  <c r="B4623" i="5" s="1"/>
  <c r="C4623" i="5" s="1" a="1"/>
  <c r="C4623" i="5" s="1"/>
  <c r="B4622" i="5" a="1"/>
  <c r="B4622" i="5" s="1"/>
  <c r="B4621" i="5" a="1"/>
  <c r="B4621" i="5" s="1"/>
  <c r="C4621" i="5" s="1" a="1"/>
  <c r="C4621" i="5" s="1"/>
  <c r="B4620" i="5" a="1"/>
  <c r="B4620" i="5" s="1"/>
  <c r="B4619" i="5" a="1"/>
  <c r="B4619" i="5" s="1"/>
  <c r="B4618" i="5" a="1"/>
  <c r="B4618" i="5" s="1"/>
  <c r="C4618" i="5" s="1" a="1"/>
  <c r="C4618" i="5" s="1"/>
  <c r="B4617" i="5" a="1"/>
  <c r="B4617" i="5" s="1"/>
  <c r="C4617" i="5" s="1" a="1"/>
  <c r="C4617" i="5" s="1"/>
  <c r="B4616" i="5" a="1"/>
  <c r="B4616" i="5" s="1"/>
  <c r="C4616" i="5" s="1" a="1"/>
  <c r="C4616" i="5" s="1"/>
  <c r="B4615" i="5" a="1"/>
  <c r="B4615" i="5" s="1"/>
  <c r="C4615" i="5" s="1" a="1"/>
  <c r="C4615" i="5" s="1"/>
  <c r="B4614" i="5" a="1"/>
  <c r="B4614" i="5" s="1"/>
  <c r="C4614" i="5" s="1" a="1"/>
  <c r="C4614" i="5" s="1"/>
  <c r="B4613" i="5" a="1"/>
  <c r="B4613" i="5" s="1"/>
  <c r="C4613" i="5" s="1" a="1"/>
  <c r="C4613" i="5" s="1"/>
  <c r="B4612" i="5" a="1"/>
  <c r="B4612" i="5" s="1"/>
  <c r="C4612" i="5" s="1" a="1"/>
  <c r="C4612" i="5" s="1"/>
  <c r="B4611" i="5" a="1"/>
  <c r="B4611" i="5" s="1"/>
  <c r="B4610" i="5" a="1"/>
  <c r="B4610" i="5" s="1"/>
  <c r="C4610" i="5" s="1" a="1"/>
  <c r="C4610" i="5" s="1"/>
  <c r="B4609" i="5" a="1"/>
  <c r="B4609" i="5" s="1"/>
  <c r="C4609" i="5" s="1" a="1"/>
  <c r="C4609" i="5" s="1"/>
  <c r="B4608" i="5" a="1"/>
  <c r="B4608" i="5" s="1"/>
  <c r="C4608" i="5" s="1" a="1"/>
  <c r="C4608" i="5" s="1"/>
  <c r="B4607" i="5" a="1"/>
  <c r="B4607" i="5" s="1"/>
  <c r="B4606" i="5" a="1"/>
  <c r="B4606" i="5" s="1"/>
  <c r="C4606" i="5" s="1" a="1"/>
  <c r="C4606" i="5" s="1"/>
  <c r="B4605" i="5" a="1"/>
  <c r="B4605" i="5" s="1"/>
  <c r="C4605" i="5" s="1" a="1"/>
  <c r="C4605" i="5" s="1"/>
  <c r="B4604" i="5" a="1"/>
  <c r="B4604" i="5" s="1"/>
  <c r="C4604" i="5" s="1" a="1"/>
  <c r="C4604" i="5" s="1"/>
  <c r="B4603" i="5" a="1"/>
  <c r="B4603" i="5" s="1"/>
  <c r="B4602" i="5" a="1"/>
  <c r="B4602" i="5" s="1"/>
  <c r="C4602" i="5" s="1" a="1"/>
  <c r="C4602" i="5" s="1"/>
  <c r="B4601" i="5" a="1"/>
  <c r="B4601" i="5" s="1"/>
  <c r="C4601" i="5" s="1" a="1"/>
  <c r="C4601" i="5" s="1"/>
  <c r="B4600" i="5" a="1"/>
  <c r="B4600" i="5" s="1"/>
  <c r="C4600" i="5" s="1" a="1"/>
  <c r="C4600" i="5" s="1"/>
  <c r="B4599" i="5" a="1"/>
  <c r="B4599" i="5" s="1"/>
  <c r="C4599" i="5" s="1" a="1"/>
  <c r="C4599" i="5" s="1"/>
  <c r="B4598" i="5" a="1"/>
  <c r="B4598" i="5" s="1"/>
  <c r="C4598" i="5" s="1" a="1"/>
  <c r="C4598" i="5" s="1"/>
  <c r="B4597" i="5" a="1"/>
  <c r="B4597" i="5" s="1"/>
  <c r="C4597" i="5" s="1" a="1"/>
  <c r="C4597" i="5" s="1"/>
  <c r="B4596" i="5" a="1"/>
  <c r="B4596" i="5" s="1"/>
  <c r="C4596" i="5" s="1" a="1"/>
  <c r="C4596" i="5" s="1"/>
  <c r="B4595" i="5" a="1"/>
  <c r="B4595" i="5" s="1"/>
  <c r="B4594" i="5" a="1"/>
  <c r="B4594" i="5" s="1"/>
  <c r="C4594" i="5" s="1" a="1"/>
  <c r="C4594" i="5" s="1"/>
  <c r="B4593" i="5" a="1"/>
  <c r="B4593" i="5" s="1"/>
  <c r="C4593" i="5" s="1" a="1"/>
  <c r="C4593" i="5" s="1"/>
  <c r="B4592" i="5" a="1"/>
  <c r="B4592" i="5" s="1"/>
  <c r="C4592" i="5" s="1" a="1"/>
  <c r="C4592" i="5" s="1"/>
  <c r="B4591" i="5" a="1"/>
  <c r="B4591" i="5" s="1"/>
  <c r="C4591" i="5" s="1" a="1"/>
  <c r="C4591" i="5" s="1"/>
  <c r="B4590" i="5" a="1"/>
  <c r="B4590" i="5" s="1"/>
  <c r="C4590" i="5" s="1" a="1"/>
  <c r="C4590" i="5" s="1"/>
  <c r="B4589" i="5" a="1"/>
  <c r="B4589" i="5" s="1"/>
  <c r="C4589" i="5" s="1" a="1"/>
  <c r="C4589" i="5" s="1"/>
  <c r="B4588" i="5" a="1"/>
  <c r="B4588" i="5" s="1"/>
  <c r="B4587" i="5" a="1"/>
  <c r="B4587" i="5" s="1"/>
  <c r="B4586" i="5" a="1"/>
  <c r="B4586" i="5" s="1"/>
  <c r="B4585" i="5" a="1"/>
  <c r="B4585" i="5" s="1"/>
  <c r="C4585" i="5" s="1" a="1"/>
  <c r="C4585" i="5" s="1"/>
  <c r="B4584" i="5" a="1"/>
  <c r="B4584" i="5" s="1"/>
  <c r="C4584" i="5" s="1" a="1"/>
  <c r="C4584" i="5" s="1"/>
  <c r="B4583" i="5" a="1"/>
  <c r="B4583" i="5" s="1"/>
  <c r="C4583" i="5" s="1" a="1"/>
  <c r="C4583" i="5" s="1"/>
  <c r="B4582" i="5" a="1"/>
  <c r="B4582" i="5" s="1"/>
  <c r="C4582" i="5" s="1" a="1"/>
  <c r="C4582" i="5" s="1"/>
  <c r="B4581" i="5" a="1"/>
  <c r="B4581" i="5" s="1"/>
  <c r="C4581" i="5" s="1" a="1"/>
  <c r="C4581" i="5" s="1"/>
  <c r="B4580" i="5" a="1"/>
  <c r="B4580" i="5" s="1"/>
  <c r="C4580" i="5" s="1" a="1"/>
  <c r="C4580" i="5" s="1"/>
  <c r="B4579" i="5" a="1"/>
  <c r="B4579" i="5" s="1"/>
  <c r="B4578" i="5" a="1"/>
  <c r="B4578" i="5" s="1"/>
  <c r="C4578" i="5" s="1" a="1"/>
  <c r="C4578" i="5" s="1"/>
  <c r="B4577" i="5" a="1"/>
  <c r="B4577" i="5" s="1"/>
  <c r="C4577" i="5" s="1" a="1"/>
  <c r="C4577" i="5" s="1"/>
  <c r="B4576" i="5" a="1"/>
  <c r="B4576" i="5" s="1"/>
  <c r="B4575" i="5" a="1"/>
  <c r="B4575" i="5" s="1"/>
  <c r="B4574" i="5" a="1"/>
  <c r="B4574" i="5" s="1"/>
  <c r="C4574" i="5" s="1" a="1"/>
  <c r="C4574" i="5" s="1"/>
  <c r="B4573" i="5" a="1"/>
  <c r="B4573" i="5" s="1"/>
  <c r="C4573" i="5" s="1" a="1"/>
  <c r="C4573" i="5" s="1"/>
  <c r="B4572" i="5" a="1"/>
  <c r="B4572" i="5" s="1"/>
  <c r="B4571" i="5" a="1"/>
  <c r="B4571" i="5" s="1"/>
  <c r="B4570" i="5" a="1"/>
  <c r="B4570" i="5" s="1"/>
  <c r="C4570" i="5" s="1" a="1"/>
  <c r="C4570" i="5" s="1"/>
  <c r="B4569" i="5" a="1"/>
  <c r="B4569" i="5" s="1"/>
  <c r="C4569" i="5" s="1" a="1"/>
  <c r="C4569" i="5" s="1"/>
  <c r="B4568" i="5" a="1"/>
  <c r="B4568" i="5" s="1"/>
  <c r="B4567" i="5" a="1"/>
  <c r="B4567" i="5" s="1"/>
  <c r="C4567" i="5" s="1" a="1"/>
  <c r="C4567" i="5" s="1"/>
  <c r="B4566" i="5" a="1"/>
  <c r="B4566" i="5" s="1"/>
  <c r="C4566" i="5" s="1" a="1"/>
  <c r="C4566" i="5" s="1"/>
  <c r="B4565" i="5" a="1"/>
  <c r="B4565" i="5" s="1"/>
  <c r="C4565" i="5" s="1" a="1"/>
  <c r="C4565" i="5" s="1"/>
  <c r="B4564" i="5" a="1"/>
  <c r="B4564" i="5" s="1"/>
  <c r="C4564" i="5" s="1" a="1"/>
  <c r="C4564" i="5" s="1"/>
  <c r="B4563" i="5" a="1"/>
  <c r="B4563" i="5" s="1"/>
  <c r="B4562" i="5" a="1"/>
  <c r="B4562" i="5" s="1"/>
  <c r="C4562" i="5" s="1" a="1"/>
  <c r="C4562" i="5" s="1"/>
  <c r="B4561" i="5" a="1"/>
  <c r="B4561" i="5" s="1"/>
  <c r="C4561" i="5" s="1" a="1"/>
  <c r="C4561" i="5" s="1"/>
  <c r="B4560" i="5" a="1"/>
  <c r="B4560" i="5" s="1"/>
  <c r="B4559" i="5" a="1"/>
  <c r="B4559" i="5" s="1"/>
  <c r="B4558" i="5" a="1"/>
  <c r="B4558" i="5" s="1"/>
  <c r="C4558" i="5" s="1" a="1"/>
  <c r="C4558" i="5" s="1"/>
  <c r="B4557" i="5" a="1"/>
  <c r="B4557" i="5" s="1"/>
  <c r="C4557" i="5" s="1" a="1"/>
  <c r="C4557" i="5" s="1"/>
  <c r="B4556" i="5" a="1"/>
  <c r="B4556" i="5" s="1"/>
  <c r="C4556" i="5" s="1" a="1"/>
  <c r="C4556" i="5" s="1"/>
  <c r="B4555" i="5" a="1"/>
  <c r="B4555" i="5" s="1"/>
  <c r="B4554" i="5" a="1"/>
  <c r="B4554" i="5" s="1"/>
  <c r="C4554" i="5" s="1" a="1"/>
  <c r="C4554" i="5" s="1"/>
  <c r="B4553" i="5" a="1"/>
  <c r="B4553" i="5" s="1"/>
  <c r="C4553" i="5" s="1" a="1"/>
  <c r="C4553" i="5" s="1"/>
  <c r="B4552" i="5" a="1"/>
  <c r="B4552" i="5" s="1"/>
  <c r="B4551" i="5" a="1"/>
  <c r="B4551" i="5" s="1"/>
  <c r="B4550" i="5" a="1"/>
  <c r="B4550" i="5" s="1"/>
  <c r="C4550" i="5" s="1" a="1"/>
  <c r="C4550" i="5" s="1"/>
  <c r="B4549" i="5" a="1"/>
  <c r="B4549" i="5" s="1"/>
  <c r="C4549" i="5" s="1" a="1"/>
  <c r="C4549" i="5" s="1"/>
  <c r="B4548" i="5" a="1"/>
  <c r="B4548" i="5" s="1"/>
  <c r="C4548" i="5" s="1" a="1"/>
  <c r="C4548" i="5" s="1"/>
  <c r="B4547" i="5" a="1"/>
  <c r="B4547" i="5" s="1"/>
  <c r="B4546" i="5" a="1"/>
  <c r="B4546" i="5" s="1"/>
  <c r="C4546" i="5" s="1" a="1"/>
  <c r="C4546" i="5" s="1"/>
  <c r="B4545" i="5" a="1"/>
  <c r="B4545" i="5" s="1"/>
  <c r="C4545" i="5" s="1" a="1"/>
  <c r="C4545" i="5" s="1"/>
  <c r="B4544" i="5" a="1"/>
  <c r="B4544" i="5" s="1"/>
  <c r="B4543" i="5" a="1"/>
  <c r="B4543" i="5" s="1"/>
  <c r="C4543" i="5" s="1" a="1"/>
  <c r="C4543" i="5" s="1"/>
  <c r="B4542" i="5" a="1"/>
  <c r="B4542" i="5" s="1"/>
  <c r="C4542" i="5" s="1" a="1"/>
  <c r="C4542" i="5" s="1"/>
  <c r="B4541" i="5" a="1"/>
  <c r="B4541" i="5" s="1"/>
  <c r="C4541" i="5" s="1" a="1"/>
  <c r="C4541" i="5" s="1"/>
  <c r="B4540" i="5" a="1"/>
  <c r="B4540" i="5" s="1"/>
  <c r="C4540" i="5" s="1" a="1"/>
  <c r="C4540" i="5" s="1"/>
  <c r="B4539" i="5" a="1"/>
  <c r="B4539" i="5" s="1"/>
  <c r="B4538" i="5" a="1"/>
  <c r="B4538" i="5" s="1"/>
  <c r="C4538" i="5" s="1" a="1"/>
  <c r="C4538" i="5" s="1"/>
  <c r="B4537" i="5" a="1"/>
  <c r="B4537" i="5" s="1"/>
  <c r="B4536" i="5" a="1"/>
  <c r="B4536" i="5" s="1"/>
  <c r="B4535" i="5" a="1"/>
  <c r="B4535" i="5" s="1"/>
  <c r="B4534" i="5" a="1"/>
  <c r="B4534" i="5" s="1"/>
  <c r="C4534" i="5" s="1" a="1"/>
  <c r="C4534" i="5" s="1"/>
  <c r="B4533" i="5" a="1"/>
  <c r="B4533" i="5" s="1"/>
  <c r="C4533" i="5" s="1" a="1"/>
  <c r="C4533" i="5" s="1"/>
  <c r="B4532" i="5" a="1"/>
  <c r="B4532" i="5" s="1"/>
  <c r="C4532" i="5" s="1" a="1"/>
  <c r="C4532" i="5" s="1"/>
  <c r="B4531" i="5" a="1"/>
  <c r="B4531" i="5" s="1"/>
  <c r="B4530" i="5" a="1"/>
  <c r="B4530" i="5" s="1"/>
  <c r="C4530" i="5" s="1" a="1"/>
  <c r="C4530" i="5" s="1"/>
  <c r="B4529" i="5" a="1"/>
  <c r="B4529" i="5" s="1"/>
  <c r="B4528" i="5" a="1"/>
  <c r="B4528" i="5" s="1"/>
  <c r="B4527" i="5" a="1"/>
  <c r="B4527" i="5" s="1"/>
  <c r="C4527" i="5" s="1" a="1"/>
  <c r="C4527" i="5" s="1"/>
  <c r="B4526" i="5" a="1"/>
  <c r="B4526" i="5" s="1"/>
  <c r="C4526" i="5" s="1" a="1"/>
  <c r="C4526" i="5" s="1"/>
  <c r="B4525" i="5" a="1"/>
  <c r="B4525" i="5" s="1"/>
  <c r="C4525" i="5" s="1" a="1"/>
  <c r="C4525" i="5" s="1"/>
  <c r="B4524" i="5" a="1"/>
  <c r="B4524" i="5" s="1"/>
  <c r="B4523" i="5" a="1"/>
  <c r="B4523" i="5" s="1"/>
  <c r="B4522" i="5" a="1"/>
  <c r="B4522" i="5" s="1"/>
  <c r="B4521" i="5" a="1"/>
  <c r="B4521" i="5" s="1"/>
  <c r="C4521" i="5" s="1" a="1"/>
  <c r="C4521" i="5" s="1"/>
  <c r="B4520" i="5" a="1"/>
  <c r="B4520" i="5" s="1"/>
  <c r="B4519" i="5" a="1"/>
  <c r="B4519" i="5" s="1"/>
  <c r="B4518" i="5" a="1"/>
  <c r="B4518" i="5" s="1"/>
  <c r="C4518" i="5" s="1" a="1"/>
  <c r="C4518" i="5" s="1"/>
  <c r="B4517" i="5" a="1"/>
  <c r="B4517" i="5" s="1"/>
  <c r="C4517" i="5" s="1" a="1"/>
  <c r="C4517" i="5" s="1"/>
  <c r="B4516" i="5" a="1"/>
  <c r="B4516" i="5" s="1"/>
  <c r="C4516" i="5" s="1" a="1"/>
  <c r="C4516" i="5" s="1"/>
  <c r="B4515" i="5" a="1"/>
  <c r="B4515" i="5" s="1"/>
  <c r="B4514" i="5" a="1"/>
  <c r="B4514" i="5" s="1"/>
  <c r="C4514" i="5" s="1" a="1"/>
  <c r="C4514" i="5" s="1"/>
  <c r="B4513" i="5" a="1"/>
  <c r="B4513" i="5" s="1"/>
  <c r="C4513" i="5" s="1" a="1"/>
  <c r="B4512" i="5" a="1"/>
  <c r="B4512" i="5" s="1"/>
  <c r="B4511" i="5" a="1"/>
  <c r="B4511" i="5" s="1"/>
  <c r="B4510" i="5" a="1"/>
  <c r="B4510" i="5" s="1"/>
  <c r="B4509" i="5" a="1"/>
  <c r="B4509" i="5" s="1"/>
  <c r="C4509" i="5" s="1" a="1"/>
  <c r="C4509" i="5" s="1"/>
  <c r="B4508" i="5" a="1"/>
  <c r="B4508" i="5" s="1"/>
  <c r="C4508" i="5" s="1" a="1"/>
  <c r="C4508" i="5" s="1"/>
  <c r="B4507" i="5" a="1"/>
  <c r="B4507" i="5" s="1"/>
  <c r="C4507" i="5" s="1" a="1"/>
  <c r="C4507" i="5" s="1"/>
  <c r="B4506" i="5" a="1"/>
  <c r="B4506" i="5" s="1"/>
  <c r="C4506" i="5" s="1" a="1"/>
  <c r="C4506" i="5" s="1"/>
  <c r="B4505" i="5" a="1"/>
  <c r="B4505" i="5" s="1"/>
  <c r="C4505" i="5" s="1" a="1"/>
  <c r="C4505" i="5" s="1"/>
  <c r="B4504" i="5" a="1"/>
  <c r="B4504" i="5" s="1"/>
  <c r="B4503" i="5" a="1"/>
  <c r="B4503" i="5" s="1"/>
  <c r="C4503" i="5" s="1" a="1"/>
  <c r="C4503" i="5" s="1"/>
  <c r="B4502" i="5" a="1"/>
  <c r="B4502" i="5" s="1"/>
  <c r="C4502" i="5" s="1" a="1"/>
  <c r="C4502" i="5" s="1"/>
  <c r="B4501" i="5" a="1"/>
  <c r="B4501" i="5" s="1"/>
  <c r="C4501" i="5" s="1" a="1"/>
  <c r="C4501" i="5" s="1"/>
  <c r="B4500" i="5" a="1"/>
  <c r="B4500" i="5" s="1"/>
  <c r="C4500" i="5" s="1" a="1"/>
  <c r="C4500" i="5" s="1"/>
  <c r="B4499" i="5" a="1"/>
  <c r="B4499" i="5" s="1"/>
  <c r="C4499" i="5" s="1" a="1"/>
  <c r="C4499" i="5" s="1"/>
  <c r="B4498" i="5" a="1"/>
  <c r="B4498" i="5" s="1"/>
  <c r="C4498" i="5" s="1" a="1"/>
  <c r="C4498" i="5" s="1"/>
  <c r="B4497" i="5" a="1"/>
  <c r="B4497" i="5" s="1"/>
  <c r="B4496" i="5" a="1"/>
  <c r="B4496" i="5" s="1"/>
  <c r="B4495" i="5" a="1"/>
  <c r="B4495" i="5" s="1"/>
  <c r="B4494" i="5" a="1"/>
  <c r="B4494" i="5" s="1"/>
  <c r="C4494" i="5" s="1" a="1"/>
  <c r="C4494" i="5" s="1"/>
  <c r="B4493" i="5" a="1"/>
  <c r="B4493" i="5" s="1"/>
  <c r="C4493" i="5" s="1" a="1"/>
  <c r="C4493" i="5" s="1"/>
  <c r="B4492" i="5" a="1"/>
  <c r="B4492" i="5" s="1"/>
  <c r="B4491" i="5" a="1"/>
  <c r="B4491" i="5" s="1"/>
  <c r="C4491" i="5" s="1" a="1"/>
  <c r="C4491" i="5" s="1"/>
  <c r="B4490" i="5" a="1"/>
  <c r="B4490" i="5" s="1"/>
  <c r="C4490" i="5" s="1" a="1"/>
  <c r="C4490" i="5" s="1"/>
  <c r="B4489" i="5" a="1"/>
  <c r="B4489" i="5" s="1"/>
  <c r="C4489" i="5" s="1" a="1"/>
  <c r="C4489" i="5" s="1"/>
  <c r="B4488" i="5" a="1"/>
  <c r="B4488" i="5" s="1"/>
  <c r="B4487" i="5" a="1"/>
  <c r="B4487" i="5" s="1"/>
  <c r="B4486" i="5" a="1"/>
  <c r="B4486" i="5" s="1"/>
  <c r="C4486" i="5" s="1" a="1"/>
  <c r="C4486" i="5" s="1"/>
  <c r="B4485" i="5" a="1"/>
  <c r="B4485" i="5" s="1"/>
  <c r="C4485" i="5" s="1" a="1"/>
  <c r="C4485" i="5" s="1"/>
  <c r="B4484" i="5" a="1"/>
  <c r="B4484" i="5" s="1"/>
  <c r="C4484" i="5" s="1" a="1"/>
  <c r="C4484" i="5" s="1"/>
  <c r="B4483" i="5" a="1"/>
  <c r="B4483" i="5" s="1"/>
  <c r="C4483" i="5" s="1" a="1"/>
  <c r="C4483" i="5" s="1"/>
  <c r="B4482" i="5" a="1"/>
  <c r="B4482" i="5" s="1"/>
  <c r="C4482" i="5" s="1" a="1"/>
  <c r="C4482" i="5" s="1"/>
  <c r="B4481" i="5" a="1"/>
  <c r="B4481" i="5" s="1"/>
  <c r="C4481" i="5" s="1" a="1"/>
  <c r="C4481" i="5" s="1"/>
  <c r="B4480" i="5" a="1"/>
  <c r="B4480" i="5" s="1"/>
  <c r="B4479" i="5" a="1"/>
  <c r="B4479" i="5" s="1"/>
  <c r="B4478" i="5" a="1"/>
  <c r="B4478" i="5" s="1"/>
  <c r="C4478" i="5" s="1" a="1"/>
  <c r="C4478" i="5" s="1"/>
  <c r="B4477" i="5" a="1"/>
  <c r="B4477" i="5" s="1"/>
  <c r="C4477" i="5" s="1" a="1"/>
  <c r="C4477" i="5" s="1"/>
  <c r="B4476" i="5" a="1"/>
  <c r="B4476" i="5" s="1"/>
  <c r="C4476" i="5" s="1" a="1"/>
  <c r="C4476" i="5" s="1"/>
  <c r="B4475" i="5" a="1"/>
  <c r="B4475" i="5" s="1"/>
  <c r="C4475" i="5" s="1" a="1"/>
  <c r="C4475" i="5" s="1"/>
  <c r="B4474" i="5" a="1"/>
  <c r="B4474" i="5" s="1"/>
  <c r="C4474" i="5" s="1" a="1"/>
  <c r="C4474" i="5" s="1"/>
  <c r="B4473" i="5" a="1"/>
  <c r="B4473" i="5" s="1"/>
  <c r="C4473" i="5" s="1" a="1"/>
  <c r="C4473" i="5" s="1"/>
  <c r="B4472" i="5" a="1"/>
  <c r="B4472" i="5" s="1"/>
  <c r="B4471" i="5" a="1"/>
  <c r="B4471" i="5" s="1"/>
  <c r="B4470" i="5" a="1"/>
  <c r="B4470" i="5" s="1"/>
  <c r="C4470" i="5" s="1" a="1"/>
  <c r="C4470" i="5" s="1"/>
  <c r="B4469" i="5" a="1"/>
  <c r="B4469" i="5" s="1"/>
  <c r="C4469" i="5" s="1" a="1"/>
  <c r="C4469" i="5" s="1"/>
  <c r="B4468" i="5" a="1"/>
  <c r="B4468" i="5" s="1"/>
  <c r="C4468" i="5" s="1" a="1"/>
  <c r="C4468" i="5" s="1"/>
  <c r="B4467" i="5" a="1"/>
  <c r="B4467" i="5" s="1"/>
  <c r="C4467" i="5" s="1" a="1"/>
  <c r="C4467" i="5" s="1"/>
  <c r="B4466" i="5" a="1"/>
  <c r="B4466" i="5" s="1"/>
  <c r="C4466" i="5" s="1" a="1"/>
  <c r="C4466" i="5" s="1"/>
  <c r="B4465" i="5" a="1"/>
  <c r="B4465" i="5" s="1"/>
  <c r="C4465" i="5" s="1" a="1"/>
  <c r="C4465" i="5" s="1"/>
  <c r="B4464" i="5" a="1"/>
  <c r="B4464" i="5" s="1"/>
  <c r="B4463" i="5" a="1"/>
  <c r="B4463" i="5" s="1"/>
  <c r="B4462" i="5" a="1"/>
  <c r="B4462" i="5" s="1"/>
  <c r="C4462" i="5" s="1" a="1"/>
  <c r="C4462" i="5" s="1"/>
  <c r="B4461" i="5" a="1"/>
  <c r="B4461" i="5" s="1"/>
  <c r="C4461" i="5" s="1" a="1"/>
  <c r="C4461" i="5" s="1"/>
  <c r="B4460" i="5" a="1"/>
  <c r="B4460" i="5" s="1"/>
  <c r="C4460" i="5" s="1" a="1"/>
  <c r="C4460" i="5" s="1"/>
  <c r="B4459" i="5" a="1"/>
  <c r="B4459" i="5" s="1"/>
  <c r="C4459" i="5" s="1" a="1"/>
  <c r="C4459" i="5" s="1"/>
  <c r="B4458" i="5" a="1"/>
  <c r="B4458" i="5" s="1"/>
  <c r="B4457" i="5" a="1"/>
  <c r="B4457" i="5" s="1"/>
  <c r="C4457" i="5" s="1" a="1"/>
  <c r="C4457" i="5" s="1"/>
  <c r="B4456" i="5" a="1"/>
  <c r="B4456" i="5" s="1"/>
  <c r="B4455" i="5" a="1"/>
  <c r="B4455" i="5" s="1"/>
  <c r="B4454" i="5" a="1"/>
  <c r="B4454" i="5" s="1"/>
  <c r="C4454" i="5" s="1" a="1"/>
  <c r="C4454" i="5" s="1"/>
  <c r="B4453" i="5" a="1"/>
  <c r="B4453" i="5" s="1"/>
  <c r="C4453" i="5" s="1" a="1"/>
  <c r="C4453" i="5" s="1"/>
  <c r="B4452" i="5" a="1"/>
  <c r="B4452" i="5" s="1"/>
  <c r="B4451" i="5" a="1"/>
  <c r="B4451" i="5" s="1"/>
  <c r="C4451" i="5" s="1" a="1"/>
  <c r="C4451" i="5" s="1"/>
  <c r="B4450" i="5" a="1"/>
  <c r="B4450" i="5" s="1"/>
  <c r="C4450" i="5" s="1" a="1"/>
  <c r="C4450" i="5" s="1"/>
  <c r="B4449" i="5" a="1"/>
  <c r="B4449" i="5" s="1"/>
  <c r="B4448" i="5" a="1"/>
  <c r="B4448" i="5" s="1"/>
  <c r="B4447" i="5" a="1"/>
  <c r="B4447" i="5" s="1"/>
  <c r="B4446" i="5" a="1"/>
  <c r="B4446" i="5" s="1"/>
  <c r="C4446" i="5" s="1" a="1"/>
  <c r="C4446" i="5" s="1"/>
  <c r="B4445" i="5" a="1"/>
  <c r="B4445" i="5" s="1"/>
  <c r="C4445" i="5" s="1" a="1"/>
  <c r="C4445" i="5" s="1"/>
  <c r="B4444" i="5" a="1"/>
  <c r="B4444" i="5" s="1"/>
  <c r="C4444" i="5" s="1" a="1"/>
  <c r="C4444" i="5" s="1"/>
  <c r="B4443" i="5" a="1"/>
  <c r="B4443" i="5" s="1"/>
  <c r="C4443" i="5" s="1" a="1"/>
  <c r="C4443" i="5" s="1"/>
  <c r="B4442" i="5" a="1"/>
  <c r="B4442" i="5" s="1"/>
  <c r="C4442" i="5" s="1" a="1"/>
  <c r="C4442" i="5" s="1"/>
  <c r="B4441" i="5" a="1"/>
  <c r="B4441" i="5" s="1"/>
  <c r="B4440" i="5" a="1"/>
  <c r="B4440" i="5" s="1"/>
  <c r="B4439" i="5" a="1"/>
  <c r="B4439" i="5" s="1"/>
  <c r="B4438" i="5" a="1"/>
  <c r="B4438" i="5" s="1"/>
  <c r="B4437" i="5" a="1"/>
  <c r="B4437" i="5" s="1"/>
  <c r="C4437" i="5" s="1" a="1"/>
  <c r="C4437" i="5" s="1"/>
  <c r="B4436" i="5" a="1"/>
  <c r="B4436" i="5" s="1"/>
  <c r="C4436" i="5" s="1" a="1"/>
  <c r="C4436" i="5" s="1"/>
  <c r="B4435" i="5" a="1"/>
  <c r="B4435" i="5" s="1"/>
  <c r="B4434" i="5" a="1"/>
  <c r="B4434" i="5" s="1"/>
  <c r="C4434" i="5" s="1" a="1"/>
  <c r="C4434" i="5" s="1"/>
  <c r="B4433" i="5" a="1"/>
  <c r="B4433" i="5" s="1"/>
  <c r="B4432" i="5" a="1"/>
  <c r="B4432" i="5" s="1"/>
  <c r="B4431" i="5" a="1"/>
  <c r="B4431" i="5" s="1"/>
  <c r="B4430" i="5" a="1"/>
  <c r="B4430" i="5" s="1"/>
  <c r="C4430" i="5" s="1" a="1"/>
  <c r="C4430" i="5" s="1"/>
  <c r="B4429" i="5" a="1"/>
  <c r="B4429" i="5" s="1"/>
  <c r="C4429" i="5" s="1" a="1"/>
  <c r="C4429" i="5" s="1"/>
  <c r="B4428" i="5" a="1"/>
  <c r="B4428" i="5" s="1"/>
  <c r="C4428" i="5" s="1" a="1"/>
  <c r="C4428" i="5" s="1"/>
  <c r="B4427" i="5" a="1"/>
  <c r="B4427" i="5" s="1"/>
  <c r="C4427" i="5" s="1" a="1"/>
  <c r="C4427" i="5" s="1"/>
  <c r="B4426" i="5" a="1"/>
  <c r="B4426" i="5" s="1"/>
  <c r="C4426" i="5" s="1" a="1"/>
  <c r="C4426" i="5" s="1"/>
  <c r="B4425" i="5" a="1"/>
  <c r="B4425" i="5" s="1"/>
  <c r="B4424" i="5" a="1"/>
  <c r="B4424" i="5" s="1"/>
  <c r="B4423" i="5" a="1"/>
  <c r="B4423" i="5" s="1"/>
  <c r="B4422" i="5" a="1"/>
  <c r="B4422" i="5" s="1"/>
  <c r="C4422" i="5" s="1" a="1"/>
  <c r="C4422" i="5" s="1"/>
  <c r="B4421" i="5" a="1"/>
  <c r="B4421" i="5" s="1"/>
  <c r="C4421" i="5" s="1" a="1"/>
  <c r="C4421" i="5" s="1"/>
  <c r="B4420" i="5" a="1"/>
  <c r="B4420" i="5" s="1"/>
  <c r="B4419" i="5" a="1"/>
  <c r="B4419" i="5" s="1"/>
  <c r="C4419" i="5" s="1" a="1"/>
  <c r="C4419" i="5" s="1"/>
  <c r="B4418" i="5" a="1"/>
  <c r="B4418" i="5" s="1"/>
  <c r="C4418" i="5" s="1" a="1"/>
  <c r="C4418" i="5" s="1"/>
  <c r="B4417" i="5" a="1"/>
  <c r="B4417" i="5" s="1"/>
  <c r="B4416" i="5" a="1"/>
  <c r="B4416" i="5" s="1"/>
  <c r="B4415" i="5" a="1"/>
  <c r="B4415" i="5" s="1"/>
  <c r="C4415" i="5" s="1" a="1"/>
  <c r="C4415" i="5" s="1"/>
  <c r="B4414" i="5" a="1"/>
  <c r="B4414" i="5" s="1"/>
  <c r="C4414" i="5" s="1" a="1"/>
  <c r="C4414" i="5" s="1"/>
  <c r="B4413" i="5" a="1"/>
  <c r="B4413" i="5" s="1"/>
  <c r="C4413" i="5" s="1" a="1"/>
  <c r="C4413" i="5" s="1"/>
  <c r="B4412" i="5" a="1"/>
  <c r="B4412" i="5" s="1"/>
  <c r="C4412" i="5" s="1" a="1"/>
  <c r="C4412" i="5" s="1"/>
  <c r="B4411" i="5" a="1"/>
  <c r="B4411" i="5" s="1"/>
  <c r="C4411" i="5" s="1" a="1"/>
  <c r="C4411" i="5" s="1"/>
  <c r="B4410" i="5" a="1"/>
  <c r="B4410" i="5" s="1"/>
  <c r="C4410" i="5" s="1" a="1"/>
  <c r="C4410" i="5" s="1"/>
  <c r="B4409" i="5" a="1"/>
  <c r="B4409" i="5" s="1"/>
  <c r="B4408" i="5" a="1"/>
  <c r="B4408" i="5" s="1"/>
  <c r="C4408" i="5" s="1" a="1"/>
  <c r="C4408" i="5" s="1"/>
  <c r="B4407" i="5" a="1"/>
  <c r="B4407" i="5" s="1"/>
  <c r="B4406" i="5" a="1"/>
  <c r="B4406" i="5" s="1"/>
  <c r="C4406" i="5" s="1" a="1"/>
  <c r="C4406" i="5" s="1"/>
  <c r="B4405" i="5" a="1"/>
  <c r="B4405" i="5" s="1"/>
  <c r="C4405" i="5" s="1" a="1"/>
  <c r="C4405" i="5" s="1"/>
  <c r="B4404" i="5" a="1"/>
  <c r="B4404" i="5" s="1"/>
  <c r="C4404" i="5" s="1" a="1"/>
  <c r="C4404" i="5" s="1"/>
  <c r="B4403" i="5" a="1"/>
  <c r="B4403" i="5" s="1"/>
  <c r="C4403" i="5" s="1" a="1"/>
  <c r="C4403" i="5" s="1"/>
  <c r="B4402" i="5" a="1"/>
  <c r="B4402" i="5" s="1"/>
  <c r="C4402" i="5" s="1" a="1"/>
  <c r="C4402" i="5" s="1"/>
  <c r="B4401" i="5" a="1"/>
  <c r="B4401" i="5" s="1"/>
  <c r="B4400" i="5" a="1"/>
  <c r="B4400" i="5" s="1"/>
  <c r="C4400" i="5" s="1" a="1"/>
  <c r="C4400" i="5" s="1"/>
  <c r="B4399" i="5" a="1"/>
  <c r="B4399" i="5" s="1"/>
  <c r="B4398" i="5" a="1"/>
  <c r="B4398" i="5" s="1"/>
  <c r="C4398" i="5" s="1" a="1"/>
  <c r="C4398" i="5" s="1"/>
  <c r="B4397" i="5" a="1"/>
  <c r="B4397" i="5" s="1"/>
  <c r="C4397" i="5" s="1" a="1"/>
  <c r="C4397" i="5" s="1"/>
  <c r="B4396" i="5" a="1"/>
  <c r="B4396" i="5" s="1"/>
  <c r="C4396" i="5" s="1" a="1"/>
  <c r="C4396" i="5" s="1"/>
  <c r="B4395" i="5" a="1"/>
  <c r="B4395" i="5" s="1"/>
  <c r="B4394" i="5" a="1"/>
  <c r="B4394" i="5" s="1"/>
  <c r="C4394" i="5" s="1" a="1"/>
  <c r="C4394" i="5" s="1"/>
  <c r="B4393" i="5" a="1"/>
  <c r="B4393" i="5" s="1"/>
  <c r="B4392" i="5" a="1"/>
  <c r="B4392" i="5" s="1"/>
  <c r="B4391" i="5" a="1"/>
  <c r="B4391" i="5" s="1"/>
  <c r="B4390" i="5" a="1"/>
  <c r="B4390" i="5" s="1"/>
  <c r="C4390" i="5" s="1" a="1"/>
  <c r="C4390" i="5" s="1"/>
  <c r="B4389" i="5" a="1"/>
  <c r="B4389" i="5" s="1"/>
  <c r="C4389" i="5" s="1" a="1"/>
  <c r="C4389" i="5" s="1"/>
  <c r="B4388" i="5" a="1"/>
  <c r="B4388" i="5" s="1"/>
  <c r="C4388" i="5" s="1" a="1"/>
  <c r="C4388" i="5" s="1"/>
  <c r="B4387" i="5" a="1"/>
  <c r="B4387" i="5" s="1"/>
  <c r="C4387" i="5" s="1" a="1"/>
  <c r="C4387" i="5" s="1"/>
  <c r="B4386" i="5" a="1"/>
  <c r="B4386" i="5" s="1"/>
  <c r="C4386" i="5" s="1" a="1"/>
  <c r="C4386" i="5" s="1"/>
  <c r="B4385" i="5" a="1"/>
  <c r="B4385" i="5" s="1"/>
  <c r="B4384" i="5" a="1"/>
  <c r="B4384" i="5" s="1"/>
  <c r="B4383" i="5" a="1"/>
  <c r="B4383" i="5" s="1"/>
  <c r="B4382" i="5" a="1"/>
  <c r="B4382" i="5" s="1"/>
  <c r="C4382" i="5" s="1" a="1"/>
  <c r="C4382" i="5" s="1"/>
  <c r="B4381" i="5" a="1"/>
  <c r="B4381" i="5" s="1"/>
  <c r="C4381" i="5" s="1" a="1"/>
  <c r="C4381" i="5" s="1"/>
  <c r="B4380" i="5" a="1"/>
  <c r="B4380" i="5" s="1"/>
  <c r="C4380" i="5" s="1" a="1"/>
  <c r="C4380" i="5" s="1"/>
  <c r="B4379" i="5" a="1"/>
  <c r="B4379" i="5" s="1"/>
  <c r="B4378" i="5" a="1"/>
  <c r="B4378" i="5" s="1"/>
  <c r="C4378" i="5" s="1" a="1"/>
  <c r="C4378" i="5" s="1"/>
  <c r="B4377" i="5" a="1"/>
  <c r="B4377" i="5" s="1"/>
  <c r="B4376" i="5" a="1"/>
  <c r="B4376" i="5" s="1"/>
  <c r="B4375" i="5" a="1"/>
  <c r="B4375" i="5" s="1"/>
  <c r="B4374" i="5" a="1"/>
  <c r="B4374" i="5" s="1"/>
  <c r="C4374" i="5" s="1" a="1"/>
  <c r="C4374" i="5" s="1"/>
  <c r="B4373" i="5" a="1"/>
  <c r="B4373" i="5" s="1"/>
  <c r="C4373" i="5" s="1" a="1"/>
  <c r="C4373" i="5" s="1"/>
  <c r="B4372" i="5" a="1"/>
  <c r="B4372" i="5" s="1"/>
  <c r="C4372" i="5" s="1" a="1"/>
  <c r="C4372" i="5" s="1"/>
  <c r="B4371" i="5" a="1"/>
  <c r="B4371" i="5" s="1"/>
  <c r="B4370" i="5" a="1"/>
  <c r="B4370" i="5" s="1"/>
  <c r="C4370" i="5" s="1" a="1"/>
  <c r="C4370" i="5" s="1"/>
  <c r="B4369" i="5" a="1"/>
  <c r="B4369" i="5" s="1"/>
  <c r="B4368" i="5" a="1"/>
  <c r="B4368" i="5" s="1"/>
  <c r="B4367" i="5" a="1"/>
  <c r="B4367" i="5" s="1"/>
  <c r="B4366" i="5" a="1"/>
  <c r="B4366" i="5" s="1"/>
  <c r="C4366" i="5" s="1" a="1"/>
  <c r="C4366" i="5" s="1"/>
  <c r="B4365" i="5" a="1"/>
  <c r="B4365" i="5" s="1"/>
  <c r="C4365" i="5" s="1" a="1"/>
  <c r="C4365" i="5" s="1"/>
  <c r="B4364" i="5" a="1"/>
  <c r="B4364" i="5" s="1"/>
  <c r="C4364" i="5" s="1" a="1"/>
  <c r="C4364" i="5" s="1"/>
  <c r="B4363" i="5" a="1"/>
  <c r="B4363" i="5" s="1"/>
  <c r="C4363" i="5" s="1" a="1"/>
  <c r="C4363" i="5" s="1"/>
  <c r="B4362" i="5" a="1"/>
  <c r="B4362" i="5" s="1"/>
  <c r="B4361" i="5" a="1"/>
  <c r="B4361" i="5" s="1"/>
  <c r="C4361" i="5" s="1" a="1"/>
  <c r="C4361" i="5" s="1"/>
  <c r="B4360" i="5" a="1"/>
  <c r="B4360" i="5" s="1"/>
  <c r="B4359" i="5" a="1"/>
  <c r="B4359" i="5" s="1"/>
  <c r="B4358" i="5" a="1"/>
  <c r="B4358" i="5" s="1"/>
  <c r="C4358" i="5" s="1" a="1"/>
  <c r="C4358" i="5" s="1"/>
  <c r="B4357" i="5" a="1"/>
  <c r="B4357" i="5" s="1"/>
  <c r="C4357" i="5" s="1" a="1"/>
  <c r="C4357" i="5" s="1"/>
  <c r="B4356" i="5" a="1"/>
  <c r="B4356" i="5" s="1"/>
  <c r="C4356" i="5" s="1" a="1"/>
  <c r="C4356" i="5" s="1"/>
  <c r="B4355" i="5" a="1"/>
  <c r="B4355" i="5" s="1"/>
  <c r="C4355" i="5" s="1" a="1"/>
  <c r="C4355" i="5" s="1"/>
  <c r="B4354" i="5" a="1"/>
  <c r="B4354" i="5" s="1"/>
  <c r="C4354" i="5" s="1" a="1"/>
  <c r="C4354" i="5" s="1"/>
  <c r="B4353" i="5" a="1"/>
  <c r="B4353" i="5" s="1"/>
  <c r="C4353" i="5" s="1" a="1"/>
  <c r="C4353" i="5" s="1"/>
  <c r="B4352" i="5" a="1"/>
  <c r="B4352" i="5" s="1"/>
  <c r="B4351" i="5" a="1"/>
  <c r="B4351" i="5" s="1"/>
  <c r="B4350" i="5" a="1"/>
  <c r="B4350" i="5" s="1"/>
  <c r="C4350" i="5" s="1" a="1"/>
  <c r="C4350" i="5" s="1"/>
  <c r="B4349" i="5" a="1"/>
  <c r="B4349" i="5" s="1"/>
  <c r="C4349" i="5" s="1" a="1"/>
  <c r="C4349" i="5" s="1"/>
  <c r="B4348" i="5" a="1"/>
  <c r="B4348" i="5" s="1"/>
  <c r="C4348" i="5" s="1" a="1"/>
  <c r="C4348" i="5" s="1"/>
  <c r="B4347" i="5" a="1"/>
  <c r="B4347" i="5" s="1"/>
  <c r="B4346" i="5" a="1"/>
  <c r="B4346" i="5" s="1"/>
  <c r="C4346" i="5" s="1" a="1"/>
  <c r="C4346" i="5" s="1"/>
  <c r="B4345" i="5" a="1"/>
  <c r="B4345" i="5" s="1"/>
  <c r="B4344" i="5" a="1"/>
  <c r="B4344" i="5" s="1"/>
  <c r="B4343" i="5" a="1"/>
  <c r="B4343" i="5" s="1"/>
  <c r="B4342" i="5" a="1"/>
  <c r="B4342" i="5" s="1"/>
  <c r="C4342" i="5" s="1" a="1"/>
  <c r="C4342" i="5" s="1"/>
  <c r="B4341" i="5" a="1"/>
  <c r="B4341" i="5" s="1"/>
  <c r="C4341" i="5" s="1" a="1"/>
  <c r="C4341" i="5" s="1"/>
  <c r="B4340" i="5" a="1"/>
  <c r="B4340" i="5" s="1"/>
  <c r="C4340" i="5" s="1" a="1"/>
  <c r="C4340" i="5" s="1"/>
  <c r="B4339" i="5" a="1"/>
  <c r="B4339" i="5" s="1"/>
  <c r="C4339" i="5" s="1" a="1"/>
  <c r="C4339" i="5" s="1"/>
  <c r="B4338" i="5" a="1"/>
  <c r="B4338" i="5" s="1"/>
  <c r="C4338" i="5" s="1" a="1"/>
  <c r="C4338" i="5" s="1"/>
  <c r="B4337" i="5" a="1"/>
  <c r="B4337" i="5" s="1"/>
  <c r="B4336" i="5" a="1"/>
  <c r="B4336" i="5" s="1"/>
  <c r="B4335" i="5" a="1"/>
  <c r="B4335" i="5" s="1"/>
  <c r="B4334" i="5" a="1"/>
  <c r="B4334" i="5" s="1"/>
  <c r="C4334" i="5" s="1" a="1"/>
  <c r="C4334" i="5" s="1"/>
  <c r="B4333" i="5" a="1"/>
  <c r="B4333" i="5" s="1"/>
  <c r="C4333" i="5" s="1" a="1"/>
  <c r="C4333" i="5" s="1"/>
  <c r="B4332" i="5" a="1"/>
  <c r="B4332" i="5" s="1"/>
  <c r="C4332" i="5" s="1" a="1"/>
  <c r="C4332" i="5" s="1"/>
  <c r="B4331" i="5" a="1"/>
  <c r="B4331" i="5" s="1"/>
  <c r="C4331" i="5" s="1" a="1"/>
  <c r="C4331" i="5" s="1"/>
  <c r="B4330" i="5" a="1"/>
  <c r="B4330" i="5" s="1"/>
  <c r="C4330" i="5" s="1" a="1"/>
  <c r="C4330" i="5" s="1"/>
  <c r="B4329" i="5" a="1"/>
  <c r="B4329" i="5" s="1"/>
  <c r="B4328" i="5" a="1"/>
  <c r="B4328" i="5" s="1"/>
  <c r="B4327" i="5" a="1"/>
  <c r="B4327" i="5" s="1"/>
  <c r="B4326" i="5" a="1"/>
  <c r="B4326" i="5" s="1"/>
  <c r="B4325" i="5" a="1"/>
  <c r="B4325" i="5" s="1"/>
  <c r="C4325" i="5" s="1" a="1"/>
  <c r="C4325" i="5" s="1"/>
  <c r="B4324" i="5" a="1"/>
  <c r="B4324" i="5" s="1"/>
  <c r="C4324" i="5" s="1" a="1"/>
  <c r="C4324" i="5" s="1"/>
  <c r="B4323" i="5" a="1"/>
  <c r="B4323" i="5" s="1"/>
  <c r="B4322" i="5" a="1"/>
  <c r="B4322" i="5" s="1"/>
  <c r="C4322" i="5" s="1" a="1"/>
  <c r="C4322" i="5" s="1"/>
  <c r="B4321" i="5" a="1"/>
  <c r="B4321" i="5" s="1"/>
  <c r="B4320" i="5" a="1"/>
  <c r="B4320" i="5" s="1"/>
  <c r="B4319" i="5" a="1"/>
  <c r="B4319" i="5" s="1"/>
  <c r="B4318" i="5" a="1"/>
  <c r="B4318" i="5" s="1"/>
  <c r="C4318" i="5" s="1" a="1"/>
  <c r="C4318" i="5" s="1"/>
  <c r="B4317" i="5" a="1"/>
  <c r="B4317" i="5" s="1"/>
  <c r="C4317" i="5" s="1" a="1"/>
  <c r="C4317" i="5" s="1"/>
  <c r="B4316" i="5" a="1"/>
  <c r="B4316" i="5" s="1"/>
  <c r="B4315" i="5" a="1"/>
  <c r="B4315" i="5" s="1"/>
  <c r="B4314" i="5" a="1"/>
  <c r="B4314" i="5" s="1"/>
  <c r="C4314" i="5" s="1" a="1"/>
  <c r="C4314" i="5" s="1"/>
  <c r="B4313" i="5" a="1"/>
  <c r="B4313" i="5" s="1"/>
  <c r="B4312" i="5" a="1"/>
  <c r="B4312" i="5" s="1"/>
  <c r="B4311" i="5" a="1"/>
  <c r="B4311" i="5" s="1"/>
  <c r="B4310" i="5" a="1"/>
  <c r="B4310" i="5" s="1"/>
  <c r="C4310" i="5" s="1" a="1"/>
  <c r="C4310" i="5" s="1"/>
  <c r="B4309" i="5" a="1"/>
  <c r="B4309" i="5" s="1"/>
  <c r="C4309" i="5" s="1" a="1"/>
  <c r="C4309" i="5" s="1"/>
  <c r="B4308" i="5" a="1"/>
  <c r="B4308" i="5" s="1"/>
  <c r="C4308" i="5" s="1" a="1"/>
  <c r="C4308" i="5" s="1"/>
  <c r="B4307" i="5" a="1"/>
  <c r="B4307" i="5" s="1"/>
  <c r="C4307" i="5" s="1" a="1"/>
  <c r="C4307" i="5" s="1"/>
  <c r="B4306" i="5" a="1"/>
  <c r="B4306" i="5" s="1"/>
  <c r="B4305" i="5" a="1"/>
  <c r="B4305" i="5" s="1"/>
  <c r="B4304" i="5" a="1"/>
  <c r="B4304" i="5" s="1"/>
  <c r="B4303" i="5" a="1"/>
  <c r="B4303" i="5" s="1"/>
  <c r="B4302" i="5" a="1"/>
  <c r="B4302" i="5" s="1"/>
  <c r="C4302" i="5" s="1" a="1"/>
  <c r="C4302" i="5" s="1"/>
  <c r="B4301" i="5" a="1"/>
  <c r="B4301" i="5" s="1"/>
  <c r="C4301" i="5" s="1" a="1"/>
  <c r="C4301" i="5" s="1"/>
  <c r="B4300" i="5" a="1"/>
  <c r="B4300" i="5" s="1"/>
  <c r="C4300" i="5" s="1" a="1"/>
  <c r="C4300" i="5" s="1"/>
  <c r="B4299" i="5" a="1"/>
  <c r="B4299" i="5" s="1"/>
  <c r="C4299" i="5" s="1" a="1"/>
  <c r="C4299" i="5" s="1"/>
  <c r="B4298" i="5" a="1"/>
  <c r="B4298" i="5" s="1"/>
  <c r="C4298" i="5" s="1" a="1"/>
  <c r="C4298" i="5" s="1"/>
  <c r="B4297" i="5" a="1"/>
  <c r="B4297" i="5" s="1"/>
  <c r="B4296" i="5" a="1"/>
  <c r="B4296" i="5" s="1"/>
  <c r="B4295" i="5" a="1"/>
  <c r="B4295" i="5" s="1"/>
  <c r="B4294" i="5" a="1"/>
  <c r="B4294" i="5" s="1"/>
  <c r="C4294" i="5" s="1" a="1"/>
  <c r="C4294" i="5" s="1"/>
  <c r="B4293" i="5" a="1"/>
  <c r="B4293" i="5" s="1"/>
  <c r="C4293" i="5" s="1" a="1"/>
  <c r="C4293" i="5" s="1"/>
  <c r="B4292" i="5" a="1"/>
  <c r="B4292" i="5" s="1"/>
  <c r="C4292" i="5" s="1" a="1"/>
  <c r="C4292" i="5" s="1"/>
  <c r="B4291" i="5" a="1"/>
  <c r="B4291" i="5" s="1"/>
  <c r="C4291" i="5" s="1" a="1"/>
  <c r="C4291" i="5" s="1"/>
  <c r="B4290" i="5" a="1"/>
  <c r="B4290" i="5" s="1"/>
  <c r="C4290" i="5" s="1" a="1"/>
  <c r="C4290" i="5" s="1"/>
  <c r="B4289" i="5" a="1"/>
  <c r="B4289" i="5" s="1"/>
  <c r="B4288" i="5" a="1"/>
  <c r="B4288" i="5" s="1"/>
  <c r="B4287" i="5" a="1"/>
  <c r="B4287" i="5" s="1"/>
  <c r="B4286" i="5" a="1"/>
  <c r="B4286" i="5" s="1"/>
  <c r="C4286" i="5" s="1" a="1"/>
  <c r="C4286" i="5" s="1"/>
  <c r="B4285" i="5" a="1"/>
  <c r="B4285" i="5" s="1"/>
  <c r="C4285" i="5" s="1" a="1"/>
  <c r="C4285" i="5" s="1"/>
  <c r="B4284" i="5" a="1"/>
  <c r="B4284" i="5" s="1"/>
  <c r="C4284" i="5" s="1" a="1"/>
  <c r="C4284" i="5" s="1"/>
  <c r="B4283" i="5" a="1"/>
  <c r="B4283" i="5" s="1"/>
  <c r="C4283" i="5" s="1" a="1"/>
  <c r="C4283" i="5" s="1"/>
  <c r="B4282" i="5" a="1"/>
  <c r="B4282" i="5" s="1"/>
  <c r="C4282" i="5" s="1" a="1"/>
  <c r="C4282" i="5" s="1"/>
  <c r="B4281" i="5" a="1"/>
  <c r="B4281" i="5" s="1"/>
  <c r="B4280" i="5" a="1"/>
  <c r="B4280" i="5" s="1"/>
  <c r="B4279" i="5" a="1"/>
  <c r="B4279" i="5" s="1"/>
  <c r="B4278" i="5" a="1"/>
  <c r="B4278" i="5" s="1"/>
  <c r="C4278" i="5" s="1" a="1"/>
  <c r="C4278" i="5" s="1"/>
  <c r="B4277" i="5" a="1"/>
  <c r="B4277" i="5" s="1"/>
  <c r="C4277" i="5" s="1" a="1"/>
  <c r="C4277" i="5" s="1"/>
  <c r="B4276" i="5" a="1"/>
  <c r="B4276" i="5" s="1"/>
  <c r="C4276" i="5" s="1" a="1"/>
  <c r="C4276" i="5" s="1"/>
  <c r="B4275" i="5" a="1"/>
  <c r="B4275" i="5" s="1"/>
  <c r="C4275" i="5" s="1" a="1"/>
  <c r="C4275" i="5" s="1"/>
  <c r="B4274" i="5" a="1"/>
  <c r="B4274" i="5" s="1"/>
  <c r="C4274" i="5" s="1" a="1"/>
  <c r="C4274" i="5" s="1"/>
  <c r="B4273" i="5" a="1"/>
  <c r="B4273" i="5" s="1"/>
  <c r="B4272" i="5" a="1"/>
  <c r="B4272" i="5" s="1"/>
  <c r="B4271" i="5" a="1"/>
  <c r="B4271" i="5" s="1"/>
  <c r="B4270" i="5" a="1"/>
  <c r="B4270" i="5" s="1"/>
  <c r="C4270" i="5" s="1" a="1"/>
  <c r="C4270" i="5" s="1"/>
  <c r="B4269" i="5" a="1"/>
  <c r="B4269" i="5" s="1"/>
  <c r="C4269" i="5" s="1" a="1"/>
  <c r="C4269" i="5" s="1"/>
  <c r="B4268" i="5" a="1"/>
  <c r="B4268" i="5" s="1"/>
  <c r="C4268" i="5" s="1" a="1"/>
  <c r="C4268" i="5" s="1"/>
  <c r="B4267" i="5" a="1"/>
  <c r="B4267" i="5" s="1"/>
  <c r="B4266" i="5" a="1"/>
  <c r="B4266" i="5" s="1"/>
  <c r="C4266" i="5" s="1" a="1"/>
  <c r="C4266" i="5" s="1"/>
  <c r="B4265" i="5" a="1"/>
  <c r="B4265" i="5" s="1"/>
  <c r="B4264" i="5" a="1"/>
  <c r="B4264" i="5" s="1"/>
  <c r="B4263" i="5" a="1"/>
  <c r="B4263" i="5" s="1"/>
  <c r="C4263" i="5" s="1" a="1"/>
  <c r="C4263" i="5" s="1"/>
  <c r="B4262" i="5" a="1"/>
  <c r="B4262" i="5" s="1"/>
  <c r="C4262" i="5" s="1" a="1"/>
  <c r="C4262" i="5" s="1"/>
  <c r="B4261" i="5" a="1"/>
  <c r="B4261" i="5" s="1"/>
  <c r="C4261" i="5" s="1" a="1"/>
  <c r="C4261" i="5" s="1"/>
  <c r="B4260" i="5" a="1"/>
  <c r="B4260" i="5" s="1"/>
  <c r="C4260" i="5" s="1" a="1"/>
  <c r="C4260" i="5" s="1"/>
  <c r="B4259" i="5" a="1"/>
  <c r="B4259" i="5" s="1"/>
  <c r="C4259" i="5" s="1" a="1"/>
  <c r="C4259" i="5" s="1"/>
  <c r="B4258" i="5" a="1"/>
  <c r="B4258" i="5" s="1"/>
  <c r="B4257" i="5" a="1"/>
  <c r="B4257" i="5" s="1"/>
  <c r="B4256" i="5" a="1"/>
  <c r="B4256" i="5" s="1"/>
  <c r="B4255" i="5" a="1"/>
  <c r="B4255" i="5" s="1"/>
  <c r="C4255" i="5" s="1" a="1"/>
  <c r="C4255" i="5" s="1"/>
  <c r="B4254" i="5" a="1"/>
  <c r="B4254" i="5" s="1"/>
  <c r="C4254" i="5" s="1" a="1"/>
  <c r="C4254" i="5" s="1"/>
  <c r="B4253" i="5" a="1"/>
  <c r="B4253" i="5" s="1"/>
  <c r="C4253" i="5" s="1" a="1"/>
  <c r="C4253" i="5" s="1"/>
  <c r="B4252" i="5" a="1"/>
  <c r="B4252" i="5" s="1"/>
  <c r="C4252" i="5" s="1" a="1"/>
  <c r="C4252" i="5" s="1"/>
  <c r="B4251" i="5" a="1"/>
  <c r="B4251" i="5" s="1"/>
  <c r="C4251" i="5" s="1" a="1"/>
  <c r="C4251" i="5" s="1"/>
  <c r="B4250" i="5" a="1"/>
  <c r="B4250" i="5" s="1"/>
  <c r="B4249" i="5" a="1"/>
  <c r="B4249" i="5" s="1"/>
  <c r="B4248" i="5" a="1"/>
  <c r="B4248" i="5" s="1"/>
  <c r="C4248" i="5" s="1" a="1"/>
  <c r="C4248" i="5" s="1"/>
  <c r="B4247" i="5" a="1"/>
  <c r="B4247" i="5" s="1"/>
  <c r="C4247" i="5" s="1" a="1"/>
  <c r="C4247" i="5" s="1"/>
  <c r="B4246" i="5" a="1"/>
  <c r="B4246" i="5" s="1"/>
  <c r="C4246" i="5" s="1" a="1"/>
  <c r="C4246" i="5" s="1"/>
  <c r="B4245" i="5" a="1"/>
  <c r="B4245" i="5" s="1"/>
  <c r="C4245" i="5" s="1" a="1"/>
  <c r="C4245" i="5" s="1"/>
  <c r="B4244" i="5" a="1"/>
  <c r="B4244" i="5" s="1"/>
  <c r="C4244" i="5" s="1" a="1"/>
  <c r="C4244" i="5" s="1"/>
  <c r="B4243" i="5" a="1"/>
  <c r="B4243" i="5" s="1"/>
  <c r="C4243" i="5" s="1" a="1"/>
  <c r="C4243" i="5" s="1"/>
  <c r="B4242" i="5" a="1"/>
  <c r="B4242" i="5" s="1"/>
  <c r="B4241" i="5" a="1"/>
  <c r="B4241" i="5" s="1"/>
  <c r="B4240" i="5" a="1"/>
  <c r="B4240" i="5" s="1"/>
  <c r="C4240" i="5" s="1" a="1"/>
  <c r="C4240" i="5" s="1"/>
  <c r="B4239" i="5" a="1"/>
  <c r="B4239" i="5" s="1"/>
  <c r="C4239" i="5" s="1" a="1"/>
  <c r="C4239" i="5" s="1"/>
  <c r="B4238" i="5" a="1"/>
  <c r="B4238" i="5" s="1"/>
  <c r="C4238" i="5" s="1" a="1"/>
  <c r="C4238" i="5" s="1"/>
  <c r="B4237" i="5" a="1"/>
  <c r="B4237" i="5" s="1"/>
  <c r="C4237" i="5" s="1" a="1"/>
  <c r="C4237" i="5" s="1"/>
  <c r="B4236" i="5" a="1"/>
  <c r="B4236" i="5" s="1"/>
  <c r="C4236" i="5" s="1" a="1"/>
  <c r="C4236" i="5" s="1"/>
  <c r="B4235" i="5" a="1"/>
  <c r="B4235" i="5" s="1"/>
  <c r="C4235" i="5" s="1" a="1"/>
  <c r="C4235" i="5" s="1"/>
  <c r="B4234" i="5" a="1"/>
  <c r="B4234" i="5" s="1"/>
  <c r="B4233" i="5" a="1"/>
  <c r="B4233" i="5" s="1"/>
  <c r="B4232" i="5" a="1"/>
  <c r="B4232" i="5" s="1"/>
  <c r="C4232" i="5" s="1" a="1"/>
  <c r="C4232" i="5" s="1"/>
  <c r="B4231" i="5" a="1"/>
  <c r="B4231" i="5" s="1"/>
  <c r="C4231" i="5" s="1" a="1"/>
  <c r="C4231" i="5" s="1"/>
  <c r="B4230" i="5" a="1"/>
  <c r="B4230" i="5" s="1"/>
  <c r="C4230" i="5" s="1" a="1"/>
  <c r="C4230" i="5" s="1"/>
  <c r="B4229" i="5" a="1"/>
  <c r="B4229" i="5" s="1"/>
  <c r="C4229" i="5" s="1" a="1"/>
  <c r="C4229" i="5" s="1"/>
  <c r="B4228" i="5" a="1"/>
  <c r="B4228" i="5" s="1"/>
  <c r="C4228" i="5" s="1" a="1"/>
  <c r="C4228" i="5" s="1"/>
  <c r="B4227" i="5" a="1"/>
  <c r="B4227" i="5" s="1"/>
  <c r="B4226" i="5" a="1"/>
  <c r="B4226" i="5" s="1"/>
  <c r="B4225" i="5" a="1"/>
  <c r="B4225" i="5" s="1"/>
  <c r="C4225" i="5" s="1" a="1"/>
  <c r="C4225" i="5" s="1"/>
  <c r="B4224" i="5" a="1"/>
  <c r="B4224" i="5" s="1"/>
  <c r="C4224" i="5" s="1" a="1"/>
  <c r="C4224" i="5" s="1"/>
  <c r="B4223" i="5" a="1"/>
  <c r="B4223" i="5" s="1"/>
  <c r="B4222" i="5" a="1"/>
  <c r="B4222" i="5" s="1"/>
  <c r="C4222" i="5" s="1" a="1"/>
  <c r="C4222" i="5" s="1"/>
  <c r="B4221" i="5" a="1"/>
  <c r="B4221" i="5" s="1"/>
  <c r="C4221" i="5" s="1" a="1"/>
  <c r="C4221" i="5" s="1"/>
  <c r="B4220" i="5" a="1"/>
  <c r="B4220" i="5" s="1"/>
  <c r="C4220" i="5" s="1" a="1"/>
  <c r="C4220" i="5" s="1"/>
  <c r="B4219" i="5" a="1"/>
  <c r="B4219" i="5" s="1"/>
  <c r="B4218" i="5" a="1"/>
  <c r="B4218" i="5" s="1"/>
  <c r="C4218" i="5" s="1" a="1"/>
  <c r="C4218" i="5" s="1"/>
  <c r="B4217" i="5" a="1"/>
  <c r="B4217" i="5" s="1"/>
  <c r="C4217" i="5" s="1" a="1"/>
  <c r="C4217" i="5" s="1"/>
  <c r="B4216" i="5" a="1"/>
  <c r="B4216" i="5" s="1"/>
  <c r="B4215" i="5" a="1"/>
  <c r="B4215" i="5" s="1"/>
  <c r="B4214" i="5" a="1"/>
  <c r="B4214" i="5" s="1"/>
  <c r="C4214" i="5" s="1" a="1"/>
  <c r="C4214" i="5" s="1"/>
  <c r="B4213" i="5" a="1"/>
  <c r="B4213" i="5" s="1"/>
  <c r="C4213" i="5" s="1" a="1"/>
  <c r="C4213" i="5" s="1"/>
  <c r="B4212" i="5" a="1"/>
  <c r="B4212" i="5" s="1"/>
  <c r="C4212" i="5" s="1" a="1"/>
  <c r="C4212" i="5" s="1"/>
  <c r="B4211" i="5" a="1"/>
  <c r="B4211" i="5" s="1"/>
  <c r="C4211" i="5" s="1" a="1"/>
  <c r="C4211" i="5" s="1"/>
  <c r="B4210" i="5" a="1"/>
  <c r="B4210" i="5" s="1"/>
  <c r="C4210" i="5" s="1" a="1"/>
  <c r="C4210" i="5" s="1"/>
  <c r="B4209" i="5" a="1"/>
  <c r="B4209" i="5" s="1"/>
  <c r="B4208" i="5" a="1"/>
  <c r="B4208" i="5" s="1"/>
  <c r="B4207" i="5" a="1"/>
  <c r="B4207" i="5" s="1"/>
  <c r="B4206" i="5" a="1"/>
  <c r="B4206" i="5" s="1"/>
  <c r="C4206" i="5" s="1" a="1"/>
  <c r="C4206" i="5" s="1"/>
  <c r="B4205" i="5" a="1"/>
  <c r="B4205" i="5" s="1"/>
  <c r="C4205" i="5" s="1" a="1"/>
  <c r="C4205" i="5" s="1"/>
  <c r="B4204" i="5" a="1"/>
  <c r="B4204" i="5" s="1"/>
  <c r="C4204" i="5" s="1" a="1"/>
  <c r="C4204" i="5" s="1"/>
  <c r="B4203" i="5" a="1"/>
  <c r="B4203" i="5" s="1"/>
  <c r="C4203" i="5" s="1" a="1"/>
  <c r="C4203" i="5" s="1"/>
  <c r="B4202" i="5" a="1"/>
  <c r="B4202" i="5" s="1"/>
  <c r="C4202" i="5" s="1" a="1"/>
  <c r="C4202" i="5" s="1"/>
  <c r="B4201" i="5" a="1"/>
  <c r="B4201" i="5" s="1"/>
  <c r="B4200" i="5" a="1"/>
  <c r="B4200" i="5" s="1"/>
  <c r="B4199" i="5" a="1"/>
  <c r="B4199" i="5" s="1"/>
  <c r="B4198" i="5" a="1"/>
  <c r="B4198" i="5" s="1"/>
  <c r="C4198" i="5" s="1" a="1"/>
  <c r="C4198" i="5" s="1"/>
  <c r="B4197" i="5" a="1"/>
  <c r="B4197" i="5" s="1"/>
  <c r="C4197" i="5" s="1" a="1"/>
  <c r="C4197" i="5" s="1"/>
  <c r="B4196" i="5" a="1"/>
  <c r="B4196" i="5" s="1"/>
  <c r="C4196" i="5" s="1" a="1"/>
  <c r="C4196" i="5" s="1"/>
  <c r="B4195" i="5" a="1"/>
  <c r="B4195" i="5" s="1"/>
  <c r="C4195" i="5" s="1" a="1"/>
  <c r="C4195" i="5" s="1"/>
  <c r="B4194" i="5" a="1"/>
  <c r="B4194" i="5" s="1"/>
  <c r="C4194" i="5" s="1" a="1"/>
  <c r="C4194" i="5" s="1"/>
  <c r="B4193" i="5" a="1"/>
  <c r="B4193" i="5" s="1"/>
  <c r="B4192" i="5" a="1"/>
  <c r="B4192" i="5" s="1"/>
  <c r="B4191" i="5" a="1"/>
  <c r="B4191" i="5" s="1"/>
  <c r="B4190" i="5" a="1"/>
  <c r="B4190" i="5" s="1"/>
  <c r="C4190" i="5" s="1" a="1"/>
  <c r="C4190" i="5" s="1"/>
  <c r="B4189" i="5" a="1"/>
  <c r="B4189" i="5" s="1"/>
  <c r="C4189" i="5" s="1" a="1"/>
  <c r="C4189" i="5" s="1"/>
  <c r="B4188" i="5" a="1"/>
  <c r="B4188" i="5" s="1"/>
  <c r="C4188" i="5" s="1" a="1"/>
  <c r="C4188" i="5" s="1"/>
  <c r="B4187" i="5" a="1"/>
  <c r="B4187" i="5" s="1"/>
  <c r="C4187" i="5" s="1" a="1"/>
  <c r="C4187" i="5" s="1"/>
  <c r="B4186" i="5" a="1"/>
  <c r="B4186" i="5" s="1"/>
  <c r="B4185" i="5" a="1"/>
  <c r="B4185" i="5" s="1"/>
  <c r="B4184" i="5" a="1"/>
  <c r="B4184" i="5" s="1"/>
  <c r="B4183" i="5" a="1"/>
  <c r="B4183" i="5" s="1"/>
  <c r="B4182" i="5" a="1"/>
  <c r="B4182" i="5" s="1"/>
  <c r="C4182" i="5" s="1" a="1"/>
  <c r="C4182" i="5" s="1"/>
  <c r="B4181" i="5" a="1"/>
  <c r="B4181" i="5" s="1"/>
  <c r="C4181" i="5" s="1" a="1"/>
  <c r="C4181" i="5" s="1"/>
  <c r="B4180" i="5" a="1"/>
  <c r="B4180" i="5" s="1"/>
  <c r="C4180" i="5" s="1" a="1"/>
  <c r="C4180" i="5" s="1"/>
  <c r="B4179" i="5" a="1"/>
  <c r="B4179" i="5" s="1"/>
  <c r="C4179" i="5" s="1" a="1"/>
  <c r="C4179" i="5" s="1"/>
  <c r="B4178" i="5" a="1"/>
  <c r="B4178" i="5" s="1"/>
  <c r="B4177" i="5" a="1"/>
  <c r="B4177" i="5" s="1"/>
  <c r="B4176" i="5" a="1"/>
  <c r="B4176" i="5" s="1"/>
  <c r="B4175" i="5" a="1"/>
  <c r="B4175" i="5" s="1"/>
  <c r="B4174" i="5" a="1"/>
  <c r="B4174" i="5" s="1"/>
  <c r="C4174" i="5" s="1" a="1"/>
  <c r="C4174" i="5" s="1"/>
  <c r="B4173" i="5" a="1"/>
  <c r="B4173" i="5" s="1"/>
  <c r="C4173" i="5" s="1" a="1"/>
  <c r="C4173" i="5" s="1"/>
  <c r="B4172" i="5" a="1"/>
  <c r="B4172" i="5" s="1"/>
  <c r="C4172" i="5" s="1" a="1"/>
  <c r="C4172" i="5" s="1"/>
  <c r="B4171" i="5" a="1"/>
  <c r="B4171" i="5" s="1"/>
  <c r="C4171" i="5" s="1" a="1"/>
  <c r="C4171" i="5" s="1"/>
  <c r="B4170" i="5" a="1"/>
  <c r="B4170" i="5" s="1"/>
  <c r="B4169" i="5" a="1"/>
  <c r="B4169" i="5" s="1"/>
  <c r="B4168" i="5" a="1"/>
  <c r="B4168" i="5" s="1"/>
  <c r="B4167" i="5" a="1"/>
  <c r="B4167" i="5" s="1"/>
  <c r="B4166" i="5" a="1"/>
  <c r="B4166" i="5" s="1"/>
  <c r="C4166" i="5" s="1" a="1"/>
  <c r="C4166" i="5" s="1"/>
  <c r="B4165" i="5" a="1"/>
  <c r="B4165" i="5" s="1"/>
  <c r="C4165" i="5" s="1" a="1"/>
  <c r="C4165" i="5" s="1"/>
  <c r="B4164" i="5" a="1"/>
  <c r="B4164" i="5" s="1"/>
  <c r="C4164" i="5" s="1" a="1"/>
  <c r="C4164" i="5" s="1"/>
  <c r="B4163" i="5" a="1"/>
  <c r="B4163" i="5" s="1"/>
  <c r="B4162" i="5" a="1"/>
  <c r="B4162" i="5" s="1"/>
  <c r="B4161" i="5" a="1"/>
  <c r="B4161" i="5" s="1"/>
  <c r="B4160" i="5" a="1"/>
  <c r="B4160" i="5" s="1"/>
  <c r="B4159" i="5" a="1"/>
  <c r="B4159" i="5" s="1"/>
  <c r="B4158" i="5" a="1"/>
  <c r="B4158" i="5" s="1"/>
  <c r="C4158" i="5" s="1" a="1"/>
  <c r="C4158" i="5" s="1"/>
  <c r="B4157" i="5" a="1"/>
  <c r="B4157" i="5" s="1"/>
  <c r="C4157" i="5" s="1" a="1"/>
  <c r="C4157" i="5" s="1"/>
  <c r="B4156" i="5" a="1"/>
  <c r="B4156" i="5" s="1"/>
  <c r="C4156" i="5" s="1" a="1"/>
  <c r="C4156" i="5" s="1"/>
  <c r="B4155" i="5" a="1"/>
  <c r="B4155" i="5" s="1"/>
  <c r="B4154" i="5" a="1"/>
  <c r="B4154" i="5" s="1"/>
  <c r="B4153" i="5" a="1"/>
  <c r="B4153" i="5" s="1"/>
  <c r="B4152" i="5" a="1"/>
  <c r="B4152" i="5" s="1"/>
  <c r="B4151" i="5" a="1"/>
  <c r="B4151" i="5" s="1"/>
  <c r="B4150" i="5" a="1"/>
  <c r="B4150" i="5" s="1"/>
  <c r="B4149" i="5" a="1"/>
  <c r="B4149" i="5" s="1"/>
  <c r="C4149" i="5" s="1" a="1"/>
  <c r="C4149" i="5" s="1"/>
  <c r="B4148" i="5" a="1"/>
  <c r="B4148" i="5" s="1"/>
  <c r="C4148" i="5" s="1" a="1"/>
  <c r="C4148" i="5" s="1"/>
  <c r="B4147" i="5" a="1"/>
  <c r="B4147" i="5" s="1"/>
  <c r="C4147" i="5" s="1" a="1"/>
  <c r="C4147" i="5" s="1"/>
  <c r="B4146" i="5" a="1"/>
  <c r="B4146" i="5" s="1"/>
  <c r="B4145" i="5" a="1"/>
  <c r="B4145" i="5" s="1"/>
  <c r="B4144" i="5" a="1"/>
  <c r="B4144" i="5" s="1"/>
  <c r="B4143" i="5" a="1"/>
  <c r="B4143" i="5" s="1"/>
  <c r="B4142" i="5" a="1"/>
  <c r="B4142" i="5" s="1"/>
  <c r="C4142" i="5" s="1" a="1"/>
  <c r="C4142" i="5" s="1"/>
  <c r="B4141" i="5" a="1"/>
  <c r="B4141" i="5" s="1"/>
  <c r="C4141" i="5" s="1" a="1"/>
  <c r="C4141" i="5" s="1"/>
  <c r="B4140" i="5" a="1"/>
  <c r="B4140" i="5" s="1"/>
  <c r="C4140" i="5" s="1" a="1"/>
  <c r="C4140" i="5" s="1"/>
  <c r="B4139" i="5" a="1"/>
  <c r="B4139" i="5" s="1"/>
  <c r="B4138" i="5" a="1"/>
  <c r="B4138" i="5" s="1"/>
  <c r="B4137" i="5" a="1"/>
  <c r="B4137" i="5" s="1"/>
  <c r="B4136" i="5" a="1"/>
  <c r="B4136" i="5" s="1"/>
  <c r="B4135" i="5" a="1"/>
  <c r="B4135" i="5" s="1"/>
  <c r="B4134" i="5" a="1"/>
  <c r="B4134" i="5" s="1"/>
  <c r="C4134" i="5" s="1" a="1"/>
  <c r="C4134" i="5" s="1"/>
  <c r="B4133" i="5" a="1"/>
  <c r="B4133" i="5" s="1"/>
  <c r="C4133" i="5" s="1" a="1"/>
  <c r="C4133" i="5" s="1"/>
  <c r="B4132" i="5" a="1"/>
  <c r="B4132" i="5" s="1"/>
  <c r="C4132" i="5" s="1" a="1"/>
  <c r="C4132" i="5" s="1"/>
  <c r="B4131" i="5" a="1"/>
  <c r="B4131" i="5" s="1"/>
  <c r="B4130" i="5" a="1"/>
  <c r="B4130" i="5" s="1"/>
  <c r="B4129" i="5" a="1"/>
  <c r="B4129" i="5" s="1"/>
  <c r="B4128" i="5" a="1"/>
  <c r="B4128" i="5" s="1"/>
  <c r="B4127" i="5" a="1"/>
  <c r="B4127" i="5" s="1"/>
  <c r="B4126" i="5" a="1"/>
  <c r="B4126" i="5" s="1"/>
  <c r="C4126" i="5" s="1" a="1"/>
  <c r="C4126" i="5" s="1"/>
  <c r="B4125" i="5" a="1"/>
  <c r="B4125" i="5" s="1"/>
  <c r="C4125" i="5" s="1" a="1"/>
  <c r="C4125" i="5" s="1"/>
  <c r="B4124" i="5" a="1"/>
  <c r="B4124" i="5" s="1"/>
  <c r="C4124" i="5" s="1" a="1"/>
  <c r="C4124" i="5" s="1"/>
  <c r="B4123" i="5" a="1"/>
  <c r="B4123" i="5" s="1"/>
  <c r="B4122" i="5" a="1"/>
  <c r="B4122" i="5" s="1"/>
  <c r="B4121" i="5" a="1"/>
  <c r="B4121" i="5" s="1"/>
  <c r="B4120" i="5" a="1"/>
  <c r="B4120" i="5" s="1"/>
  <c r="B4119" i="5" a="1"/>
  <c r="B4119" i="5" s="1"/>
  <c r="B4118" i="5" a="1"/>
  <c r="B4118" i="5" s="1"/>
  <c r="C4118" i="5" s="1" a="1"/>
  <c r="C4118" i="5" s="1"/>
  <c r="B4117" i="5" a="1"/>
  <c r="B4117" i="5" s="1"/>
  <c r="C4117" i="5" s="1" a="1"/>
  <c r="C4117" i="5" s="1"/>
  <c r="B4116" i="5" a="1"/>
  <c r="B4116" i="5" s="1"/>
  <c r="C4116" i="5" s="1" a="1"/>
  <c r="C4116" i="5" s="1"/>
  <c r="B4115" i="5" a="1"/>
  <c r="B4115" i="5" s="1"/>
  <c r="B4114" i="5" a="1"/>
  <c r="B4114" i="5" s="1"/>
  <c r="B4113" i="5" a="1"/>
  <c r="B4113" i="5" s="1"/>
  <c r="B4112" i="5" a="1"/>
  <c r="B4112" i="5" s="1"/>
  <c r="B4111" i="5" a="1"/>
  <c r="B4111" i="5" s="1"/>
  <c r="B4110" i="5" a="1"/>
  <c r="B4110" i="5" s="1"/>
  <c r="C4110" i="5" s="1" a="1"/>
  <c r="C4110" i="5" s="1"/>
  <c r="B4109" i="5" a="1"/>
  <c r="B4109" i="5" s="1"/>
  <c r="C4109" i="5" s="1" a="1"/>
  <c r="C4109" i="5" s="1"/>
  <c r="B4108" i="5" a="1"/>
  <c r="B4108" i="5" s="1"/>
  <c r="C4108" i="5" s="1" a="1"/>
  <c r="C4108" i="5" s="1"/>
  <c r="B4107" i="5" a="1"/>
  <c r="B4107" i="5" s="1"/>
  <c r="B4106" i="5" a="1"/>
  <c r="B4106" i="5" s="1"/>
  <c r="B4105" i="5" a="1"/>
  <c r="B4105" i="5" s="1"/>
  <c r="B4104" i="5" a="1"/>
  <c r="B4104" i="5" s="1"/>
  <c r="B4103" i="5" a="1"/>
  <c r="B4103" i="5" s="1"/>
  <c r="B4102" i="5" a="1"/>
  <c r="B4102" i="5" s="1"/>
  <c r="C4102" i="5" s="1" a="1"/>
  <c r="C4102" i="5" s="1"/>
  <c r="B4101" i="5" a="1"/>
  <c r="B4101" i="5" s="1"/>
  <c r="C4101" i="5" s="1" a="1"/>
  <c r="C4101" i="5" s="1"/>
  <c r="B4100" i="5" a="1"/>
  <c r="B4100" i="5" s="1"/>
  <c r="C4100" i="5" s="1" a="1"/>
  <c r="C4100" i="5" s="1"/>
  <c r="B4099" i="5" a="1"/>
  <c r="B4099" i="5" s="1"/>
  <c r="B4098" i="5" a="1"/>
  <c r="B4098" i="5" s="1"/>
  <c r="B4097" i="5" a="1"/>
  <c r="B4097" i="5" s="1"/>
  <c r="B4096" i="5" a="1"/>
  <c r="B4096" i="5" s="1"/>
  <c r="B4095" i="5" a="1"/>
  <c r="B4095" i="5" s="1"/>
  <c r="B4094" i="5" a="1"/>
  <c r="B4094" i="5" s="1"/>
  <c r="C4094" i="5" s="1" a="1"/>
  <c r="C4094" i="5" s="1"/>
  <c r="B4093" i="5" a="1"/>
  <c r="B4093" i="5" s="1"/>
  <c r="C4093" i="5" s="1" a="1"/>
  <c r="C4093" i="5" s="1"/>
  <c r="B4092" i="5" a="1"/>
  <c r="B4092" i="5" s="1"/>
  <c r="C4092" i="5" s="1" a="1"/>
  <c r="C4092" i="5" s="1"/>
  <c r="B4091" i="5" a="1"/>
  <c r="B4091" i="5" s="1"/>
  <c r="B4090" i="5" a="1"/>
  <c r="B4090" i="5" s="1"/>
  <c r="B4089" i="5" a="1"/>
  <c r="B4089" i="5" s="1"/>
  <c r="B4088" i="5" a="1"/>
  <c r="B4088" i="5" s="1"/>
  <c r="B4087" i="5" a="1"/>
  <c r="B4087" i="5" s="1"/>
  <c r="B4086" i="5" a="1"/>
  <c r="B4086" i="5" s="1"/>
  <c r="C4086" i="5" s="1" a="1"/>
  <c r="C4086" i="5" s="1"/>
  <c r="B4085" i="5" a="1"/>
  <c r="B4085" i="5" s="1"/>
  <c r="C4085" i="5" s="1" a="1"/>
  <c r="C4085" i="5" s="1"/>
  <c r="B4084" i="5" a="1"/>
  <c r="B4084" i="5" s="1"/>
  <c r="C4084" i="5" s="1" a="1"/>
  <c r="C4084" i="5" s="1"/>
  <c r="B4083" i="5" a="1"/>
  <c r="B4083" i="5" s="1"/>
  <c r="B4082" i="5" a="1"/>
  <c r="B4082" i="5" s="1"/>
  <c r="B4081" i="5" a="1"/>
  <c r="B4081" i="5" s="1"/>
  <c r="B4080" i="5" a="1"/>
  <c r="B4080" i="5" s="1"/>
  <c r="B4079" i="5" a="1"/>
  <c r="B4079" i="5" s="1"/>
  <c r="B4078" i="5" a="1"/>
  <c r="B4078" i="5" s="1"/>
  <c r="C4078" i="5" s="1" a="1"/>
  <c r="C4078" i="5" s="1"/>
  <c r="B4077" i="5" a="1"/>
  <c r="B4077" i="5" s="1"/>
  <c r="C4077" i="5" s="1" a="1"/>
  <c r="C4077" i="5" s="1"/>
  <c r="B4076" i="5" a="1"/>
  <c r="B4076" i="5" s="1"/>
  <c r="C4076" i="5" s="1" a="1"/>
  <c r="C4076" i="5" s="1"/>
  <c r="B4075" i="5" a="1"/>
  <c r="B4075" i="5" s="1"/>
  <c r="B4074" i="5" a="1"/>
  <c r="B4074" i="5" s="1"/>
  <c r="B4073" i="5" a="1"/>
  <c r="B4073" i="5" s="1"/>
  <c r="B4072" i="5" a="1"/>
  <c r="B4072" i="5" s="1"/>
  <c r="B4071" i="5" a="1"/>
  <c r="B4071" i="5" s="1"/>
  <c r="B4070" i="5" a="1"/>
  <c r="B4070" i="5" s="1"/>
  <c r="C4070" i="5" s="1" a="1"/>
  <c r="C4070" i="5" s="1"/>
  <c r="B4069" i="5" a="1"/>
  <c r="B4069" i="5" s="1"/>
  <c r="C4069" i="5" s="1" a="1"/>
  <c r="C4069" i="5" s="1"/>
  <c r="B4068" i="5" a="1"/>
  <c r="B4068" i="5" s="1"/>
  <c r="C4068" i="5" s="1" a="1"/>
  <c r="C4068" i="5" s="1"/>
  <c r="B4067" i="5" a="1"/>
  <c r="B4067" i="5" s="1"/>
  <c r="B4066" i="5" a="1"/>
  <c r="B4066" i="5" s="1"/>
  <c r="B4065" i="5" a="1"/>
  <c r="B4065" i="5" s="1"/>
  <c r="B4064" i="5" a="1"/>
  <c r="B4064" i="5" s="1"/>
  <c r="B4063" i="5" a="1"/>
  <c r="B4063" i="5" s="1"/>
  <c r="B4062" i="5" a="1"/>
  <c r="B4062" i="5" s="1"/>
  <c r="C4062" i="5" s="1" a="1"/>
  <c r="C4062" i="5" s="1"/>
  <c r="B4061" i="5" a="1"/>
  <c r="B4061" i="5" s="1"/>
  <c r="C4061" i="5" s="1" a="1"/>
  <c r="C4061" i="5" s="1"/>
  <c r="B4060" i="5" a="1"/>
  <c r="B4060" i="5" s="1"/>
  <c r="C4060" i="5" s="1" a="1"/>
  <c r="C4060" i="5" s="1"/>
  <c r="B4059" i="5" a="1"/>
  <c r="B4059" i="5" s="1"/>
  <c r="B4058" i="5" a="1"/>
  <c r="B4058" i="5" s="1"/>
  <c r="B4057" i="5" a="1"/>
  <c r="B4057" i="5" s="1"/>
  <c r="B4056" i="5" a="1"/>
  <c r="B4056" i="5" s="1"/>
  <c r="B4055" i="5" a="1"/>
  <c r="B4055" i="5" s="1"/>
  <c r="B4054" i="5" a="1"/>
  <c r="B4054" i="5" s="1"/>
  <c r="C4054" i="5" s="1" a="1"/>
  <c r="C4054" i="5" s="1"/>
  <c r="B4053" i="5" a="1"/>
  <c r="B4053" i="5" s="1"/>
  <c r="C4053" i="5" s="1" a="1"/>
  <c r="C4053" i="5" s="1"/>
  <c r="B4052" i="5" a="1"/>
  <c r="B4052" i="5" s="1"/>
  <c r="C4052" i="5" s="1" a="1"/>
  <c r="C4052" i="5" s="1"/>
  <c r="B4051" i="5" a="1"/>
  <c r="B4051" i="5" s="1"/>
  <c r="B4050" i="5" a="1"/>
  <c r="B4050" i="5" s="1"/>
  <c r="B4049" i="5" a="1"/>
  <c r="B4049" i="5" s="1"/>
  <c r="B4048" i="5" a="1"/>
  <c r="B4048" i="5" s="1"/>
  <c r="B4047" i="5" a="1"/>
  <c r="B4047" i="5" s="1"/>
  <c r="B4046" i="5" a="1"/>
  <c r="B4046" i="5" s="1"/>
  <c r="C4046" i="5" s="1" a="1"/>
  <c r="C4046" i="5" s="1"/>
  <c r="B4045" i="5" a="1"/>
  <c r="B4045" i="5" s="1"/>
  <c r="C4045" i="5" s="1" a="1"/>
  <c r="C4045" i="5" s="1"/>
  <c r="B4044" i="5" a="1"/>
  <c r="B4044" i="5" s="1"/>
  <c r="C4044" i="5" s="1" a="1"/>
  <c r="C4044" i="5" s="1"/>
  <c r="B4043" i="5" a="1"/>
  <c r="B4043" i="5" s="1"/>
  <c r="B4042" i="5" a="1"/>
  <c r="B4042" i="5" s="1"/>
  <c r="B4041" i="5" a="1"/>
  <c r="B4041" i="5" s="1"/>
  <c r="B4040" i="5" a="1"/>
  <c r="B4040" i="5" s="1"/>
  <c r="B4039" i="5" a="1"/>
  <c r="B4039" i="5" s="1"/>
  <c r="B4038" i="5" a="1"/>
  <c r="B4038" i="5" s="1"/>
  <c r="C4038" i="5" s="1" a="1"/>
  <c r="C4038" i="5" s="1"/>
  <c r="B4037" i="5" a="1"/>
  <c r="B4037" i="5" s="1"/>
  <c r="C4037" i="5" s="1" a="1"/>
  <c r="C4037" i="5" s="1"/>
  <c r="B4036" i="5" a="1"/>
  <c r="B4036" i="5" s="1"/>
  <c r="C4036" i="5" s="1" a="1"/>
  <c r="C4036" i="5" s="1"/>
  <c r="B4035" i="5" a="1"/>
  <c r="B4035" i="5" s="1"/>
  <c r="B4034" i="5" a="1"/>
  <c r="B4034" i="5" s="1"/>
  <c r="B4033" i="5" a="1"/>
  <c r="B4033" i="5" s="1"/>
  <c r="B4032" i="5" a="1"/>
  <c r="B4032" i="5" s="1"/>
  <c r="B4031" i="5" a="1"/>
  <c r="B4031" i="5" s="1"/>
  <c r="B4030" i="5" a="1"/>
  <c r="B4030" i="5" s="1"/>
  <c r="C4030" i="5" s="1" a="1"/>
  <c r="C4030" i="5" s="1"/>
  <c r="B4029" i="5" a="1"/>
  <c r="B4029" i="5" s="1"/>
  <c r="C4029" i="5" s="1" a="1"/>
  <c r="C4029" i="5" s="1"/>
  <c r="B4028" i="5" a="1"/>
  <c r="B4028" i="5" s="1"/>
  <c r="C4028" i="5" s="1" a="1"/>
  <c r="C4028" i="5" s="1"/>
  <c r="B4027" i="5" a="1"/>
  <c r="B4027" i="5" s="1"/>
  <c r="B4026" i="5" a="1"/>
  <c r="B4026" i="5" s="1"/>
  <c r="B4025" i="5" a="1"/>
  <c r="B4025" i="5" s="1"/>
  <c r="B4024" i="5" a="1"/>
  <c r="B4024" i="5" s="1"/>
  <c r="B4023" i="5" a="1"/>
  <c r="B4023" i="5" s="1"/>
  <c r="B4022" i="5" a="1"/>
  <c r="B4022" i="5" s="1"/>
  <c r="C4022" i="5" s="1" a="1"/>
  <c r="C4022" i="5" s="1"/>
  <c r="B4021" i="5" a="1"/>
  <c r="B4021" i="5" s="1"/>
  <c r="C4021" i="5" s="1" a="1"/>
  <c r="C4021" i="5" s="1"/>
  <c r="B4020" i="5" a="1"/>
  <c r="B4020" i="5" s="1"/>
  <c r="C4020" i="5" s="1" a="1"/>
  <c r="C4020" i="5" s="1"/>
  <c r="B4019" i="5" a="1"/>
  <c r="B4019" i="5" s="1"/>
  <c r="B4018" i="5" a="1"/>
  <c r="B4018" i="5" s="1"/>
  <c r="B4017" i="5" a="1"/>
  <c r="B4017" i="5" s="1"/>
  <c r="B4016" i="5" a="1"/>
  <c r="B4016" i="5" s="1"/>
  <c r="B4015" i="5" a="1"/>
  <c r="B4015" i="5" s="1"/>
  <c r="B4014" i="5" a="1"/>
  <c r="B4014" i="5" s="1"/>
  <c r="B4013" i="5" a="1"/>
  <c r="B4013" i="5" s="1"/>
  <c r="C4013" i="5" s="1" a="1"/>
  <c r="C4013" i="5" s="1"/>
  <c r="B4012" i="5" a="1"/>
  <c r="B4012" i="5" s="1"/>
  <c r="C4012" i="5" s="1" a="1"/>
  <c r="C4012" i="5" s="1"/>
  <c r="B4011" i="5" a="1"/>
  <c r="B4011" i="5" s="1"/>
  <c r="B4010" i="5" a="1"/>
  <c r="B4010" i="5" s="1"/>
  <c r="B4009" i="5" a="1"/>
  <c r="B4009" i="5" s="1"/>
  <c r="B4008" i="5" a="1"/>
  <c r="B4008" i="5" s="1"/>
  <c r="B4007" i="5" a="1"/>
  <c r="B4007" i="5" s="1"/>
  <c r="B4006" i="5" a="1"/>
  <c r="B4006" i="5" s="1"/>
  <c r="C4006" i="5" s="1" a="1"/>
  <c r="C4006" i="5" s="1"/>
  <c r="B4005" i="5" a="1"/>
  <c r="B4005" i="5" s="1"/>
  <c r="C4005" i="5" s="1" a="1"/>
  <c r="C4005" i="5" s="1"/>
  <c r="B4004" i="5" a="1"/>
  <c r="B4004" i="5" s="1"/>
  <c r="C4004" i="5" s="1" a="1"/>
  <c r="C4004" i="5" s="1"/>
  <c r="B4003" i="5" a="1"/>
  <c r="B4003" i="5" s="1"/>
  <c r="B4002" i="5" a="1"/>
  <c r="B4002" i="5" s="1"/>
  <c r="B4001" i="5" a="1"/>
  <c r="B4001" i="5" s="1"/>
  <c r="B4000" i="5" a="1"/>
  <c r="B4000" i="5" s="1"/>
  <c r="B3999" i="5" a="1"/>
  <c r="B3999" i="5" s="1"/>
  <c r="B3998" i="5" a="1"/>
  <c r="B3998" i="5" s="1"/>
  <c r="C3998" i="5" s="1" a="1"/>
  <c r="C3998" i="5" s="1"/>
  <c r="B3997" i="5" a="1"/>
  <c r="B3997" i="5" s="1"/>
  <c r="C3997" i="5" s="1" a="1"/>
  <c r="C3997" i="5" s="1"/>
  <c r="B3996" i="5" a="1"/>
  <c r="B3996" i="5" s="1"/>
  <c r="C3996" i="5" s="1" a="1"/>
  <c r="C3996" i="5" s="1"/>
  <c r="B3995" i="5" a="1"/>
  <c r="B3995" i="5" s="1"/>
  <c r="B3994" i="5" a="1"/>
  <c r="B3994" i="5" s="1"/>
  <c r="B3993" i="5" a="1"/>
  <c r="B3993" i="5" s="1"/>
  <c r="B3992" i="5" a="1"/>
  <c r="B3992" i="5" s="1"/>
  <c r="B3991" i="5" a="1"/>
  <c r="B3991" i="5" s="1"/>
  <c r="B3990" i="5" a="1"/>
  <c r="B3990" i="5" s="1"/>
  <c r="C3990" i="5" s="1" a="1"/>
  <c r="C3990" i="5" s="1"/>
  <c r="B3989" i="5" a="1"/>
  <c r="B3989" i="5" s="1"/>
  <c r="C3989" i="5" s="1" a="1"/>
  <c r="C3989" i="5" s="1"/>
  <c r="B3988" i="5" a="1"/>
  <c r="B3988" i="5" s="1"/>
  <c r="C3988" i="5" s="1" a="1"/>
  <c r="C3988" i="5" s="1"/>
  <c r="B3987" i="5" a="1"/>
  <c r="B3987" i="5" s="1"/>
  <c r="B3986" i="5" a="1"/>
  <c r="B3986" i="5" s="1"/>
  <c r="B3985" i="5" a="1"/>
  <c r="B3985" i="5" s="1"/>
  <c r="B3984" i="5" a="1"/>
  <c r="B3984" i="5" s="1"/>
  <c r="B3983" i="5" a="1"/>
  <c r="B3983" i="5" s="1"/>
  <c r="B3982" i="5" a="1"/>
  <c r="B3982" i="5" s="1"/>
  <c r="C3982" i="5" s="1" a="1"/>
  <c r="C3982" i="5" s="1"/>
  <c r="B3981" i="5" a="1"/>
  <c r="B3981" i="5" s="1"/>
  <c r="C3981" i="5" s="1" a="1"/>
  <c r="C3981" i="5" s="1"/>
  <c r="B3980" i="5" a="1"/>
  <c r="B3980" i="5" s="1"/>
  <c r="C3980" i="5" s="1" a="1"/>
  <c r="C3980" i="5" s="1"/>
  <c r="B3979" i="5" a="1"/>
  <c r="B3979" i="5" s="1"/>
  <c r="B3978" i="5" a="1"/>
  <c r="B3978" i="5" s="1"/>
  <c r="B3977" i="5" a="1"/>
  <c r="B3977" i="5" s="1"/>
  <c r="B3976" i="5" a="1"/>
  <c r="B3976" i="5" s="1"/>
  <c r="B3975" i="5" a="1"/>
  <c r="B3975" i="5" s="1"/>
  <c r="B3974" i="5" a="1"/>
  <c r="B3974" i="5" s="1"/>
  <c r="C3974" i="5" s="1" a="1"/>
  <c r="C3974" i="5" s="1"/>
  <c r="B3973" i="5" a="1"/>
  <c r="B3973" i="5" s="1"/>
  <c r="C3973" i="5" s="1" a="1"/>
  <c r="C3973" i="5" s="1"/>
  <c r="B3972" i="5" a="1"/>
  <c r="B3972" i="5" s="1"/>
  <c r="C3972" i="5" s="1" a="1"/>
  <c r="C3972" i="5" s="1"/>
  <c r="B3971" i="5" a="1"/>
  <c r="B3971" i="5" s="1"/>
  <c r="B3970" i="5" a="1"/>
  <c r="B3970" i="5" s="1"/>
  <c r="B3969" i="5" a="1"/>
  <c r="B3969" i="5" s="1"/>
  <c r="B3968" i="5" a="1"/>
  <c r="B3968" i="5" s="1"/>
  <c r="B3967" i="5" a="1"/>
  <c r="B3967" i="5" s="1"/>
  <c r="B3966" i="5" a="1"/>
  <c r="B3966" i="5" s="1"/>
  <c r="C3966" i="5" s="1" a="1"/>
  <c r="C3966" i="5" s="1"/>
  <c r="B3965" i="5" a="1"/>
  <c r="B3965" i="5" s="1"/>
  <c r="C3965" i="5" s="1" a="1"/>
  <c r="C3965" i="5" s="1"/>
  <c r="B3964" i="5" a="1"/>
  <c r="B3964" i="5" s="1"/>
  <c r="C3964" i="5" s="1" a="1"/>
  <c r="C3964" i="5" s="1"/>
  <c r="B3963" i="5" a="1"/>
  <c r="B3963" i="5" s="1"/>
  <c r="B3962" i="5" a="1"/>
  <c r="B3962" i="5" s="1"/>
  <c r="B3961" i="5" a="1"/>
  <c r="B3961" i="5" s="1"/>
  <c r="B3960" i="5" a="1"/>
  <c r="B3960" i="5" s="1"/>
  <c r="B3959" i="5" a="1"/>
  <c r="B3959" i="5" s="1"/>
  <c r="B3958" i="5" a="1"/>
  <c r="B3958" i="5" s="1"/>
  <c r="C3958" i="5" s="1" a="1"/>
  <c r="C3958" i="5" s="1"/>
  <c r="B3957" i="5" a="1"/>
  <c r="B3957" i="5" s="1"/>
  <c r="C3957" i="5" s="1" a="1"/>
  <c r="C3957" i="5" s="1"/>
  <c r="B3956" i="5" a="1"/>
  <c r="B3956" i="5" s="1"/>
  <c r="C3956" i="5" s="1" a="1"/>
  <c r="C3956" i="5" s="1"/>
  <c r="B3955" i="5" a="1"/>
  <c r="B3955" i="5" s="1"/>
  <c r="B3954" i="5" a="1"/>
  <c r="B3954" i="5" s="1"/>
  <c r="B3953" i="5" a="1"/>
  <c r="B3953" i="5" s="1"/>
  <c r="B3952" i="5" a="1"/>
  <c r="B3952" i="5" s="1"/>
  <c r="B3951" i="5" a="1"/>
  <c r="B3951" i="5" s="1"/>
  <c r="B3950" i="5" a="1"/>
  <c r="B3950" i="5" s="1"/>
  <c r="C3950" i="5" s="1" a="1"/>
  <c r="C3950" i="5" s="1"/>
  <c r="B3949" i="5" a="1"/>
  <c r="B3949" i="5" s="1"/>
  <c r="C3949" i="5" s="1" a="1"/>
  <c r="C3949" i="5" s="1"/>
  <c r="B3948" i="5" a="1"/>
  <c r="B3948" i="5" s="1"/>
  <c r="C3948" i="5" s="1" a="1"/>
  <c r="C3948" i="5" s="1"/>
  <c r="B3947" i="5" a="1"/>
  <c r="B3947" i="5" s="1"/>
  <c r="B3946" i="5" a="1"/>
  <c r="B3946" i="5" s="1"/>
  <c r="B3945" i="5" a="1"/>
  <c r="B3945" i="5" s="1"/>
  <c r="B3944" i="5" a="1"/>
  <c r="B3944" i="5" s="1"/>
  <c r="B3943" i="5" a="1"/>
  <c r="B3943" i="5" s="1"/>
  <c r="B3942" i="5" a="1"/>
  <c r="B3942" i="5" s="1"/>
  <c r="C3942" i="5" s="1" a="1"/>
  <c r="C3942" i="5" s="1"/>
  <c r="B3941" i="5" a="1"/>
  <c r="B3941" i="5" s="1"/>
  <c r="C3941" i="5" s="1" a="1"/>
  <c r="C3941" i="5" s="1"/>
  <c r="B3940" i="5" a="1"/>
  <c r="B3940" i="5" s="1"/>
  <c r="C3940" i="5" s="1" a="1"/>
  <c r="C3940" i="5" s="1"/>
  <c r="B3939" i="5" a="1"/>
  <c r="B3939" i="5" s="1"/>
  <c r="B3938" i="5" a="1"/>
  <c r="B3938" i="5" s="1"/>
  <c r="B3937" i="5" a="1"/>
  <c r="B3937" i="5" s="1"/>
  <c r="B3936" i="5" a="1"/>
  <c r="B3936" i="5" s="1"/>
  <c r="B3935" i="5" a="1"/>
  <c r="B3935" i="5" s="1"/>
  <c r="B3934" i="5" a="1"/>
  <c r="B3934" i="5" s="1"/>
  <c r="C3934" i="5" s="1" a="1"/>
  <c r="C3934" i="5" s="1"/>
  <c r="B3933" i="5" a="1"/>
  <c r="B3933" i="5" s="1"/>
  <c r="C3933" i="5" s="1" a="1"/>
  <c r="C3933" i="5" s="1"/>
  <c r="B3932" i="5" a="1"/>
  <c r="B3932" i="5" s="1"/>
  <c r="C3932" i="5" s="1" a="1"/>
  <c r="C3932" i="5" s="1"/>
  <c r="B3931" i="5" a="1"/>
  <c r="B3931" i="5" s="1"/>
  <c r="B3930" i="5" a="1"/>
  <c r="B3930" i="5" s="1"/>
  <c r="B3929" i="5" a="1"/>
  <c r="B3929" i="5" s="1"/>
  <c r="B3928" i="5" a="1"/>
  <c r="B3928" i="5" s="1"/>
  <c r="B3927" i="5" a="1"/>
  <c r="B3927" i="5" s="1"/>
  <c r="C3927" i="5" s="1" a="1"/>
  <c r="C3927" i="5" s="1"/>
  <c r="B3926" i="5" a="1"/>
  <c r="B3926" i="5" s="1"/>
  <c r="C3926" i="5" s="1" a="1"/>
  <c r="C3926" i="5" s="1"/>
  <c r="B3925" i="5" a="1"/>
  <c r="B3925" i="5" s="1"/>
  <c r="C3925" i="5" s="1" a="1"/>
  <c r="C3925" i="5" s="1"/>
  <c r="B3924" i="5" a="1"/>
  <c r="B3924" i="5" s="1"/>
  <c r="C3924" i="5" s="1" a="1"/>
  <c r="C3924" i="5" s="1"/>
  <c r="B3923" i="5" a="1"/>
  <c r="B3923" i="5" s="1"/>
  <c r="B3922" i="5" a="1"/>
  <c r="B3922" i="5" s="1"/>
  <c r="C3922" i="5" s="1" a="1"/>
  <c r="C3922" i="5" s="1"/>
  <c r="B3921" i="5" a="1"/>
  <c r="B3921" i="5" s="1"/>
  <c r="B3920" i="5" a="1"/>
  <c r="B3920" i="5" s="1"/>
  <c r="B3919" i="5" a="1"/>
  <c r="B3919" i="5" s="1"/>
  <c r="C3919" i="5" s="1" a="1"/>
  <c r="C3919" i="5" s="1"/>
  <c r="B3918" i="5" a="1"/>
  <c r="B3918" i="5" s="1"/>
  <c r="C3918" i="5" s="1" a="1"/>
  <c r="C3918" i="5" s="1"/>
  <c r="B3917" i="5" a="1"/>
  <c r="B3917" i="5" s="1"/>
  <c r="C3917" i="5" s="1" a="1"/>
  <c r="C3917" i="5" s="1"/>
  <c r="B3916" i="5" a="1"/>
  <c r="B3916" i="5" s="1"/>
  <c r="C3916" i="5" s="1" a="1"/>
  <c r="C3916" i="5" s="1"/>
  <c r="B3915" i="5" a="1"/>
  <c r="B3915" i="5" s="1"/>
  <c r="B3914" i="5" a="1"/>
  <c r="B3914" i="5" s="1"/>
  <c r="B3913" i="5" a="1"/>
  <c r="B3913" i="5" s="1"/>
  <c r="B3912" i="5" a="1"/>
  <c r="B3912" i="5" s="1"/>
  <c r="B3911" i="5" a="1"/>
  <c r="B3911" i="5" s="1"/>
  <c r="C3911" i="5" s="1" a="1"/>
  <c r="C3911" i="5" s="1"/>
  <c r="B3910" i="5" a="1"/>
  <c r="B3910" i="5" s="1"/>
  <c r="C3910" i="5" s="1" a="1"/>
  <c r="C3910" i="5" s="1"/>
  <c r="B3909" i="5" a="1"/>
  <c r="B3909" i="5" s="1"/>
  <c r="C3909" i="5" s="1" a="1"/>
  <c r="C3909" i="5" s="1"/>
  <c r="B3908" i="5" a="1"/>
  <c r="B3908" i="5" s="1"/>
  <c r="C3908" i="5" s="1" a="1"/>
  <c r="C3908" i="5" s="1"/>
  <c r="B3907" i="5" a="1"/>
  <c r="B3907" i="5" s="1"/>
  <c r="B3906" i="5" a="1"/>
  <c r="B3906" i="5" s="1"/>
  <c r="B3905" i="5" a="1"/>
  <c r="B3905" i="5" s="1"/>
  <c r="B3904" i="5" a="1"/>
  <c r="B3904" i="5" s="1"/>
  <c r="B3903" i="5" a="1"/>
  <c r="B3903" i="5" s="1"/>
  <c r="B3902" i="5" a="1"/>
  <c r="B3902" i="5" s="1"/>
  <c r="C3902" i="5" s="1" a="1"/>
  <c r="C3902" i="5" s="1"/>
  <c r="B3901" i="5" a="1"/>
  <c r="B3901" i="5" s="1"/>
  <c r="C3901" i="5" s="1" a="1"/>
  <c r="C3901" i="5" s="1"/>
  <c r="B3900" i="5" a="1"/>
  <c r="B3900" i="5" s="1"/>
  <c r="C3900" i="5" s="1" a="1"/>
  <c r="C3900" i="5" s="1"/>
  <c r="B3899" i="5" a="1"/>
  <c r="B3899" i="5" s="1"/>
  <c r="C3899" i="5" s="1" a="1"/>
  <c r="C3899" i="5" s="1"/>
  <c r="B3898" i="5" a="1"/>
  <c r="B3898" i="5" s="1"/>
  <c r="B3897" i="5" a="1"/>
  <c r="B3897" i="5" s="1"/>
  <c r="C3897" i="5" s="1" a="1"/>
  <c r="C3897" i="5" s="1"/>
  <c r="B3896" i="5" a="1"/>
  <c r="B3896" i="5" s="1"/>
  <c r="C3896" i="5" s="1" a="1"/>
  <c r="C3896" i="5" s="1"/>
  <c r="B3895" i="5" a="1"/>
  <c r="B3895" i="5" s="1"/>
  <c r="C3895" i="5" s="1" a="1"/>
  <c r="C3895" i="5" s="1"/>
  <c r="B3894" i="5" a="1"/>
  <c r="B3894" i="5" s="1"/>
  <c r="C3894" i="5" s="1" a="1"/>
  <c r="C3894" i="5" s="1"/>
  <c r="B3893" i="5" a="1"/>
  <c r="B3893" i="5" s="1"/>
  <c r="C3893" i="5" s="1" a="1"/>
  <c r="C3893" i="5" s="1"/>
  <c r="B3892" i="5" a="1"/>
  <c r="B3892" i="5" s="1"/>
  <c r="C3892" i="5" s="1" a="1"/>
  <c r="C3892" i="5" s="1"/>
  <c r="B3891" i="5" a="1"/>
  <c r="B3891" i="5" s="1"/>
  <c r="B3890" i="5" a="1"/>
  <c r="B3890" i="5" s="1"/>
  <c r="B3889" i="5" a="1"/>
  <c r="B3889" i="5" s="1"/>
  <c r="C3889" i="5" s="1" a="1"/>
  <c r="C3889" i="5" s="1"/>
  <c r="B3888" i="5" a="1"/>
  <c r="B3888" i="5" s="1"/>
  <c r="B3887" i="5" a="1"/>
  <c r="B3887" i="5" s="1"/>
  <c r="B3886" i="5" a="1"/>
  <c r="B3886" i="5" s="1"/>
  <c r="C3886" i="5" s="1" a="1"/>
  <c r="C3886" i="5" s="1"/>
  <c r="B3885" i="5" a="1"/>
  <c r="B3885" i="5" s="1"/>
  <c r="C3885" i="5" s="1" a="1"/>
  <c r="C3885" i="5" s="1"/>
  <c r="B3884" i="5" a="1"/>
  <c r="B3884" i="5" s="1"/>
  <c r="C3884" i="5" s="1" a="1"/>
  <c r="C3884" i="5" s="1"/>
  <c r="B3883" i="5" a="1"/>
  <c r="B3883" i="5" s="1"/>
  <c r="C3883" i="5" s="1" a="1"/>
  <c r="C3883" i="5" s="1"/>
  <c r="B3882" i="5" a="1"/>
  <c r="B3882" i="5" s="1"/>
  <c r="B3881" i="5" a="1"/>
  <c r="B3881" i="5" s="1"/>
  <c r="B3880" i="5" a="1"/>
  <c r="B3880" i="5" s="1"/>
  <c r="B3879" i="5" a="1"/>
  <c r="B3879" i="5" s="1"/>
  <c r="B3878" i="5" a="1"/>
  <c r="B3878" i="5" s="1"/>
  <c r="C3878" i="5" s="1" a="1"/>
  <c r="C3878" i="5" s="1"/>
  <c r="B3877" i="5" a="1"/>
  <c r="B3877" i="5" s="1"/>
  <c r="C3877" i="5" s="1" a="1"/>
  <c r="C3877" i="5" s="1"/>
  <c r="B3876" i="5" a="1"/>
  <c r="B3876" i="5" s="1"/>
  <c r="C3876" i="5" s="1" a="1"/>
  <c r="C3876" i="5" s="1"/>
  <c r="B3875" i="5" a="1"/>
  <c r="B3875" i="5" s="1"/>
  <c r="C3875" i="5" s="1" a="1"/>
  <c r="C3875" i="5" s="1"/>
  <c r="B3874" i="5" a="1"/>
  <c r="B3874" i="5" s="1"/>
  <c r="B3873" i="5" a="1"/>
  <c r="B3873" i="5" s="1"/>
  <c r="B3872" i="5" a="1"/>
  <c r="B3872" i="5" s="1"/>
  <c r="B3871" i="5" a="1"/>
  <c r="B3871" i="5" s="1"/>
  <c r="C3871" i="5" s="1" a="1"/>
  <c r="C3871" i="5" s="1"/>
  <c r="B3870" i="5" a="1"/>
  <c r="B3870" i="5" s="1"/>
  <c r="C3870" i="5" s="1" a="1"/>
  <c r="C3870" i="5" s="1"/>
  <c r="B3869" i="5" a="1"/>
  <c r="B3869" i="5" s="1"/>
  <c r="C3869" i="5" s="1" a="1"/>
  <c r="C3869" i="5" s="1"/>
  <c r="B3868" i="5" a="1"/>
  <c r="B3868" i="5" s="1"/>
  <c r="B3867" i="5" a="1"/>
  <c r="B3867" i="5" s="1"/>
  <c r="B3866" i="5" a="1"/>
  <c r="B3866" i="5" s="1"/>
  <c r="B3865" i="5" a="1"/>
  <c r="B3865" i="5" s="1"/>
  <c r="B3864" i="5" a="1"/>
  <c r="B3864" i="5" s="1"/>
  <c r="C3864" i="5" s="1" a="1"/>
  <c r="C3864" i="5" s="1"/>
  <c r="B3863" i="5" a="1"/>
  <c r="B3863" i="5" s="1"/>
  <c r="C3863" i="5" s="1" a="1"/>
  <c r="C3863" i="5" s="1"/>
  <c r="B3862" i="5" a="1"/>
  <c r="B3862" i="5" s="1"/>
  <c r="C3862" i="5" s="1" a="1"/>
  <c r="C3862" i="5" s="1"/>
  <c r="B3861" i="5" a="1"/>
  <c r="B3861" i="5" s="1"/>
  <c r="C3861" i="5" s="1" a="1"/>
  <c r="C3861" i="5" s="1"/>
  <c r="B3860" i="5" a="1"/>
  <c r="B3860" i="5" s="1"/>
  <c r="B3859" i="5" a="1"/>
  <c r="B3859" i="5" s="1"/>
  <c r="B3858" i="5" a="1"/>
  <c r="B3858" i="5" s="1"/>
  <c r="B3857" i="5" a="1"/>
  <c r="B3857" i="5" s="1"/>
  <c r="B3856" i="5" a="1"/>
  <c r="B3856" i="5" s="1"/>
  <c r="B3855" i="5" a="1"/>
  <c r="B3855" i="5" s="1"/>
  <c r="C3855" i="5" s="1" a="1"/>
  <c r="C3855" i="5" s="1"/>
  <c r="B3854" i="5" a="1"/>
  <c r="B3854" i="5" s="1"/>
  <c r="C3854" i="5" s="1" a="1"/>
  <c r="C3854" i="5" s="1"/>
  <c r="B3853" i="5" a="1"/>
  <c r="B3853" i="5" s="1"/>
  <c r="C3853" i="5" s="1" a="1"/>
  <c r="C3853" i="5" s="1"/>
  <c r="B3852" i="5" a="1"/>
  <c r="B3852" i="5" s="1"/>
  <c r="B3851" i="5" a="1"/>
  <c r="B3851" i="5" s="1"/>
  <c r="B3850" i="5" a="1"/>
  <c r="B3850" i="5" s="1"/>
  <c r="B3849" i="5" a="1"/>
  <c r="B3849" i="5" s="1"/>
  <c r="B3848" i="5" a="1"/>
  <c r="B3848" i="5" s="1"/>
  <c r="C3848" i="5" s="1" a="1"/>
  <c r="C3848" i="5" s="1"/>
  <c r="B3847" i="5" a="1"/>
  <c r="B3847" i="5" s="1"/>
  <c r="C3847" i="5" s="1" a="1"/>
  <c r="C3847" i="5" s="1"/>
  <c r="B3846" i="5" a="1"/>
  <c r="B3846" i="5" s="1"/>
  <c r="C3846" i="5" s="1" a="1"/>
  <c r="C3846" i="5" s="1"/>
  <c r="B3845" i="5" a="1"/>
  <c r="B3845" i="5" s="1"/>
  <c r="B3844" i="5" a="1"/>
  <c r="B3844" i="5" s="1"/>
  <c r="B3843" i="5" a="1"/>
  <c r="B3843" i="5" s="1"/>
  <c r="B3842" i="5" a="1"/>
  <c r="B3842" i="5" s="1"/>
  <c r="B3841" i="5" a="1"/>
  <c r="B3841" i="5" s="1"/>
  <c r="B3840" i="5" a="1"/>
  <c r="B3840" i="5" s="1"/>
  <c r="B3839" i="5" a="1"/>
  <c r="B3839" i="5" s="1"/>
  <c r="C3839" i="5" s="1" a="1"/>
  <c r="C3839" i="5" s="1"/>
  <c r="B3838" i="5" a="1"/>
  <c r="B3838" i="5" s="1"/>
  <c r="C3838" i="5" s="1" a="1"/>
  <c r="C3838" i="5" s="1"/>
  <c r="B3837" i="5" a="1"/>
  <c r="B3837" i="5" s="1"/>
  <c r="C3837" i="5" s="1" a="1"/>
  <c r="C3837" i="5" s="1"/>
  <c r="B3836" i="5" a="1"/>
  <c r="B3836" i="5" s="1"/>
  <c r="B3835" i="5" a="1"/>
  <c r="B3835" i="5" s="1"/>
  <c r="B3834" i="5" a="1"/>
  <c r="B3834" i="5" s="1"/>
  <c r="B3833" i="5" a="1"/>
  <c r="B3833" i="5" s="1"/>
  <c r="B3832" i="5" a="1"/>
  <c r="B3832" i="5" s="1"/>
  <c r="B3831" i="5" a="1"/>
  <c r="B3831" i="5" s="1"/>
  <c r="C3831" i="5" s="1" a="1"/>
  <c r="C3831" i="5" s="1"/>
  <c r="B3830" i="5" a="1"/>
  <c r="B3830" i="5" s="1"/>
  <c r="C3830" i="5" s="1" a="1"/>
  <c r="C3830" i="5" s="1"/>
  <c r="B3829" i="5" a="1"/>
  <c r="B3829" i="5" s="1"/>
  <c r="C3829" i="5" s="1" a="1"/>
  <c r="C3829" i="5" s="1"/>
  <c r="B3828" i="5" a="1"/>
  <c r="B3828" i="5" s="1"/>
  <c r="B3827" i="5" a="1"/>
  <c r="B3827" i="5" s="1"/>
  <c r="B3826" i="5" a="1"/>
  <c r="B3826" i="5" s="1"/>
  <c r="B3825" i="5" a="1"/>
  <c r="B3825" i="5" s="1"/>
  <c r="B3824" i="5" a="1"/>
  <c r="B3824" i="5" s="1"/>
  <c r="B3823" i="5" a="1"/>
  <c r="B3823" i="5" s="1"/>
  <c r="C3823" i="5" s="1" a="1"/>
  <c r="C3823" i="5" s="1"/>
  <c r="B3822" i="5" a="1"/>
  <c r="B3822" i="5" s="1"/>
  <c r="C3822" i="5" s="1" a="1"/>
  <c r="C3822" i="5" s="1"/>
  <c r="B3821" i="5" a="1"/>
  <c r="B3821" i="5" s="1"/>
  <c r="C3821" i="5" s="1" a="1"/>
  <c r="C3821" i="5" s="1"/>
  <c r="B3820" i="5" a="1"/>
  <c r="B3820" i="5" s="1"/>
  <c r="B3819" i="5" a="1"/>
  <c r="B3819" i="5" s="1"/>
  <c r="B3818" i="5" a="1"/>
  <c r="B3818" i="5" s="1"/>
  <c r="B3817" i="5" a="1"/>
  <c r="B3817" i="5" s="1"/>
  <c r="B3816" i="5" a="1"/>
  <c r="B3816" i="5" s="1"/>
  <c r="B3815" i="5" a="1"/>
  <c r="B3815" i="5" s="1"/>
  <c r="C3815" i="5" s="1" a="1"/>
  <c r="C3815" i="5" s="1"/>
  <c r="B3814" i="5" a="1"/>
  <c r="B3814" i="5" s="1"/>
  <c r="C3814" i="5" s="1" a="1"/>
  <c r="C3814" i="5" s="1"/>
  <c r="B3813" i="5" a="1"/>
  <c r="B3813" i="5" s="1"/>
  <c r="B3812" i="5" a="1"/>
  <c r="B3812" i="5" s="1"/>
  <c r="B3811" i="5" a="1"/>
  <c r="B3811" i="5" s="1"/>
  <c r="B3810" i="5" a="1"/>
  <c r="B3810" i="5" s="1"/>
  <c r="B3809" i="5" a="1"/>
  <c r="B3809" i="5" s="1"/>
  <c r="B3808" i="5" a="1"/>
  <c r="B3808" i="5" s="1"/>
  <c r="B3807" i="5" a="1"/>
  <c r="B3807" i="5" s="1"/>
  <c r="C3807" i="5" s="1" a="1"/>
  <c r="C3807" i="5" s="1"/>
  <c r="B3806" i="5" a="1"/>
  <c r="B3806" i="5" s="1"/>
  <c r="C3806" i="5" s="1" a="1"/>
  <c r="C3806" i="5" s="1"/>
  <c r="B3805" i="5" a="1"/>
  <c r="B3805" i="5" s="1"/>
  <c r="B3804" i="5" a="1"/>
  <c r="B3804" i="5" s="1"/>
  <c r="B3803" i="5" a="1"/>
  <c r="B3803" i="5" s="1"/>
  <c r="B3802" i="5" a="1"/>
  <c r="B3802" i="5" s="1"/>
  <c r="B3801" i="5" a="1"/>
  <c r="B3801" i="5" s="1"/>
  <c r="B3800" i="5" a="1"/>
  <c r="B3800" i="5" s="1"/>
  <c r="B3799" i="5" a="1"/>
  <c r="B3799" i="5" s="1"/>
  <c r="C3799" i="5" s="1" a="1"/>
  <c r="C3799" i="5" s="1"/>
  <c r="B3798" i="5" a="1"/>
  <c r="B3798" i="5" s="1"/>
  <c r="C3798" i="5" s="1" a="1"/>
  <c r="C3798" i="5" s="1"/>
  <c r="B3797" i="5" a="1"/>
  <c r="B3797" i="5" s="1"/>
  <c r="C3797" i="5" s="1" a="1"/>
  <c r="C3797" i="5" s="1"/>
  <c r="B3796" i="5" a="1"/>
  <c r="B3796" i="5" s="1"/>
  <c r="B3795" i="5" a="1"/>
  <c r="B3795" i="5" s="1"/>
  <c r="B3794" i="5" a="1"/>
  <c r="B3794" i="5" s="1"/>
  <c r="B3793" i="5" a="1"/>
  <c r="B3793" i="5" s="1"/>
  <c r="B3792" i="5" a="1"/>
  <c r="B3792" i="5" s="1"/>
  <c r="B3791" i="5" a="1"/>
  <c r="B3791" i="5" s="1"/>
  <c r="C3791" i="5" s="1" a="1"/>
  <c r="C3791" i="5" s="1"/>
  <c r="B3790" i="5" a="1"/>
  <c r="B3790" i="5" s="1"/>
  <c r="C3790" i="5" s="1" a="1"/>
  <c r="C3790" i="5" s="1"/>
  <c r="B3789" i="5" a="1"/>
  <c r="B3789" i="5" s="1"/>
  <c r="C3789" i="5" s="1" a="1"/>
  <c r="C3789" i="5" s="1"/>
  <c r="B3788" i="5" a="1"/>
  <c r="B3788" i="5" s="1"/>
  <c r="B3787" i="5" a="1"/>
  <c r="B3787" i="5" s="1"/>
  <c r="B3786" i="5" a="1"/>
  <c r="B3786" i="5" s="1"/>
  <c r="B3785" i="5" a="1"/>
  <c r="B3785" i="5" s="1"/>
  <c r="B3784" i="5" a="1"/>
  <c r="B3784" i="5" s="1"/>
  <c r="B3783" i="5" a="1"/>
  <c r="B3783" i="5" s="1"/>
  <c r="C3783" i="5" s="1" a="1"/>
  <c r="C3783" i="5" s="1"/>
  <c r="B3782" i="5" a="1"/>
  <c r="B3782" i="5" s="1"/>
  <c r="C3782" i="5" s="1" a="1"/>
  <c r="C3782" i="5" s="1"/>
  <c r="B3781" i="5" a="1"/>
  <c r="B3781" i="5" s="1"/>
  <c r="C3781" i="5" s="1" a="1"/>
  <c r="C3781" i="5" s="1"/>
  <c r="B3780" i="5" a="1"/>
  <c r="B3780" i="5" s="1"/>
  <c r="B3779" i="5" a="1"/>
  <c r="B3779" i="5" s="1"/>
  <c r="B3778" i="5" a="1"/>
  <c r="B3778" i="5" s="1"/>
  <c r="B3777" i="5" a="1"/>
  <c r="B3777" i="5" s="1"/>
  <c r="B3776" i="5" a="1"/>
  <c r="B3776" i="5" s="1"/>
  <c r="B3775" i="5" a="1"/>
  <c r="B3775" i="5" s="1"/>
  <c r="C3775" i="5" s="1" a="1"/>
  <c r="C3775" i="5" s="1"/>
  <c r="B3774" i="5" a="1"/>
  <c r="B3774" i="5" s="1"/>
  <c r="C3774" i="5" s="1" a="1"/>
  <c r="C3774" i="5" s="1"/>
  <c r="B3773" i="5" a="1"/>
  <c r="B3773" i="5" s="1"/>
  <c r="B3772" i="5" a="1"/>
  <c r="B3772" i="5" s="1"/>
  <c r="B3771" i="5" a="1"/>
  <c r="B3771" i="5" s="1"/>
  <c r="B3770" i="5" a="1"/>
  <c r="B3770" i="5" s="1"/>
  <c r="B3769" i="5" a="1"/>
  <c r="B3769" i="5" s="1"/>
  <c r="B3768" i="5" a="1"/>
  <c r="B3768" i="5" s="1"/>
  <c r="B3767" i="5" a="1"/>
  <c r="B3767" i="5" s="1"/>
  <c r="C3767" i="5" s="1" a="1"/>
  <c r="C3767" i="5" s="1"/>
  <c r="B3766" i="5" a="1"/>
  <c r="B3766" i="5" s="1"/>
  <c r="C3766" i="5" s="1" a="1"/>
  <c r="C3766" i="5" s="1"/>
  <c r="B3765" i="5" a="1"/>
  <c r="B3765" i="5" s="1"/>
  <c r="C3765" i="5" s="1" a="1"/>
  <c r="C3765" i="5" s="1"/>
  <c r="B3764" i="5" a="1"/>
  <c r="B3764" i="5" s="1"/>
  <c r="B3763" i="5" a="1"/>
  <c r="B3763" i="5" s="1"/>
  <c r="B3762" i="5" a="1"/>
  <c r="B3762" i="5" s="1"/>
  <c r="B3761" i="5" a="1"/>
  <c r="B3761" i="5" s="1"/>
  <c r="B3760" i="5" a="1"/>
  <c r="B3760" i="5" s="1"/>
  <c r="B3759" i="5" a="1"/>
  <c r="B3759" i="5" s="1"/>
  <c r="C3759" i="5" s="1" a="1"/>
  <c r="C3759" i="5" s="1"/>
  <c r="B3758" i="5" a="1"/>
  <c r="B3758" i="5" s="1"/>
  <c r="C3758" i="5" s="1" a="1"/>
  <c r="C3758" i="5" s="1"/>
  <c r="B3757" i="5" a="1"/>
  <c r="B3757" i="5" s="1"/>
  <c r="C3757" i="5" s="1" a="1"/>
  <c r="C3757" i="5" s="1"/>
  <c r="B3756" i="5" a="1"/>
  <c r="B3756" i="5" s="1"/>
  <c r="B3755" i="5" a="1"/>
  <c r="B3755" i="5" s="1"/>
  <c r="B3754" i="5" a="1"/>
  <c r="B3754" i="5" s="1"/>
  <c r="B3753" i="5" a="1"/>
  <c r="B3753" i="5" s="1"/>
  <c r="B3752" i="5" a="1"/>
  <c r="B3752" i="5" s="1"/>
  <c r="B3751" i="5" a="1"/>
  <c r="B3751" i="5" s="1"/>
  <c r="C3751" i="5" s="1" a="1"/>
  <c r="C3751" i="5" s="1"/>
  <c r="B3750" i="5" a="1"/>
  <c r="B3750" i="5" s="1"/>
  <c r="C3750" i="5" s="1" a="1"/>
  <c r="C3750" i="5" s="1"/>
  <c r="B3749" i="5" a="1"/>
  <c r="B3749" i="5" s="1"/>
  <c r="C3749" i="5" s="1" a="1"/>
  <c r="C3749" i="5" s="1"/>
  <c r="B3748" i="5" a="1"/>
  <c r="B3748" i="5" s="1"/>
  <c r="B3747" i="5" a="1"/>
  <c r="B3747" i="5" s="1"/>
  <c r="B3746" i="5" a="1"/>
  <c r="B3746" i="5" s="1"/>
  <c r="B3745" i="5" a="1"/>
  <c r="B3745" i="5" s="1"/>
  <c r="B3744" i="5" a="1"/>
  <c r="B3744" i="5" s="1"/>
  <c r="B3743" i="5" a="1"/>
  <c r="B3743" i="5" s="1"/>
  <c r="B3742" i="5" a="1"/>
  <c r="B3742" i="5" s="1"/>
  <c r="C3742" i="5" s="1" a="1"/>
  <c r="C3742" i="5" s="1"/>
  <c r="B3741" i="5" a="1"/>
  <c r="B3741" i="5" s="1"/>
  <c r="B3740" i="5" a="1"/>
  <c r="B3740" i="5" s="1"/>
  <c r="B3739" i="5" a="1"/>
  <c r="B3739" i="5" s="1"/>
  <c r="B3738" i="5" a="1"/>
  <c r="B3738" i="5" s="1"/>
  <c r="B3737" i="5" a="1"/>
  <c r="B3737" i="5" s="1"/>
  <c r="B3736" i="5" a="1"/>
  <c r="B3736" i="5" s="1"/>
  <c r="B3735" i="5" a="1"/>
  <c r="B3735" i="5" s="1"/>
  <c r="C3735" i="5" s="1" a="1"/>
  <c r="C3735" i="5" s="1"/>
  <c r="B3734" i="5" a="1"/>
  <c r="B3734" i="5" s="1"/>
  <c r="C3734" i="5" s="1" a="1"/>
  <c r="C3734" i="5" s="1"/>
  <c r="B3733" i="5" a="1"/>
  <c r="B3733" i="5" s="1"/>
  <c r="C3733" i="5" s="1" a="1"/>
  <c r="C3733" i="5" s="1"/>
  <c r="B3732" i="5" a="1"/>
  <c r="B3732" i="5" s="1"/>
  <c r="B3731" i="5" a="1"/>
  <c r="B3731" i="5" s="1"/>
  <c r="B3730" i="5" a="1"/>
  <c r="B3730" i="5" s="1"/>
  <c r="B3729" i="5" a="1"/>
  <c r="B3729" i="5" s="1"/>
  <c r="B3728" i="5" a="1"/>
  <c r="B3728" i="5" s="1"/>
  <c r="B3727" i="5" a="1"/>
  <c r="B3727" i="5" s="1"/>
  <c r="B3726" i="5" a="1"/>
  <c r="B3726" i="5" s="1"/>
  <c r="C3726" i="5" s="1" a="1"/>
  <c r="C3726" i="5" s="1"/>
  <c r="B3725" i="5" a="1"/>
  <c r="B3725" i="5" s="1"/>
  <c r="C3725" i="5" s="1" a="1"/>
  <c r="C3725" i="5" s="1"/>
  <c r="B3724" i="5" a="1"/>
  <c r="B3724" i="5" s="1"/>
  <c r="B3723" i="5" a="1"/>
  <c r="B3723" i="5" s="1"/>
  <c r="B3722" i="5" a="1"/>
  <c r="B3722" i="5" s="1"/>
  <c r="B3721" i="5" a="1"/>
  <c r="B3721" i="5" s="1"/>
  <c r="B3720" i="5" a="1"/>
  <c r="B3720" i="5" s="1"/>
  <c r="B3719" i="5" a="1"/>
  <c r="B3719" i="5" s="1"/>
  <c r="C3719" i="5" s="1" a="1"/>
  <c r="C3719" i="5" s="1"/>
  <c r="B3718" i="5" a="1"/>
  <c r="B3718" i="5" s="1"/>
  <c r="C3718" i="5" s="1" a="1"/>
  <c r="C3718" i="5" s="1"/>
  <c r="B3717" i="5" a="1"/>
  <c r="B3717" i="5" s="1"/>
  <c r="C3717" i="5" s="1" a="1"/>
  <c r="C3717" i="5" s="1"/>
  <c r="B3716" i="5" a="1"/>
  <c r="B3716" i="5" s="1"/>
  <c r="B3715" i="5" a="1"/>
  <c r="B3715" i="5" s="1"/>
  <c r="B3714" i="5" a="1"/>
  <c r="B3714" i="5" s="1"/>
  <c r="B3713" i="5" a="1"/>
  <c r="B3713" i="5" s="1"/>
  <c r="B3712" i="5" a="1"/>
  <c r="B3712" i="5" s="1"/>
  <c r="B3711" i="5" a="1"/>
  <c r="B3711" i="5" s="1"/>
  <c r="C3711" i="5" s="1" a="1"/>
  <c r="C3711" i="5" s="1"/>
  <c r="B3710" i="5" a="1"/>
  <c r="B3710" i="5" s="1"/>
  <c r="C3710" i="5" s="1" a="1"/>
  <c r="C3710" i="5" s="1"/>
  <c r="B3709" i="5" a="1"/>
  <c r="B3709" i="5" s="1"/>
  <c r="C3709" i="5" s="1" a="1"/>
  <c r="C3709" i="5" s="1"/>
  <c r="B3708" i="5" a="1"/>
  <c r="B3708" i="5" s="1"/>
  <c r="B3707" i="5" a="1"/>
  <c r="B3707" i="5" s="1"/>
  <c r="B3706" i="5" a="1"/>
  <c r="B3706" i="5" s="1"/>
  <c r="B3705" i="5" a="1"/>
  <c r="B3705" i="5" s="1"/>
  <c r="B3704" i="5" a="1"/>
  <c r="B3704" i="5" s="1"/>
  <c r="B3703" i="5" a="1"/>
  <c r="B3703" i="5" s="1"/>
  <c r="C3703" i="5" s="1" a="1"/>
  <c r="C3703" i="5" s="1"/>
  <c r="B3702" i="5" a="1"/>
  <c r="B3702" i="5" s="1"/>
  <c r="C3702" i="5" s="1" a="1"/>
  <c r="C3702" i="5" s="1"/>
  <c r="B3701" i="5" a="1"/>
  <c r="B3701" i="5" s="1"/>
  <c r="B3700" i="5" a="1"/>
  <c r="B3700" i="5" s="1"/>
  <c r="B3699" i="5" a="1"/>
  <c r="B3699" i="5" s="1"/>
  <c r="B3698" i="5" a="1"/>
  <c r="B3698" i="5" s="1"/>
  <c r="B3697" i="5" a="1"/>
  <c r="B3697" i="5" s="1"/>
  <c r="B3696" i="5" a="1"/>
  <c r="B3696" i="5" s="1"/>
  <c r="C3696" i="5" s="1" a="1"/>
  <c r="C3696" i="5" s="1"/>
  <c r="B3695" i="5" a="1"/>
  <c r="B3695" i="5" s="1"/>
  <c r="C3695" i="5" s="1" a="1"/>
  <c r="C3695" i="5" s="1"/>
  <c r="B3694" i="5" a="1"/>
  <c r="B3694" i="5" s="1"/>
  <c r="C3694" i="5" s="1" a="1"/>
  <c r="C3694" i="5" s="1"/>
  <c r="B3693" i="5" a="1"/>
  <c r="B3693" i="5" s="1"/>
  <c r="C3693" i="5" s="1" a="1"/>
  <c r="C3693" i="5" s="1"/>
  <c r="B3692" i="5" a="1"/>
  <c r="B3692" i="5" s="1"/>
  <c r="B3691" i="5" a="1"/>
  <c r="B3691" i="5" s="1"/>
  <c r="B3690" i="5" a="1"/>
  <c r="B3690" i="5" s="1"/>
  <c r="B3689" i="5" a="1"/>
  <c r="B3689" i="5" s="1"/>
  <c r="B3688" i="5" a="1"/>
  <c r="B3688" i="5" s="1"/>
  <c r="C3688" i="5" s="1" a="1"/>
  <c r="C3688" i="5" s="1"/>
  <c r="B3687" i="5" a="1"/>
  <c r="B3687" i="5" s="1"/>
  <c r="C3687" i="5" s="1" a="1"/>
  <c r="C3687" i="5" s="1"/>
  <c r="B3686" i="5" a="1"/>
  <c r="B3686" i="5" s="1"/>
  <c r="C3686" i="5" s="1" a="1"/>
  <c r="C3686" i="5" s="1"/>
  <c r="B3685" i="5" a="1"/>
  <c r="B3685" i="5" s="1"/>
  <c r="C3685" i="5" s="1" a="1"/>
  <c r="C3685" i="5" s="1"/>
  <c r="B3684" i="5" a="1"/>
  <c r="B3684" i="5" s="1"/>
  <c r="B3683" i="5" a="1"/>
  <c r="B3683" i="5" s="1"/>
  <c r="B3682" i="5" a="1"/>
  <c r="B3682" i="5" s="1"/>
  <c r="B3681" i="5" a="1"/>
  <c r="B3681" i="5" s="1"/>
  <c r="B3680" i="5" a="1"/>
  <c r="B3680" i="5" s="1"/>
  <c r="C3680" i="5" s="1" a="1"/>
  <c r="C3680" i="5" s="1"/>
  <c r="B3679" i="5" a="1"/>
  <c r="B3679" i="5" s="1"/>
  <c r="C3679" i="5" s="1" a="1"/>
  <c r="C3679" i="5" s="1"/>
  <c r="B3678" i="5" a="1"/>
  <c r="B3678" i="5" s="1"/>
  <c r="C3678" i="5" s="1" a="1"/>
  <c r="C3678" i="5" s="1"/>
  <c r="B3677" i="5" a="1"/>
  <c r="B3677" i="5" s="1"/>
  <c r="C3677" i="5" s="1" a="1"/>
  <c r="C3677" i="5" s="1"/>
  <c r="B3676" i="5" a="1"/>
  <c r="B3676" i="5" s="1"/>
  <c r="B3675" i="5" a="1"/>
  <c r="B3675" i="5" s="1"/>
  <c r="B3674" i="5" a="1"/>
  <c r="B3674" i="5" s="1"/>
  <c r="B3673" i="5" a="1"/>
  <c r="B3673" i="5" s="1"/>
  <c r="B3672" i="5" a="1"/>
  <c r="B3672" i="5" s="1"/>
  <c r="C3672" i="5" s="1" a="1"/>
  <c r="C3672" i="5" s="1"/>
  <c r="B3671" i="5" a="1"/>
  <c r="B3671" i="5" s="1"/>
  <c r="C3671" i="5" s="1" a="1"/>
  <c r="C3671" i="5" s="1"/>
  <c r="B3670" i="5" a="1"/>
  <c r="B3670" i="5" s="1"/>
  <c r="C3670" i="5" s="1" a="1"/>
  <c r="C3670" i="5" s="1"/>
  <c r="B3669" i="5" a="1"/>
  <c r="B3669" i="5" s="1"/>
  <c r="C3669" i="5" s="1" a="1"/>
  <c r="C3669" i="5" s="1"/>
  <c r="B3668" i="5" a="1"/>
  <c r="B3668" i="5" s="1"/>
  <c r="B3667" i="5" a="1"/>
  <c r="B3667" i="5" s="1"/>
  <c r="B3666" i="5" a="1"/>
  <c r="B3666" i="5" s="1"/>
  <c r="B3665" i="5" a="1"/>
  <c r="B3665" i="5" s="1"/>
  <c r="B3664" i="5" a="1"/>
  <c r="B3664" i="5" s="1"/>
  <c r="B3663" i="5" a="1"/>
  <c r="B3663" i="5" s="1"/>
  <c r="C3663" i="5" s="1" a="1"/>
  <c r="C3663" i="5" s="1"/>
  <c r="B3662" i="5" a="1"/>
  <c r="B3662" i="5" s="1"/>
  <c r="C3662" i="5" s="1" a="1"/>
  <c r="C3662" i="5" s="1"/>
  <c r="B3661" i="5" a="1"/>
  <c r="B3661" i="5" s="1"/>
  <c r="C3661" i="5" s="1" a="1"/>
  <c r="C3661" i="5" s="1"/>
  <c r="B3660" i="5" a="1"/>
  <c r="B3660" i="5" s="1"/>
  <c r="B3659" i="5" a="1"/>
  <c r="B3659" i="5" s="1"/>
  <c r="B3658" i="5" a="1"/>
  <c r="B3658" i="5" s="1"/>
  <c r="B3657" i="5" a="1"/>
  <c r="B3657" i="5" s="1"/>
  <c r="B3656" i="5" a="1"/>
  <c r="B3656" i="5" s="1"/>
  <c r="B3655" i="5" a="1"/>
  <c r="B3655" i="5" s="1"/>
  <c r="C3655" i="5" s="1" a="1"/>
  <c r="C3655" i="5" s="1"/>
  <c r="B3654" i="5" a="1"/>
  <c r="B3654" i="5" s="1"/>
  <c r="C3654" i="5" s="1" a="1"/>
  <c r="C3654" i="5" s="1"/>
  <c r="B3653" i="5" a="1"/>
  <c r="B3653" i="5" s="1"/>
  <c r="B3652" i="5" a="1"/>
  <c r="B3652" i="5" s="1"/>
  <c r="B3651" i="5" a="1"/>
  <c r="B3651" i="5" s="1"/>
  <c r="B3650" i="5" a="1"/>
  <c r="B3650" i="5" s="1"/>
  <c r="B3649" i="5" a="1"/>
  <c r="B3649" i="5" s="1"/>
  <c r="B3648" i="5" a="1"/>
  <c r="B3648" i="5" s="1"/>
  <c r="C3648" i="5" s="1" a="1"/>
  <c r="C3648" i="5" s="1"/>
  <c r="B3647" i="5" a="1"/>
  <c r="B3647" i="5" s="1"/>
  <c r="C3647" i="5" s="1" a="1"/>
  <c r="C3647" i="5" s="1"/>
  <c r="B3646" i="5" a="1"/>
  <c r="B3646" i="5" s="1"/>
  <c r="C3646" i="5" s="1" a="1"/>
  <c r="C3646" i="5" s="1"/>
  <c r="B3645" i="5" a="1"/>
  <c r="B3645" i="5" s="1"/>
  <c r="C3645" i="5" s="1" a="1"/>
  <c r="C3645" i="5" s="1"/>
  <c r="B3644" i="5" a="1"/>
  <c r="B3644" i="5" s="1"/>
  <c r="B3643" i="5" a="1"/>
  <c r="B3643" i="5" s="1"/>
  <c r="B3642" i="5" a="1"/>
  <c r="B3642" i="5" s="1"/>
  <c r="B3641" i="5" a="1"/>
  <c r="B3641" i="5" s="1"/>
  <c r="B3640" i="5" a="1"/>
  <c r="B3640" i="5" s="1"/>
  <c r="C3640" i="5" s="1" a="1"/>
  <c r="C3640" i="5" s="1"/>
  <c r="B3639" i="5" a="1"/>
  <c r="B3639" i="5" s="1"/>
  <c r="C3639" i="5" s="1" a="1"/>
  <c r="C3639" i="5" s="1"/>
  <c r="B3638" i="5" a="1"/>
  <c r="B3638" i="5" s="1"/>
  <c r="C3638" i="5" s="1" a="1"/>
  <c r="C3638" i="5" s="1"/>
  <c r="B3637" i="5" a="1"/>
  <c r="B3637" i="5" s="1"/>
  <c r="C3637" i="5" s="1" a="1"/>
  <c r="C3637" i="5" s="1"/>
  <c r="B3636" i="5" a="1"/>
  <c r="B3636" i="5" s="1"/>
  <c r="B3635" i="5" a="1"/>
  <c r="B3635" i="5" s="1"/>
  <c r="B3634" i="5" a="1"/>
  <c r="B3634" i="5" s="1"/>
  <c r="B3633" i="5" a="1"/>
  <c r="B3633" i="5" s="1"/>
  <c r="B3632" i="5" a="1"/>
  <c r="B3632" i="5" s="1"/>
  <c r="C3632" i="5" s="1" a="1"/>
  <c r="C3632" i="5" s="1"/>
  <c r="B3631" i="5" a="1"/>
  <c r="B3631" i="5" s="1"/>
  <c r="C3631" i="5" s="1" a="1"/>
  <c r="C3631" i="5" s="1"/>
  <c r="B3630" i="5" a="1"/>
  <c r="B3630" i="5" s="1"/>
  <c r="C3630" i="5" s="1" a="1"/>
  <c r="C3630" i="5" s="1"/>
  <c r="B3629" i="5" a="1"/>
  <c r="B3629" i="5" s="1"/>
  <c r="C3629" i="5" s="1" a="1"/>
  <c r="C3629" i="5" s="1"/>
  <c r="B3628" i="5" a="1"/>
  <c r="B3628" i="5" s="1"/>
  <c r="B3627" i="5" a="1"/>
  <c r="B3627" i="5" s="1"/>
  <c r="B3626" i="5" a="1"/>
  <c r="B3626" i="5" s="1"/>
  <c r="B3625" i="5" a="1"/>
  <c r="B3625" i="5" s="1"/>
  <c r="B3624" i="5" a="1"/>
  <c r="B3624" i="5" s="1"/>
  <c r="C3624" i="5" s="1" a="1"/>
  <c r="C3624" i="5" s="1"/>
  <c r="B3623" i="5" a="1"/>
  <c r="B3623" i="5" s="1"/>
  <c r="C3623" i="5" s="1" a="1"/>
  <c r="C3623" i="5" s="1"/>
  <c r="B3622" i="5" a="1"/>
  <c r="B3622" i="5" s="1"/>
  <c r="C3622" i="5" s="1" a="1"/>
  <c r="C3622" i="5" s="1"/>
  <c r="B3621" i="5" a="1"/>
  <c r="B3621" i="5" s="1"/>
  <c r="C3621" i="5" s="1" a="1"/>
  <c r="C3621" i="5" s="1"/>
  <c r="B3620" i="5" a="1"/>
  <c r="B3620" i="5" s="1"/>
  <c r="B3619" i="5" a="1"/>
  <c r="B3619" i="5" s="1"/>
  <c r="B3618" i="5" a="1"/>
  <c r="B3618" i="5" s="1"/>
  <c r="B3617" i="5" a="1"/>
  <c r="B3617" i="5" s="1"/>
  <c r="B3616" i="5" a="1"/>
  <c r="B3616" i="5" s="1"/>
  <c r="C3616" i="5" s="1" a="1"/>
  <c r="C3616" i="5" s="1"/>
  <c r="B3615" i="5" a="1"/>
  <c r="B3615" i="5" s="1"/>
  <c r="C3615" i="5" s="1" a="1"/>
  <c r="C3615" i="5" s="1"/>
  <c r="B3614" i="5" a="1"/>
  <c r="B3614" i="5" s="1"/>
  <c r="C3614" i="5" s="1" a="1"/>
  <c r="C3614" i="5" s="1"/>
  <c r="B3613" i="5" a="1"/>
  <c r="B3613" i="5" s="1"/>
  <c r="B3612" i="5" a="1"/>
  <c r="B3612" i="5" s="1"/>
  <c r="B3611" i="5" a="1"/>
  <c r="B3611" i="5" s="1"/>
  <c r="B3610" i="5" a="1"/>
  <c r="B3610" i="5" s="1"/>
  <c r="B3609" i="5" a="1"/>
  <c r="B3609" i="5" s="1"/>
  <c r="B3608" i="5" a="1"/>
  <c r="B3608" i="5" s="1"/>
  <c r="C3608" i="5" s="1" a="1"/>
  <c r="C3608" i="5" s="1"/>
  <c r="B3607" i="5" a="1"/>
  <c r="B3607" i="5" s="1"/>
  <c r="C3607" i="5" s="1" a="1"/>
  <c r="C3607" i="5" s="1"/>
  <c r="B3606" i="5" a="1"/>
  <c r="B3606" i="5" s="1"/>
  <c r="C3606" i="5" s="1" a="1"/>
  <c r="C3606" i="5" s="1"/>
  <c r="B3605" i="5" a="1"/>
  <c r="B3605" i="5" s="1"/>
  <c r="C3605" i="5" s="1" a="1"/>
  <c r="C3605" i="5" s="1"/>
  <c r="B3604" i="5" a="1"/>
  <c r="B3604" i="5" s="1"/>
  <c r="B3603" i="5" a="1"/>
  <c r="B3603" i="5" s="1"/>
  <c r="B3602" i="5" a="1"/>
  <c r="B3602" i="5" s="1"/>
  <c r="B3601" i="5" a="1"/>
  <c r="B3601" i="5" s="1"/>
  <c r="B3600" i="5" a="1"/>
  <c r="B3600" i="5" s="1"/>
  <c r="C3600" i="5" s="1" a="1"/>
  <c r="C3600" i="5" s="1"/>
  <c r="B3599" i="5" a="1"/>
  <c r="B3599" i="5" s="1"/>
  <c r="B3598" i="5" a="1"/>
  <c r="B3598" i="5" s="1"/>
  <c r="C3598" i="5" s="1" a="1"/>
  <c r="C3598" i="5" s="1"/>
  <c r="B3597" i="5" a="1"/>
  <c r="B3597" i="5" s="1"/>
  <c r="C3597" i="5" s="1" a="1"/>
  <c r="C3597" i="5" s="1"/>
  <c r="B3596" i="5" a="1"/>
  <c r="B3596" i="5" s="1"/>
  <c r="B3595" i="5" a="1"/>
  <c r="B3595" i="5" s="1"/>
  <c r="B3594" i="5" a="1"/>
  <c r="B3594" i="5" s="1"/>
  <c r="B3593" i="5" a="1"/>
  <c r="B3593" i="5" s="1"/>
  <c r="B3592" i="5" a="1"/>
  <c r="B3592" i="5" s="1"/>
  <c r="C3592" i="5" s="1" a="1"/>
  <c r="C3592" i="5" s="1"/>
  <c r="B3591" i="5" a="1"/>
  <c r="B3591" i="5" s="1"/>
  <c r="B3590" i="5" a="1"/>
  <c r="B3590" i="5" s="1"/>
  <c r="C3590" i="5" s="1" a="1"/>
  <c r="C3590" i="5" s="1"/>
  <c r="B3589" i="5" a="1"/>
  <c r="B3589" i="5" s="1"/>
  <c r="C3589" i="5" s="1" a="1"/>
  <c r="C3589" i="5" s="1"/>
  <c r="B3588" i="5" a="1"/>
  <c r="B3588" i="5" s="1"/>
  <c r="B3587" i="5" a="1"/>
  <c r="B3587" i="5" s="1"/>
  <c r="B3586" i="5" a="1"/>
  <c r="B3586" i="5" s="1"/>
  <c r="B3585" i="5" a="1"/>
  <c r="B3585" i="5" s="1"/>
  <c r="C3585" i="5" s="1" a="1"/>
  <c r="C3585" i="5" s="1"/>
  <c r="B3584" i="5" a="1"/>
  <c r="B3584" i="5" s="1"/>
  <c r="B3583" i="5" a="1"/>
  <c r="B3583" i="5" s="1"/>
  <c r="C3583" i="5" s="1" a="1"/>
  <c r="C3583" i="5" s="1"/>
  <c r="B3582" i="5" a="1"/>
  <c r="B3582" i="5" s="1"/>
  <c r="C3582" i="5" s="1" a="1"/>
  <c r="C3582" i="5" s="1"/>
  <c r="B3581" i="5" a="1"/>
  <c r="B3581" i="5" s="1"/>
  <c r="C3581" i="5" s="1" a="1"/>
  <c r="C3581" i="5" s="1"/>
  <c r="B3580" i="5" a="1"/>
  <c r="B3580" i="5" s="1"/>
  <c r="B3579" i="5" a="1"/>
  <c r="B3579" i="5" s="1"/>
  <c r="B3578" i="5" a="1"/>
  <c r="B3578" i="5" s="1"/>
  <c r="B3577" i="5" a="1"/>
  <c r="B3577" i="5" s="1"/>
  <c r="C3577" i="5" s="1" a="1"/>
  <c r="C3577" i="5" s="1"/>
  <c r="B3576" i="5" a="1"/>
  <c r="B3576" i="5" s="1"/>
  <c r="B3575" i="5" a="1"/>
  <c r="B3575" i="5" s="1"/>
  <c r="C3575" i="5" s="1" a="1"/>
  <c r="C3575" i="5" s="1"/>
  <c r="B3574" i="5" a="1"/>
  <c r="B3574" i="5" s="1"/>
  <c r="C3574" i="5" s="1" a="1"/>
  <c r="C3574" i="5" s="1"/>
  <c r="B3573" i="5" a="1"/>
  <c r="B3573" i="5" s="1"/>
  <c r="C3573" i="5" s="1" a="1"/>
  <c r="C3573" i="5" s="1"/>
  <c r="B3572" i="5" a="1"/>
  <c r="B3572" i="5" s="1"/>
  <c r="B3571" i="5" a="1"/>
  <c r="B3571" i="5" s="1"/>
  <c r="B3570" i="5" a="1"/>
  <c r="B3570" i="5" s="1"/>
  <c r="B3569" i="5" a="1"/>
  <c r="B3569" i="5" s="1"/>
  <c r="C3569" i="5" s="1" a="1"/>
  <c r="C3569" i="5" s="1"/>
  <c r="B3568" i="5" a="1"/>
  <c r="B3568" i="5" s="1"/>
  <c r="B3567" i="5" a="1"/>
  <c r="B3567" i="5" s="1"/>
  <c r="C3567" i="5" s="1" a="1"/>
  <c r="C3567" i="5" s="1"/>
  <c r="B3566" i="5" a="1"/>
  <c r="B3566" i="5" s="1"/>
  <c r="C3566" i="5" s="1" a="1"/>
  <c r="C3566" i="5" s="1"/>
  <c r="B3565" i="5" a="1"/>
  <c r="B3565" i="5" s="1"/>
  <c r="B3564" i="5" a="1"/>
  <c r="B3564" i="5" s="1"/>
  <c r="B3563" i="5" a="1"/>
  <c r="B3563" i="5" s="1"/>
  <c r="B3562" i="5" a="1"/>
  <c r="B3562" i="5" s="1"/>
  <c r="B3561" i="5" a="1"/>
  <c r="B3561" i="5" s="1"/>
  <c r="C3561" i="5" s="1" a="1"/>
  <c r="C3561" i="5" s="1"/>
  <c r="B3560" i="5" a="1"/>
  <c r="B3560" i="5" s="1"/>
  <c r="B3559" i="5" a="1"/>
  <c r="B3559" i="5" s="1"/>
  <c r="C3559" i="5" s="1" a="1"/>
  <c r="C3559" i="5" s="1"/>
  <c r="B3558" i="5" a="1"/>
  <c r="B3558" i="5" s="1"/>
  <c r="C3558" i="5" s="1" a="1"/>
  <c r="C3558" i="5" s="1"/>
  <c r="B3557" i="5" a="1"/>
  <c r="B3557" i="5" s="1"/>
  <c r="C3557" i="5" s="1" a="1"/>
  <c r="C3557" i="5" s="1"/>
  <c r="B3556" i="5" a="1"/>
  <c r="B3556" i="5" s="1"/>
  <c r="B3555" i="5" a="1"/>
  <c r="B3555" i="5" s="1"/>
  <c r="B3554" i="5" a="1"/>
  <c r="B3554" i="5" s="1"/>
  <c r="B3553" i="5" a="1"/>
  <c r="B3553" i="5" s="1"/>
  <c r="C3553" i="5" s="1" a="1"/>
  <c r="C3553" i="5" s="1"/>
  <c r="B3552" i="5" a="1"/>
  <c r="B3552" i="5" s="1"/>
  <c r="B3551" i="5" a="1"/>
  <c r="B3551" i="5" s="1"/>
  <c r="C3551" i="5" s="1" a="1"/>
  <c r="C3551" i="5" s="1"/>
  <c r="B3550" i="5" a="1"/>
  <c r="B3550" i="5" s="1"/>
  <c r="C3550" i="5" s="1" a="1"/>
  <c r="C3550" i="5" s="1"/>
  <c r="B3549" i="5" a="1"/>
  <c r="B3549" i="5" s="1"/>
  <c r="C3549" i="5" s="1" a="1"/>
  <c r="C3549" i="5" s="1"/>
  <c r="B3548" i="5" a="1"/>
  <c r="B3548" i="5" s="1"/>
  <c r="B3547" i="5" a="1"/>
  <c r="B3547" i="5" s="1"/>
  <c r="B3546" i="5" a="1"/>
  <c r="B3546" i="5" s="1"/>
  <c r="B3545" i="5" a="1"/>
  <c r="B3545" i="5" s="1"/>
  <c r="B3544" i="5" a="1"/>
  <c r="B3544" i="5" s="1"/>
  <c r="B3543" i="5" a="1"/>
  <c r="B3543" i="5" s="1"/>
  <c r="C3543" i="5" s="1" a="1"/>
  <c r="C3543" i="5" s="1"/>
  <c r="B3542" i="5" a="1"/>
  <c r="B3542" i="5" s="1"/>
  <c r="C3542" i="5" s="1" a="1"/>
  <c r="C3542" i="5" s="1"/>
  <c r="B3541" i="5" a="1"/>
  <c r="B3541" i="5" s="1"/>
  <c r="B3540" i="5" a="1"/>
  <c r="B3540" i="5" s="1"/>
  <c r="B3539" i="5" a="1"/>
  <c r="B3539" i="5" s="1"/>
  <c r="B3538" i="5" a="1"/>
  <c r="B3538" i="5" s="1"/>
  <c r="B3537" i="5" a="1"/>
  <c r="B3537" i="5" s="1"/>
  <c r="B3536" i="5" a="1"/>
  <c r="B3536" i="5" s="1"/>
  <c r="B3535" i="5" a="1"/>
  <c r="B3535" i="5" s="1"/>
  <c r="C3535" i="5" s="1" a="1"/>
  <c r="C3535" i="5" s="1"/>
  <c r="B3534" i="5" a="1"/>
  <c r="B3534" i="5" s="1"/>
  <c r="C3534" i="5" s="1" a="1"/>
  <c r="C3534" i="5" s="1"/>
  <c r="B3533" i="5" a="1"/>
  <c r="B3533" i="5" s="1"/>
  <c r="C3533" i="5" s="1" a="1"/>
  <c r="C3533" i="5" s="1"/>
  <c r="B3532" i="5" a="1"/>
  <c r="B3532" i="5" s="1"/>
  <c r="B3531" i="5" a="1"/>
  <c r="B3531" i="5" s="1"/>
  <c r="B3530" i="5" a="1"/>
  <c r="B3530" i="5" s="1"/>
  <c r="B3529" i="5" a="1"/>
  <c r="B3529" i="5" s="1"/>
  <c r="C3529" i="5" s="1" a="1"/>
  <c r="C3529" i="5" s="1"/>
  <c r="B3528" i="5" a="1"/>
  <c r="B3528" i="5" s="1"/>
  <c r="B3527" i="5" a="1"/>
  <c r="B3527" i="5" s="1"/>
  <c r="C3527" i="5" s="1" a="1"/>
  <c r="C3527" i="5" s="1"/>
  <c r="B3526" i="5" a="1"/>
  <c r="B3526" i="5" s="1"/>
  <c r="C3526" i="5" s="1" a="1"/>
  <c r="C3526" i="5" s="1"/>
  <c r="B3525" i="5" a="1"/>
  <c r="B3525" i="5" s="1"/>
  <c r="C3525" i="5" s="1" a="1"/>
  <c r="C3525" i="5" s="1"/>
  <c r="B3524" i="5" a="1"/>
  <c r="B3524" i="5" s="1"/>
  <c r="B3523" i="5" a="1"/>
  <c r="B3523" i="5" s="1"/>
  <c r="B3522" i="5" a="1"/>
  <c r="B3522" i="5" s="1"/>
  <c r="B3521" i="5" a="1"/>
  <c r="B3521" i="5" s="1"/>
  <c r="B3520" i="5" a="1"/>
  <c r="B3520" i="5" s="1"/>
  <c r="B3519" i="5" a="1"/>
  <c r="B3519" i="5" s="1"/>
  <c r="C3519" i="5" s="1" a="1"/>
  <c r="C3519" i="5" s="1"/>
  <c r="B3518" i="5" a="1"/>
  <c r="B3518" i="5" s="1"/>
  <c r="C3518" i="5" s="1" a="1"/>
  <c r="C3518" i="5" s="1"/>
  <c r="B3517" i="5" a="1"/>
  <c r="B3517" i="5" s="1"/>
  <c r="C3517" i="5" s="1" a="1"/>
  <c r="C3517" i="5" s="1"/>
  <c r="B3516" i="5" a="1"/>
  <c r="B3516" i="5" s="1"/>
  <c r="B3515" i="5" a="1"/>
  <c r="B3515" i="5" s="1"/>
  <c r="C3515" i="5" s="1" a="1"/>
  <c r="C3515" i="5" s="1"/>
  <c r="B3514" i="5" a="1"/>
  <c r="B3514" i="5" s="1"/>
  <c r="B3513" i="5" a="1"/>
  <c r="B3513" i="5" s="1"/>
  <c r="B3512" i="5" a="1"/>
  <c r="B3512" i="5" s="1"/>
  <c r="B3511" i="5" a="1"/>
  <c r="B3511" i="5" s="1"/>
  <c r="C3511" i="5" s="1" a="1"/>
  <c r="C3511" i="5" s="1"/>
  <c r="B3510" i="5" a="1"/>
  <c r="B3510" i="5" s="1"/>
  <c r="C3510" i="5" s="1" a="1"/>
  <c r="C3510" i="5" s="1"/>
  <c r="B3509" i="5" a="1"/>
  <c r="B3509" i="5" s="1"/>
  <c r="C3509" i="5" s="1" a="1"/>
  <c r="C3509" i="5" s="1"/>
  <c r="B3508" i="5" a="1"/>
  <c r="B3508" i="5" s="1"/>
  <c r="B3507" i="5" a="1"/>
  <c r="B3507" i="5" s="1"/>
  <c r="B3506" i="5" a="1"/>
  <c r="B3506" i="5" s="1"/>
  <c r="B3505" i="5" a="1"/>
  <c r="B3505" i="5" s="1"/>
  <c r="B3504" i="5" a="1"/>
  <c r="B3504" i="5" s="1"/>
  <c r="B3503" i="5" a="1"/>
  <c r="B3503" i="5" s="1"/>
  <c r="C3503" i="5" s="1" a="1"/>
  <c r="C3503" i="5" s="1"/>
  <c r="B3502" i="5" a="1"/>
  <c r="B3502" i="5" s="1"/>
  <c r="C3502" i="5" s="1" a="1"/>
  <c r="C3502" i="5" s="1"/>
  <c r="B3501" i="5" a="1"/>
  <c r="B3501" i="5" s="1"/>
  <c r="C3501" i="5" s="1" a="1"/>
  <c r="C3501" i="5" s="1"/>
  <c r="B3500" i="5" a="1"/>
  <c r="B3500" i="5" s="1"/>
  <c r="B3499" i="5" a="1"/>
  <c r="B3499" i="5" s="1"/>
  <c r="B3498" i="5" a="1"/>
  <c r="B3498" i="5" s="1"/>
  <c r="B3497" i="5" a="1"/>
  <c r="B3497" i="5" s="1"/>
  <c r="B3496" i="5" a="1"/>
  <c r="B3496" i="5" s="1"/>
  <c r="B3495" i="5" a="1"/>
  <c r="B3495" i="5" s="1"/>
  <c r="C3495" i="5" s="1" a="1"/>
  <c r="C3495" i="5" s="1"/>
  <c r="B3494" i="5" a="1"/>
  <c r="B3494" i="5" s="1"/>
  <c r="C3494" i="5" s="1" a="1"/>
  <c r="C3494" i="5" s="1"/>
  <c r="B3493" i="5" a="1"/>
  <c r="B3493" i="5" s="1"/>
  <c r="C3493" i="5" s="1" a="1"/>
  <c r="C3493" i="5" s="1"/>
  <c r="B3492" i="5" a="1"/>
  <c r="B3492" i="5" s="1"/>
  <c r="B3491" i="5" a="1"/>
  <c r="B3491" i="5" s="1"/>
  <c r="C3491" i="5" s="1" a="1"/>
  <c r="C3491" i="5" s="1"/>
  <c r="B3490" i="5" a="1"/>
  <c r="B3490" i="5" s="1"/>
  <c r="B3489" i="5" a="1"/>
  <c r="B3489" i="5" s="1"/>
  <c r="B3488" i="5" a="1"/>
  <c r="B3488" i="5" s="1"/>
  <c r="B3487" i="5" a="1"/>
  <c r="B3487" i="5" s="1"/>
  <c r="C3487" i="5" s="1" a="1"/>
  <c r="C3487" i="5" s="1"/>
  <c r="B3486" i="5" a="1"/>
  <c r="B3486" i="5" s="1"/>
  <c r="C3486" i="5" s="1" a="1"/>
  <c r="C3486" i="5" s="1"/>
  <c r="B3485" i="5" a="1"/>
  <c r="B3485" i="5" s="1"/>
  <c r="B3484" i="5" a="1"/>
  <c r="B3484" i="5" s="1"/>
  <c r="B3483" i="5" a="1"/>
  <c r="B3483" i="5" s="1"/>
  <c r="C3483" i="5" s="1" a="1"/>
  <c r="C3483" i="5" s="1"/>
  <c r="B3482" i="5" a="1"/>
  <c r="B3482" i="5" s="1"/>
  <c r="B3481" i="5" a="1"/>
  <c r="B3481" i="5" s="1"/>
  <c r="B3480" i="5" a="1"/>
  <c r="B3480" i="5" s="1"/>
  <c r="B3479" i="5" a="1"/>
  <c r="B3479" i="5" s="1"/>
  <c r="C3479" i="5" s="1" a="1"/>
  <c r="C3479" i="5" s="1"/>
  <c r="B3478" i="5" a="1"/>
  <c r="B3478" i="5" s="1"/>
  <c r="C3478" i="5" s="1" a="1"/>
  <c r="C3478" i="5" s="1"/>
  <c r="B3477" i="5" a="1"/>
  <c r="B3477" i="5" s="1"/>
  <c r="C3477" i="5" s="1" a="1"/>
  <c r="C3477" i="5" s="1"/>
  <c r="B3476" i="5" a="1"/>
  <c r="B3476" i="5" s="1"/>
  <c r="B3475" i="5" a="1"/>
  <c r="B3475" i="5" s="1"/>
  <c r="B3474" i="5" a="1"/>
  <c r="B3474" i="5" s="1"/>
  <c r="B3473" i="5" a="1"/>
  <c r="B3473" i="5" s="1"/>
  <c r="B3472" i="5" a="1"/>
  <c r="B3472" i="5" s="1"/>
  <c r="B3471" i="5" a="1"/>
  <c r="B3471" i="5" s="1"/>
  <c r="C3471" i="5" s="1" a="1"/>
  <c r="C3471" i="5" s="1"/>
  <c r="B3470" i="5" a="1"/>
  <c r="B3470" i="5" s="1"/>
  <c r="C3470" i="5" s="1" a="1"/>
  <c r="C3470" i="5" s="1"/>
  <c r="B3469" i="5" a="1"/>
  <c r="B3469" i="5" s="1"/>
  <c r="C3469" i="5" s="1" a="1"/>
  <c r="C3469" i="5" s="1"/>
  <c r="B3468" i="5" a="1"/>
  <c r="B3468" i="5" s="1"/>
  <c r="B3467" i="5" a="1"/>
  <c r="B3467" i="5" s="1"/>
  <c r="B3466" i="5" a="1"/>
  <c r="B3466" i="5" s="1"/>
  <c r="B3465" i="5" a="1"/>
  <c r="B3465" i="5" s="1"/>
  <c r="B3464" i="5" a="1"/>
  <c r="B3464" i="5" s="1"/>
  <c r="B3463" i="5" a="1"/>
  <c r="B3463" i="5" s="1"/>
  <c r="C3463" i="5" s="1" a="1"/>
  <c r="C3463" i="5" s="1"/>
  <c r="B3462" i="5" a="1"/>
  <c r="B3462" i="5" s="1"/>
  <c r="C3462" i="5" s="1" a="1"/>
  <c r="C3462" i="5" s="1"/>
  <c r="B3461" i="5" a="1"/>
  <c r="B3461" i="5" s="1"/>
  <c r="C3461" i="5" s="1" a="1"/>
  <c r="C3461" i="5" s="1"/>
  <c r="B3460" i="5" a="1"/>
  <c r="B3460" i="5" s="1"/>
  <c r="B3459" i="5" a="1"/>
  <c r="B3459" i="5" s="1"/>
  <c r="C3459" i="5" s="1" a="1"/>
  <c r="C3459" i="5" s="1"/>
  <c r="B3458" i="5" a="1"/>
  <c r="B3458" i="5" s="1"/>
  <c r="B3457" i="5" a="1"/>
  <c r="B3457" i="5" s="1"/>
  <c r="B3456" i="5" a="1"/>
  <c r="B3456" i="5" s="1"/>
  <c r="B3455" i="5" a="1"/>
  <c r="B3455" i="5" s="1"/>
  <c r="C3455" i="5" s="1" a="1"/>
  <c r="C3455" i="5" s="1"/>
  <c r="B3454" i="5" a="1"/>
  <c r="B3454" i="5" s="1"/>
  <c r="C3454" i="5" s="1" a="1"/>
  <c r="C3454" i="5" s="1"/>
  <c r="B3453" i="5" a="1"/>
  <c r="B3453" i="5" s="1"/>
  <c r="C3453" i="5" s="1" a="1"/>
  <c r="C3453" i="5" s="1"/>
  <c r="B3452" i="5" a="1"/>
  <c r="B3452" i="5" s="1"/>
  <c r="B3451" i="5" a="1"/>
  <c r="B3451" i="5" s="1"/>
  <c r="C3451" i="5" s="1" a="1"/>
  <c r="C3451" i="5" s="1"/>
  <c r="B3450" i="5" a="1"/>
  <c r="B3450" i="5" s="1"/>
  <c r="B3449" i="5" a="1"/>
  <c r="B3449" i="5" s="1"/>
  <c r="B3448" i="5" a="1"/>
  <c r="B3448" i="5" s="1"/>
  <c r="B3447" i="5" a="1"/>
  <c r="B3447" i="5" s="1"/>
  <c r="C3447" i="5" s="1" a="1"/>
  <c r="C3447" i="5" s="1"/>
  <c r="B3446" i="5" a="1"/>
  <c r="B3446" i="5" s="1"/>
  <c r="C3446" i="5" s="1" a="1"/>
  <c r="C3446" i="5" s="1"/>
  <c r="B3445" i="5" a="1"/>
  <c r="B3445" i="5" s="1"/>
  <c r="C3445" i="5" s="1" a="1"/>
  <c r="C3445" i="5" s="1"/>
  <c r="B3444" i="5" a="1"/>
  <c r="B3444" i="5" s="1"/>
  <c r="B3443" i="5" a="1"/>
  <c r="B3443" i="5" s="1"/>
  <c r="C3443" i="5" s="1" a="1"/>
  <c r="C3443" i="5" s="1"/>
  <c r="B3442" i="5" a="1"/>
  <c r="B3442" i="5" s="1"/>
  <c r="B3441" i="5" a="1"/>
  <c r="B3441" i="5" s="1"/>
  <c r="B3440" i="5" a="1"/>
  <c r="B3440" i="5" s="1"/>
  <c r="B3439" i="5" a="1"/>
  <c r="B3439" i="5" s="1"/>
  <c r="C3439" i="5" s="1" a="1"/>
  <c r="C3439" i="5" s="1"/>
  <c r="B3438" i="5" a="1"/>
  <c r="B3438" i="5" s="1"/>
  <c r="C3438" i="5" s="1" a="1"/>
  <c r="C3438" i="5" s="1"/>
  <c r="B3437" i="5" a="1"/>
  <c r="B3437" i="5" s="1"/>
  <c r="B3436" i="5" a="1"/>
  <c r="B3436" i="5" s="1"/>
  <c r="B3435" i="5" a="1"/>
  <c r="B3435" i="5" s="1"/>
  <c r="B3434" i="5" a="1"/>
  <c r="B3434" i="5" s="1"/>
  <c r="B3433" i="5" a="1"/>
  <c r="B3433" i="5" s="1"/>
  <c r="B3432" i="5" a="1"/>
  <c r="B3432" i="5" s="1"/>
  <c r="B3431" i="5" a="1"/>
  <c r="B3431" i="5" s="1"/>
  <c r="B3430" i="5" a="1"/>
  <c r="B3430" i="5" s="1"/>
  <c r="C3430" i="5" s="1" a="1"/>
  <c r="C3430" i="5" s="1"/>
  <c r="B3429" i="5" a="1"/>
  <c r="B3429" i="5" s="1"/>
  <c r="B3428" i="5" a="1"/>
  <c r="B3428" i="5" s="1"/>
  <c r="B3427" i="5" a="1"/>
  <c r="B3427" i="5" s="1"/>
  <c r="C3427" i="5" s="1" a="1"/>
  <c r="C3427" i="5" s="1"/>
  <c r="B3426" i="5" a="1"/>
  <c r="B3426" i="5" s="1"/>
  <c r="B3425" i="5" a="1"/>
  <c r="B3425" i="5" s="1"/>
  <c r="B3424" i="5" a="1"/>
  <c r="B3424" i="5" s="1"/>
  <c r="B3423" i="5" a="1"/>
  <c r="B3423" i="5" s="1"/>
  <c r="C3423" i="5" s="1" a="1"/>
  <c r="C3423" i="5" s="1"/>
  <c r="B3422" i="5" a="1"/>
  <c r="B3422" i="5" s="1"/>
  <c r="C3422" i="5" s="1" a="1"/>
  <c r="C3422" i="5" s="1"/>
  <c r="B3421" i="5" a="1"/>
  <c r="B3421" i="5" s="1"/>
  <c r="C3421" i="5" s="1" a="1"/>
  <c r="C3421" i="5" s="1"/>
  <c r="B3420" i="5" a="1"/>
  <c r="B3420" i="5" s="1"/>
  <c r="B3419" i="5" a="1"/>
  <c r="B3419" i="5" s="1"/>
  <c r="C3419" i="5" s="1" a="1"/>
  <c r="C3419" i="5" s="1"/>
  <c r="B3418" i="5" a="1"/>
  <c r="B3418" i="5" s="1"/>
  <c r="B3417" i="5" a="1"/>
  <c r="B3417" i="5" s="1"/>
  <c r="B3416" i="5" a="1"/>
  <c r="B3416" i="5" s="1"/>
  <c r="B3415" i="5" a="1"/>
  <c r="B3415" i="5" s="1"/>
  <c r="C3415" i="5" s="1" a="1"/>
  <c r="C3415" i="5" s="1"/>
  <c r="B3414" i="5" a="1"/>
  <c r="B3414" i="5" s="1"/>
  <c r="C3414" i="5" s="1" a="1"/>
  <c r="C3414" i="5" s="1"/>
  <c r="B3413" i="5" a="1"/>
  <c r="B3413" i="5" s="1"/>
  <c r="C3413" i="5" s="1" a="1"/>
  <c r="C3413" i="5" s="1"/>
  <c r="B3412" i="5" a="1"/>
  <c r="B3412" i="5" s="1"/>
  <c r="B3411" i="5" a="1"/>
  <c r="B3411" i="5" s="1"/>
  <c r="C3411" i="5" s="1" a="1"/>
  <c r="C3411" i="5" s="1"/>
  <c r="B3410" i="5" a="1"/>
  <c r="B3410" i="5" s="1"/>
  <c r="B3409" i="5" a="1"/>
  <c r="B3409" i="5" s="1"/>
  <c r="B3408" i="5" a="1"/>
  <c r="B3408" i="5" s="1"/>
  <c r="B3407" i="5" a="1"/>
  <c r="B3407" i="5" s="1"/>
  <c r="C3407" i="5" s="1" a="1"/>
  <c r="C3407" i="5" s="1"/>
  <c r="B3406" i="5" a="1"/>
  <c r="B3406" i="5" s="1"/>
  <c r="C3406" i="5" s="1" a="1"/>
  <c r="C3406" i="5" s="1"/>
  <c r="B3405" i="5" a="1"/>
  <c r="B3405" i="5" s="1"/>
  <c r="C3405" i="5" s="1" a="1"/>
  <c r="C3405" i="5" s="1"/>
  <c r="B3404" i="5" a="1"/>
  <c r="B3404" i="5" s="1"/>
  <c r="B3403" i="5" a="1"/>
  <c r="B3403" i="5" s="1"/>
  <c r="C3403" i="5" s="1" a="1"/>
  <c r="C3403" i="5" s="1"/>
  <c r="B3402" i="5" a="1"/>
  <c r="B3402" i="5" s="1"/>
  <c r="B3401" i="5" a="1"/>
  <c r="B3401" i="5" s="1"/>
  <c r="B3400" i="5" a="1"/>
  <c r="B3400" i="5" s="1"/>
  <c r="B3399" i="5" a="1"/>
  <c r="B3399" i="5" s="1"/>
  <c r="C3399" i="5" s="1" a="1"/>
  <c r="C3399" i="5" s="1"/>
  <c r="B3398" i="5" a="1"/>
  <c r="B3398" i="5" s="1"/>
  <c r="C3398" i="5" s="1" a="1"/>
  <c r="C3398" i="5" s="1"/>
  <c r="B3397" i="5" a="1"/>
  <c r="B3397" i="5" s="1"/>
  <c r="C3397" i="5" s="1" a="1"/>
  <c r="C3397" i="5" s="1"/>
  <c r="B3396" i="5" a="1"/>
  <c r="B3396" i="5" s="1"/>
  <c r="B3395" i="5" a="1"/>
  <c r="B3395" i="5" s="1"/>
  <c r="C3395" i="5" s="1" a="1"/>
  <c r="C3395" i="5" s="1"/>
  <c r="B3394" i="5" a="1"/>
  <c r="B3394" i="5" s="1"/>
  <c r="B3393" i="5" a="1"/>
  <c r="B3393" i="5" s="1"/>
  <c r="B3392" i="5" a="1"/>
  <c r="B3392" i="5" s="1"/>
  <c r="B3391" i="5" a="1"/>
  <c r="B3391" i="5" s="1"/>
  <c r="C3391" i="5" s="1" a="1"/>
  <c r="C3391" i="5" s="1"/>
  <c r="B3390" i="5" a="1"/>
  <c r="B3390" i="5" s="1"/>
  <c r="C3390" i="5" s="1" a="1"/>
  <c r="C3390" i="5" s="1"/>
  <c r="B3389" i="5" a="1"/>
  <c r="B3389" i="5" s="1"/>
  <c r="C3389" i="5" s="1" a="1"/>
  <c r="C3389" i="5" s="1"/>
  <c r="B3388" i="5" a="1"/>
  <c r="B3388" i="5" s="1"/>
  <c r="B3387" i="5" a="1"/>
  <c r="B3387" i="5" s="1"/>
  <c r="B3386" i="5" a="1"/>
  <c r="B3386" i="5" s="1"/>
  <c r="B3385" i="5" a="1"/>
  <c r="B3385" i="5" s="1"/>
  <c r="B3384" i="5" a="1"/>
  <c r="B3384" i="5" s="1"/>
  <c r="B3383" i="5" a="1"/>
  <c r="B3383" i="5" s="1"/>
  <c r="C3383" i="5" s="1" a="1"/>
  <c r="C3383" i="5" s="1"/>
  <c r="B3382" i="5" a="1"/>
  <c r="B3382" i="5" s="1"/>
  <c r="C3382" i="5" s="1" a="1"/>
  <c r="C3382" i="5" s="1"/>
  <c r="B3381" i="5" a="1"/>
  <c r="B3381" i="5" s="1"/>
  <c r="B3380" i="5" a="1"/>
  <c r="B3380" i="5" s="1"/>
  <c r="B3379" i="5" a="1"/>
  <c r="B3379" i="5" s="1"/>
  <c r="C3379" i="5" s="1" a="1"/>
  <c r="C3379" i="5" s="1"/>
  <c r="B3378" i="5" a="1"/>
  <c r="B3378" i="5" s="1"/>
  <c r="B3377" i="5" a="1"/>
  <c r="B3377" i="5" s="1"/>
  <c r="B3376" i="5" a="1"/>
  <c r="B3376" i="5" s="1"/>
  <c r="B3375" i="5" a="1"/>
  <c r="B3375" i="5" s="1"/>
  <c r="C3375" i="5" s="1" a="1"/>
  <c r="C3375" i="5" s="1"/>
  <c r="B3374" i="5" a="1"/>
  <c r="B3374" i="5" s="1"/>
  <c r="C3374" i="5" s="1" a="1"/>
  <c r="C3374" i="5" s="1"/>
  <c r="B3373" i="5" a="1"/>
  <c r="B3373" i="5" s="1"/>
  <c r="C3373" i="5" s="1" a="1"/>
  <c r="C3373" i="5" s="1"/>
  <c r="B3372" i="5" a="1"/>
  <c r="B3372" i="5" s="1"/>
  <c r="B3371" i="5" a="1"/>
  <c r="B3371" i="5" s="1"/>
  <c r="C3371" i="5" s="1" a="1"/>
  <c r="C3371" i="5" s="1"/>
  <c r="B3370" i="5" a="1"/>
  <c r="B3370" i="5" s="1"/>
  <c r="B3369" i="5" a="1"/>
  <c r="B3369" i="5" s="1"/>
  <c r="B3368" i="5" a="1"/>
  <c r="B3368" i="5" s="1"/>
  <c r="B3367" i="5" a="1"/>
  <c r="B3367" i="5" s="1"/>
  <c r="C3367" i="5" s="1" a="1"/>
  <c r="C3367" i="5" s="1"/>
  <c r="B3366" i="5" a="1"/>
  <c r="B3366" i="5" s="1"/>
  <c r="C3366" i="5" s="1" a="1"/>
  <c r="C3366" i="5" s="1"/>
  <c r="B3365" i="5" a="1"/>
  <c r="B3365" i="5" s="1"/>
  <c r="C3365" i="5" s="1" a="1"/>
  <c r="C3365" i="5" s="1"/>
  <c r="B3364" i="5" a="1"/>
  <c r="B3364" i="5" s="1"/>
  <c r="B3363" i="5" a="1"/>
  <c r="B3363" i="5" s="1"/>
  <c r="C3363" i="5" s="1" a="1"/>
  <c r="C3363" i="5" s="1"/>
  <c r="B3362" i="5" a="1"/>
  <c r="B3362" i="5" s="1"/>
  <c r="B3361" i="5" a="1"/>
  <c r="B3361" i="5" s="1"/>
  <c r="B3360" i="5" a="1"/>
  <c r="B3360" i="5" s="1"/>
  <c r="B3359" i="5" a="1"/>
  <c r="B3359" i="5" s="1"/>
  <c r="C3359" i="5" s="1" a="1"/>
  <c r="C3359" i="5" s="1"/>
  <c r="B3358" i="5" a="1"/>
  <c r="B3358" i="5" s="1"/>
  <c r="C3358" i="5" s="1" a="1"/>
  <c r="C3358" i="5" s="1"/>
  <c r="B3357" i="5" a="1"/>
  <c r="B3357" i="5" s="1"/>
  <c r="C3357" i="5" s="1" a="1"/>
  <c r="C3357" i="5" s="1"/>
  <c r="B3356" i="5" a="1"/>
  <c r="B3356" i="5" s="1"/>
  <c r="B3355" i="5" a="1"/>
  <c r="B3355" i="5" s="1"/>
  <c r="B3354" i="5" a="1"/>
  <c r="B3354" i="5" s="1"/>
  <c r="B3353" i="5" a="1"/>
  <c r="B3353" i="5" s="1"/>
  <c r="B3352" i="5" a="1"/>
  <c r="B3352" i="5" s="1"/>
  <c r="B3351" i="5" a="1"/>
  <c r="B3351" i="5" s="1"/>
  <c r="C3351" i="5" s="1" a="1"/>
  <c r="C3351" i="5" s="1"/>
  <c r="B3350" i="5" a="1"/>
  <c r="B3350" i="5" s="1"/>
  <c r="C3350" i="5" s="1" a="1"/>
  <c r="C3350" i="5" s="1"/>
  <c r="B3349" i="5" a="1"/>
  <c r="B3349" i="5" s="1"/>
  <c r="C3349" i="5" s="1" a="1"/>
  <c r="C3349" i="5" s="1"/>
  <c r="B3348" i="5" a="1"/>
  <c r="B3348" i="5" s="1"/>
  <c r="B3347" i="5" a="1"/>
  <c r="B3347" i="5" s="1"/>
  <c r="C3347" i="5" s="1" a="1"/>
  <c r="C3347" i="5" s="1"/>
  <c r="B3346" i="5" a="1"/>
  <c r="B3346" i="5" s="1"/>
  <c r="B3345" i="5" a="1"/>
  <c r="B3345" i="5" s="1"/>
  <c r="B3344" i="5" a="1"/>
  <c r="B3344" i="5" s="1"/>
  <c r="B3343" i="5" a="1"/>
  <c r="B3343" i="5" s="1"/>
  <c r="C3343" i="5" s="1" a="1"/>
  <c r="C3343" i="5" s="1"/>
  <c r="B3342" i="5" a="1"/>
  <c r="B3342" i="5" s="1"/>
  <c r="C3342" i="5" s="1" a="1"/>
  <c r="C3342" i="5" s="1"/>
  <c r="B3341" i="5" a="1"/>
  <c r="B3341" i="5" s="1"/>
  <c r="C3341" i="5" s="1" a="1"/>
  <c r="C3341" i="5" s="1"/>
  <c r="B3340" i="5" a="1"/>
  <c r="B3340" i="5" s="1"/>
  <c r="B3339" i="5" a="1"/>
  <c r="B3339" i="5" s="1"/>
  <c r="B3338" i="5" a="1"/>
  <c r="B3338" i="5" s="1"/>
  <c r="B3337" i="5" a="1"/>
  <c r="B3337" i="5" s="1"/>
  <c r="B3336" i="5" a="1"/>
  <c r="B3336" i="5" s="1"/>
  <c r="B3335" i="5" a="1"/>
  <c r="B3335" i="5" s="1"/>
  <c r="C3335" i="5" s="1" a="1"/>
  <c r="C3335" i="5" s="1"/>
  <c r="B3334" i="5" a="1"/>
  <c r="B3334" i="5" s="1"/>
  <c r="C3334" i="5" s="1" a="1"/>
  <c r="C3334" i="5" s="1"/>
  <c r="B3333" i="5" a="1"/>
  <c r="B3333" i="5" s="1"/>
  <c r="B3332" i="5" a="1"/>
  <c r="B3332" i="5" s="1"/>
  <c r="B3331" i="5" a="1"/>
  <c r="B3331" i="5" s="1"/>
  <c r="C3331" i="5" s="1" a="1"/>
  <c r="C3331" i="5" s="1"/>
  <c r="B3330" i="5" a="1"/>
  <c r="B3330" i="5" s="1"/>
  <c r="B3329" i="5" a="1"/>
  <c r="B3329" i="5" s="1"/>
  <c r="B3328" i="5" a="1"/>
  <c r="B3328" i="5" s="1"/>
  <c r="B3327" i="5" a="1"/>
  <c r="B3327" i="5" s="1"/>
  <c r="C3327" i="5" s="1" a="1"/>
  <c r="C3327" i="5" s="1"/>
  <c r="B3326" i="5" a="1"/>
  <c r="B3326" i="5" s="1"/>
  <c r="C3326" i="5" s="1" a="1"/>
  <c r="C3326" i="5" s="1"/>
  <c r="B3325" i="5" a="1"/>
  <c r="B3325" i="5" s="1"/>
  <c r="C3325" i="5" s="1" a="1"/>
  <c r="C3325" i="5" s="1"/>
  <c r="B3324" i="5" a="1"/>
  <c r="B3324" i="5" s="1"/>
  <c r="B3323" i="5" a="1"/>
  <c r="B3323" i="5" s="1"/>
  <c r="C3323" i="5" s="1" a="1"/>
  <c r="C3323" i="5" s="1"/>
  <c r="B3322" i="5" a="1"/>
  <c r="B3322" i="5" s="1"/>
  <c r="B3321" i="5" a="1"/>
  <c r="B3321" i="5" s="1"/>
  <c r="B3320" i="5" a="1"/>
  <c r="B3320" i="5" s="1"/>
  <c r="B3319" i="5" a="1"/>
  <c r="B3319" i="5" s="1"/>
  <c r="C3319" i="5" s="1" a="1"/>
  <c r="C3319" i="5" s="1"/>
  <c r="B3318" i="5" a="1"/>
  <c r="B3318" i="5" s="1"/>
  <c r="C3318" i="5" s="1" a="1"/>
  <c r="C3318" i="5" s="1"/>
  <c r="B3317" i="5" a="1"/>
  <c r="B3317" i="5" s="1"/>
  <c r="C3317" i="5" s="1" a="1"/>
  <c r="C3317" i="5" s="1"/>
  <c r="B3316" i="5" a="1"/>
  <c r="B3316" i="5" s="1"/>
  <c r="B3315" i="5" a="1"/>
  <c r="B3315" i="5" s="1"/>
  <c r="B3314" i="5" a="1"/>
  <c r="B3314" i="5" s="1"/>
  <c r="B3313" i="5" a="1"/>
  <c r="B3313" i="5" s="1"/>
  <c r="B3312" i="5" a="1"/>
  <c r="B3312" i="5" s="1"/>
  <c r="B3311" i="5" a="1"/>
  <c r="B3311" i="5" s="1"/>
  <c r="C3311" i="5" s="1" a="1"/>
  <c r="C3311" i="5" s="1"/>
  <c r="B3310" i="5" a="1"/>
  <c r="B3310" i="5" s="1"/>
  <c r="C3310" i="5" s="1" a="1"/>
  <c r="C3310" i="5" s="1"/>
  <c r="B3309" i="5" a="1"/>
  <c r="B3309" i="5" s="1"/>
  <c r="B3308" i="5" a="1"/>
  <c r="B3308" i="5" s="1"/>
  <c r="B3307" i="5" a="1"/>
  <c r="B3307" i="5" s="1"/>
  <c r="B3306" i="5" a="1"/>
  <c r="B3306" i="5" s="1"/>
  <c r="B3305" i="5" a="1"/>
  <c r="B3305" i="5" s="1"/>
  <c r="B3304" i="5" a="1"/>
  <c r="B3304" i="5" s="1"/>
  <c r="B3303" i="5" a="1"/>
  <c r="B3303" i="5" s="1"/>
  <c r="C3303" i="5" s="1" a="1"/>
  <c r="C3303" i="5" s="1"/>
  <c r="B3302" i="5" a="1"/>
  <c r="B3302" i="5" s="1"/>
  <c r="C3302" i="5" s="1" a="1"/>
  <c r="C3302" i="5" s="1"/>
  <c r="B3301" i="5" a="1"/>
  <c r="B3301" i="5" s="1"/>
  <c r="C3301" i="5" s="1" a="1"/>
  <c r="C3301" i="5" s="1"/>
  <c r="B3300" i="5" a="1"/>
  <c r="B3300" i="5" s="1"/>
  <c r="B3299" i="5" a="1"/>
  <c r="B3299" i="5" s="1"/>
  <c r="B3298" i="5" a="1"/>
  <c r="B3298" i="5" s="1"/>
  <c r="B3297" i="5" a="1"/>
  <c r="B3297" i="5" s="1"/>
  <c r="B3296" i="5" a="1"/>
  <c r="B3296" i="5" s="1"/>
  <c r="B3295" i="5" a="1"/>
  <c r="B3295" i="5" s="1"/>
  <c r="C3295" i="5" s="1" a="1"/>
  <c r="C3295" i="5" s="1"/>
  <c r="B3294" i="5" a="1"/>
  <c r="B3294" i="5" s="1"/>
  <c r="C3294" i="5" s="1" a="1"/>
  <c r="C3294" i="5" s="1"/>
  <c r="B3293" i="5" a="1"/>
  <c r="B3293" i="5" s="1"/>
  <c r="C3293" i="5" s="1" a="1"/>
  <c r="C3293" i="5" s="1"/>
  <c r="B3292" i="5" a="1"/>
  <c r="B3292" i="5" s="1"/>
  <c r="B3291" i="5" a="1"/>
  <c r="B3291" i="5" s="1"/>
  <c r="B3290" i="5" a="1"/>
  <c r="B3290" i="5" s="1"/>
  <c r="B3289" i="5" a="1"/>
  <c r="B3289" i="5" s="1"/>
  <c r="B3288" i="5" a="1"/>
  <c r="B3288" i="5" s="1"/>
  <c r="B3287" i="5" a="1"/>
  <c r="B3287" i="5" s="1"/>
  <c r="C3287" i="5" s="1" a="1"/>
  <c r="C3287" i="5" s="1"/>
  <c r="B3286" i="5" a="1"/>
  <c r="B3286" i="5" s="1"/>
  <c r="C3286" i="5" s="1" a="1"/>
  <c r="C3286" i="5" s="1"/>
  <c r="B3285" i="5" a="1"/>
  <c r="B3285" i="5" s="1"/>
  <c r="C3285" i="5" s="1" a="1"/>
  <c r="C3285" i="5" s="1"/>
  <c r="B3284" i="5" a="1"/>
  <c r="B3284" i="5" s="1"/>
  <c r="B3283" i="5" a="1"/>
  <c r="B3283" i="5" s="1"/>
  <c r="C3283" i="5" s="1" a="1"/>
  <c r="C3283" i="5" s="1"/>
  <c r="B3282" i="5" a="1"/>
  <c r="B3282" i="5" s="1"/>
  <c r="B3281" i="5" a="1"/>
  <c r="B3281" i="5" s="1"/>
  <c r="B3280" i="5" a="1"/>
  <c r="B3280" i="5" s="1"/>
  <c r="B3279" i="5" a="1"/>
  <c r="B3279" i="5" s="1"/>
  <c r="C3279" i="5" s="1" a="1"/>
  <c r="C3279" i="5" s="1"/>
  <c r="B3278" i="5" a="1"/>
  <c r="B3278" i="5" s="1"/>
  <c r="C3278" i="5" s="1" a="1"/>
  <c r="C3278" i="5" s="1"/>
  <c r="B3277" i="5" a="1"/>
  <c r="B3277" i="5" s="1"/>
  <c r="C3277" i="5" s="1" a="1"/>
  <c r="C3277" i="5" s="1"/>
  <c r="B3276" i="5" a="1"/>
  <c r="B3276" i="5" s="1"/>
  <c r="B3275" i="5" a="1"/>
  <c r="B3275" i="5" s="1"/>
  <c r="B3274" i="5" a="1"/>
  <c r="B3274" i="5" s="1"/>
  <c r="B3273" i="5" a="1"/>
  <c r="B3273" i="5" s="1"/>
  <c r="B3272" i="5" a="1"/>
  <c r="B3272" i="5" s="1"/>
  <c r="B3271" i="5" a="1"/>
  <c r="B3271" i="5" s="1"/>
  <c r="C3271" i="5" s="1" a="1"/>
  <c r="C3271" i="5" s="1"/>
  <c r="B3270" i="5" a="1"/>
  <c r="B3270" i="5" s="1"/>
  <c r="C3270" i="5" s="1" a="1"/>
  <c r="C3270" i="5" s="1"/>
  <c r="B3269" i="5" a="1"/>
  <c r="B3269" i="5" s="1"/>
  <c r="C3269" i="5" s="1" a="1"/>
  <c r="C3269" i="5" s="1"/>
  <c r="B3268" i="5" a="1"/>
  <c r="B3268" i="5" s="1"/>
  <c r="B3267" i="5" a="1"/>
  <c r="B3267" i="5" s="1"/>
  <c r="B3266" i="5" a="1"/>
  <c r="B3266" i="5" s="1"/>
  <c r="B3265" i="5" a="1"/>
  <c r="B3265" i="5" s="1"/>
  <c r="B3264" i="5" a="1"/>
  <c r="B3264" i="5" s="1"/>
  <c r="B3263" i="5" a="1"/>
  <c r="B3263" i="5" s="1"/>
  <c r="C3263" i="5" s="1" a="1"/>
  <c r="C3263" i="5" s="1"/>
  <c r="B3262" i="5" a="1"/>
  <c r="B3262" i="5" s="1"/>
  <c r="C3262" i="5" s="1" a="1"/>
  <c r="C3262" i="5" s="1"/>
  <c r="B3261" i="5" a="1"/>
  <c r="B3261" i="5" s="1"/>
  <c r="C3261" i="5" s="1" a="1"/>
  <c r="C3261" i="5" s="1"/>
  <c r="B3260" i="5" a="1"/>
  <c r="B3260" i="5" s="1"/>
  <c r="B3259" i="5" a="1"/>
  <c r="B3259" i="5" s="1"/>
  <c r="B3258" i="5" a="1"/>
  <c r="B3258" i="5" s="1"/>
  <c r="B3257" i="5" a="1"/>
  <c r="B3257" i="5" s="1"/>
  <c r="B3256" i="5" a="1"/>
  <c r="B3256" i="5" s="1"/>
  <c r="B3255" i="5" a="1"/>
  <c r="B3255" i="5" s="1"/>
  <c r="C3255" i="5" s="1" a="1"/>
  <c r="C3255" i="5" s="1"/>
  <c r="B3254" i="5" a="1"/>
  <c r="B3254" i="5" s="1"/>
  <c r="C3254" i="5" s="1" a="1"/>
  <c r="C3254" i="5" s="1"/>
  <c r="B3253" i="5" a="1"/>
  <c r="B3253" i="5" s="1"/>
  <c r="B3252" i="5" a="1"/>
  <c r="B3252" i="5" s="1"/>
  <c r="B3251" i="5" a="1"/>
  <c r="B3251" i="5" s="1"/>
  <c r="B3250" i="5" a="1"/>
  <c r="B3250" i="5" s="1"/>
  <c r="B3249" i="5" a="1"/>
  <c r="B3249" i="5" s="1"/>
  <c r="B3248" i="5" a="1"/>
  <c r="B3248" i="5" s="1"/>
  <c r="B3247" i="5" a="1"/>
  <c r="B3247" i="5" s="1"/>
  <c r="C3247" i="5" s="1" a="1"/>
  <c r="C3247" i="5" s="1"/>
  <c r="B3246" i="5" a="1"/>
  <c r="B3246" i="5" s="1"/>
  <c r="C3246" i="5" s="1" a="1"/>
  <c r="C3246" i="5" s="1"/>
  <c r="B3245" i="5" a="1"/>
  <c r="B3245" i="5" s="1"/>
  <c r="C3245" i="5" s="1" a="1"/>
  <c r="C3245" i="5" s="1"/>
  <c r="B3244" i="5" a="1"/>
  <c r="B3244" i="5" s="1"/>
  <c r="B3243" i="5" a="1"/>
  <c r="B3243" i="5" s="1"/>
  <c r="B3242" i="5" a="1"/>
  <c r="B3242" i="5" s="1"/>
  <c r="B3241" i="5" a="1"/>
  <c r="B3241" i="5" s="1"/>
  <c r="B3240" i="5" a="1"/>
  <c r="B3240" i="5" s="1"/>
  <c r="B3239" i="5" a="1"/>
  <c r="B3239" i="5" s="1"/>
  <c r="B3238" i="5" a="1"/>
  <c r="B3238" i="5" s="1"/>
  <c r="C3238" i="5" s="1" a="1"/>
  <c r="C3238" i="5" s="1"/>
  <c r="B3237" i="5" a="1"/>
  <c r="B3237" i="5" s="1"/>
  <c r="C3237" i="5" s="1" a="1"/>
  <c r="C3237" i="5" s="1"/>
  <c r="B3236" i="5" a="1"/>
  <c r="B3236" i="5" s="1"/>
  <c r="B3235" i="5" a="1"/>
  <c r="B3235" i="5" s="1"/>
  <c r="B3234" i="5" a="1"/>
  <c r="B3234" i="5" s="1"/>
  <c r="B3233" i="5" a="1"/>
  <c r="B3233" i="5" s="1"/>
  <c r="B3232" i="5" a="1"/>
  <c r="B3232" i="5" s="1"/>
  <c r="B3231" i="5" a="1"/>
  <c r="B3231" i="5" s="1"/>
  <c r="B3230" i="5" a="1"/>
  <c r="B3230" i="5" s="1"/>
  <c r="C3230" i="5" s="1" a="1"/>
  <c r="C3230" i="5" s="1"/>
  <c r="B3229" i="5" a="1"/>
  <c r="B3229" i="5" s="1"/>
  <c r="C3229" i="5" s="1" a="1"/>
  <c r="C3229" i="5" s="1"/>
  <c r="B3228" i="5" a="1"/>
  <c r="B3228" i="5" s="1"/>
  <c r="B3227" i="5" a="1"/>
  <c r="B3227" i="5" s="1"/>
  <c r="B3226" i="5" a="1"/>
  <c r="B3226" i="5" s="1"/>
  <c r="B3225" i="5" a="1"/>
  <c r="B3225" i="5" s="1"/>
  <c r="B3224" i="5" a="1"/>
  <c r="B3224" i="5" s="1"/>
  <c r="B3223" i="5" a="1"/>
  <c r="B3223" i="5" s="1"/>
  <c r="B3222" i="5" a="1"/>
  <c r="B3222" i="5" s="1"/>
  <c r="C3222" i="5" s="1" a="1"/>
  <c r="C3222" i="5" s="1"/>
  <c r="B3221" i="5" a="1"/>
  <c r="B3221" i="5" s="1"/>
  <c r="C3221" i="5" s="1" a="1"/>
  <c r="C3221" i="5" s="1"/>
  <c r="B3220" i="5" a="1"/>
  <c r="B3220" i="5" s="1"/>
  <c r="B3219" i="5" a="1"/>
  <c r="B3219" i="5" s="1"/>
  <c r="B3218" i="5" a="1"/>
  <c r="B3218" i="5" s="1"/>
  <c r="B3217" i="5" a="1"/>
  <c r="B3217" i="5" s="1"/>
  <c r="B3216" i="5" a="1"/>
  <c r="B3216" i="5" s="1"/>
  <c r="B3215" i="5" a="1"/>
  <c r="B3215" i="5" s="1"/>
  <c r="C3215" i="5" s="1" a="1"/>
  <c r="C3215" i="5" s="1"/>
  <c r="B3214" i="5" a="1"/>
  <c r="B3214" i="5" s="1"/>
  <c r="C3214" i="5" s="1" a="1"/>
  <c r="C3214" i="5" s="1"/>
  <c r="B3213" i="5" a="1"/>
  <c r="B3213" i="5" s="1"/>
  <c r="C3213" i="5" s="1" a="1"/>
  <c r="C3213" i="5" s="1"/>
  <c r="B3212" i="5" a="1"/>
  <c r="B3212" i="5" s="1"/>
  <c r="B3211" i="5" a="1"/>
  <c r="B3211" i="5" s="1"/>
  <c r="B3210" i="5" a="1"/>
  <c r="B3210" i="5" s="1"/>
  <c r="B3209" i="5" a="1"/>
  <c r="B3209" i="5" s="1"/>
  <c r="B3208" i="5" a="1"/>
  <c r="B3208" i="5" s="1"/>
  <c r="B3207" i="5" a="1"/>
  <c r="B3207" i="5" s="1"/>
  <c r="C3207" i="5" s="1" a="1"/>
  <c r="C3207" i="5" s="1"/>
  <c r="B3206" i="5" a="1"/>
  <c r="B3206" i="5" s="1"/>
  <c r="C3206" i="5" s="1" a="1"/>
  <c r="C3206" i="5" s="1"/>
  <c r="B3205" i="5" a="1"/>
  <c r="B3205" i="5" s="1"/>
  <c r="B3204" i="5" a="1"/>
  <c r="B3204" i="5" s="1"/>
  <c r="B3203" i="5" a="1"/>
  <c r="B3203" i="5" s="1"/>
  <c r="B3202" i="5" a="1"/>
  <c r="B3202" i="5" s="1"/>
  <c r="B3201" i="5" a="1"/>
  <c r="B3201" i="5" s="1"/>
  <c r="B3200" i="5" a="1"/>
  <c r="B3200" i="5" s="1"/>
  <c r="B3199" i="5" a="1"/>
  <c r="B3199" i="5" s="1"/>
  <c r="C3199" i="5" s="1" a="1"/>
  <c r="C3199" i="5" s="1"/>
  <c r="B3198" i="5" a="1"/>
  <c r="B3198" i="5" s="1"/>
  <c r="C3198" i="5" s="1" a="1"/>
  <c r="C3198" i="5" s="1"/>
  <c r="B3197" i="5" a="1"/>
  <c r="B3197" i="5" s="1"/>
  <c r="C3197" i="5" s="1" a="1"/>
  <c r="C3197" i="5" s="1"/>
  <c r="B3196" i="5" a="1"/>
  <c r="B3196" i="5" s="1"/>
  <c r="B3195" i="5" a="1"/>
  <c r="B3195" i="5" s="1"/>
  <c r="B3194" i="5" a="1"/>
  <c r="B3194" i="5" s="1"/>
  <c r="B3193" i="5" a="1"/>
  <c r="B3193" i="5" s="1"/>
  <c r="B3192" i="5" a="1"/>
  <c r="B3192" i="5" s="1"/>
  <c r="B3191" i="5" a="1"/>
  <c r="B3191" i="5" s="1"/>
  <c r="C3191" i="5" s="1" a="1"/>
  <c r="C3191" i="5" s="1"/>
  <c r="B3190" i="5" a="1"/>
  <c r="B3190" i="5" s="1"/>
  <c r="C3190" i="5" s="1" a="1"/>
  <c r="C3190" i="5" s="1"/>
  <c r="B3189" i="5" a="1"/>
  <c r="B3189" i="5" s="1"/>
  <c r="C3189" i="5" s="1" a="1"/>
  <c r="C3189" i="5" s="1"/>
  <c r="B3188" i="5" a="1"/>
  <c r="B3188" i="5" s="1"/>
  <c r="B3187" i="5" a="1"/>
  <c r="B3187" i="5" s="1"/>
  <c r="B3186" i="5" a="1"/>
  <c r="B3186" i="5" s="1"/>
  <c r="B3185" i="5" a="1"/>
  <c r="B3185" i="5" s="1"/>
  <c r="B3184" i="5" a="1"/>
  <c r="B3184" i="5" s="1"/>
  <c r="B3183" i="5" a="1"/>
  <c r="B3183" i="5" s="1"/>
  <c r="C3183" i="5" s="1" a="1"/>
  <c r="C3183" i="5" s="1"/>
  <c r="B3182" i="5" a="1"/>
  <c r="B3182" i="5" s="1"/>
  <c r="C3182" i="5" s="1" a="1"/>
  <c r="C3182" i="5" s="1"/>
  <c r="B3181" i="5" a="1"/>
  <c r="B3181" i="5" s="1"/>
  <c r="C3181" i="5" s="1" a="1"/>
  <c r="C3181" i="5" s="1"/>
  <c r="B3180" i="5" a="1"/>
  <c r="B3180" i="5" s="1"/>
  <c r="B3179" i="5" a="1"/>
  <c r="B3179" i="5" s="1"/>
  <c r="B3178" i="5" a="1"/>
  <c r="B3178" i="5" s="1"/>
  <c r="B3177" i="5" a="1"/>
  <c r="B3177" i="5" s="1"/>
  <c r="B3176" i="5" a="1"/>
  <c r="B3176" i="5" s="1"/>
  <c r="B3175" i="5" a="1"/>
  <c r="B3175" i="5" s="1"/>
  <c r="C3175" i="5" s="1" a="1"/>
  <c r="C3175" i="5" s="1"/>
  <c r="B3174" i="5" a="1"/>
  <c r="B3174" i="5" s="1"/>
  <c r="C3174" i="5" s="1" a="1"/>
  <c r="C3174" i="5" s="1"/>
  <c r="B3173" i="5" a="1"/>
  <c r="B3173" i="5" s="1"/>
  <c r="B3172" i="5" a="1"/>
  <c r="B3172" i="5" s="1"/>
  <c r="B3171" i="5" a="1"/>
  <c r="B3171" i="5" s="1"/>
  <c r="B3170" i="5" a="1"/>
  <c r="B3170" i="5" s="1"/>
  <c r="B3169" i="5" a="1"/>
  <c r="B3169" i="5" s="1"/>
  <c r="B3168" i="5" a="1"/>
  <c r="B3168" i="5" s="1"/>
  <c r="B3167" i="5" a="1"/>
  <c r="B3167" i="5" s="1"/>
  <c r="C3167" i="5" s="1" a="1"/>
  <c r="C3167" i="5" s="1"/>
  <c r="B3166" i="5" a="1"/>
  <c r="B3166" i="5" s="1"/>
  <c r="C3166" i="5" s="1" a="1"/>
  <c r="C3166" i="5" s="1"/>
  <c r="B3165" i="5" a="1"/>
  <c r="B3165" i="5" s="1"/>
  <c r="C3165" i="5" s="1" a="1"/>
  <c r="C3165" i="5" s="1"/>
  <c r="B3164" i="5" a="1"/>
  <c r="B3164" i="5" s="1"/>
  <c r="B3163" i="5" a="1"/>
  <c r="B3163" i="5" s="1"/>
  <c r="B3162" i="5" a="1"/>
  <c r="B3162" i="5" s="1"/>
  <c r="B3161" i="5" a="1"/>
  <c r="B3161" i="5" s="1"/>
  <c r="B3160" i="5" a="1"/>
  <c r="B3160" i="5" s="1"/>
  <c r="B3159" i="5" a="1"/>
  <c r="B3159" i="5" s="1"/>
  <c r="C3159" i="5" s="1" a="1"/>
  <c r="C3159" i="5" s="1"/>
  <c r="B3158" i="5" a="1"/>
  <c r="B3158" i="5" s="1"/>
  <c r="C3158" i="5" s="1" a="1"/>
  <c r="C3158" i="5" s="1"/>
  <c r="B3157" i="5" a="1"/>
  <c r="B3157" i="5" s="1"/>
  <c r="C3157" i="5" s="1" a="1"/>
  <c r="C3157" i="5" s="1"/>
  <c r="B3156" i="5" a="1"/>
  <c r="B3156" i="5" s="1"/>
  <c r="B3155" i="5" a="1"/>
  <c r="B3155" i="5" s="1"/>
  <c r="B3154" i="5" a="1"/>
  <c r="B3154" i="5" s="1"/>
  <c r="B3153" i="5" a="1"/>
  <c r="B3153" i="5" s="1"/>
  <c r="B3152" i="5" a="1"/>
  <c r="B3152" i="5" s="1"/>
  <c r="B3151" i="5" a="1"/>
  <c r="B3151" i="5" s="1"/>
  <c r="C3151" i="5" s="1" a="1"/>
  <c r="C3151" i="5" s="1"/>
  <c r="B3150" i="5" a="1"/>
  <c r="B3150" i="5" s="1"/>
  <c r="C3150" i="5" s="1" a="1"/>
  <c r="C3150" i="5" s="1"/>
  <c r="B3149" i="5" a="1"/>
  <c r="B3149" i="5" s="1"/>
  <c r="C3149" i="5" s="1" a="1"/>
  <c r="C3149" i="5" s="1"/>
  <c r="B3148" i="5" a="1"/>
  <c r="B3148" i="5" s="1"/>
  <c r="B3147" i="5" a="1"/>
  <c r="B3147" i="5" s="1"/>
  <c r="B3146" i="5" a="1"/>
  <c r="B3146" i="5" s="1"/>
  <c r="B3145" i="5" a="1"/>
  <c r="B3145" i="5" s="1"/>
  <c r="B3144" i="5" a="1"/>
  <c r="B3144" i="5" s="1"/>
  <c r="B3143" i="5" a="1"/>
  <c r="B3143" i="5" s="1"/>
  <c r="C3143" i="5" s="1" a="1"/>
  <c r="C3143" i="5" s="1"/>
  <c r="B3142" i="5" a="1"/>
  <c r="B3142" i="5" s="1"/>
  <c r="C3142" i="5" s="1" a="1"/>
  <c r="C3142" i="5" s="1"/>
  <c r="B3141" i="5" a="1"/>
  <c r="B3141" i="5" s="1"/>
  <c r="B3140" i="5" a="1"/>
  <c r="B3140" i="5" s="1"/>
  <c r="B3139" i="5" a="1"/>
  <c r="B3139" i="5" s="1"/>
  <c r="B3138" i="5" a="1"/>
  <c r="B3138" i="5" s="1"/>
  <c r="B3137" i="5" a="1"/>
  <c r="B3137" i="5" s="1"/>
  <c r="B3136" i="5" a="1"/>
  <c r="B3136" i="5" s="1"/>
  <c r="B3135" i="5" a="1"/>
  <c r="B3135" i="5" s="1"/>
  <c r="C3135" i="5" s="1" a="1"/>
  <c r="C3135" i="5" s="1"/>
  <c r="B3134" i="5" a="1"/>
  <c r="B3134" i="5" s="1"/>
  <c r="C3134" i="5" s="1" a="1"/>
  <c r="C3134" i="5" s="1"/>
  <c r="B3133" i="5" a="1"/>
  <c r="B3133" i="5" s="1"/>
  <c r="C3133" i="5" s="1" a="1"/>
  <c r="C3133" i="5" s="1"/>
  <c r="B3132" i="5" a="1"/>
  <c r="B3132" i="5" s="1"/>
  <c r="B3131" i="5" a="1"/>
  <c r="B3131" i="5" s="1"/>
  <c r="B3130" i="5" a="1"/>
  <c r="B3130" i="5" s="1"/>
  <c r="B3129" i="5" a="1"/>
  <c r="B3129" i="5" s="1"/>
  <c r="B3128" i="5" a="1"/>
  <c r="B3128" i="5" s="1"/>
  <c r="B3127" i="5" a="1"/>
  <c r="B3127" i="5" s="1"/>
  <c r="B3126" i="5" a="1"/>
  <c r="B3126" i="5" s="1"/>
  <c r="C3126" i="5" s="1" a="1"/>
  <c r="C3126" i="5" s="1"/>
  <c r="B3125" i="5" a="1"/>
  <c r="B3125" i="5" s="1"/>
  <c r="C3125" i="5" s="1" a="1"/>
  <c r="C3125" i="5" s="1"/>
  <c r="B3124" i="5" a="1"/>
  <c r="B3124" i="5" s="1"/>
  <c r="B3123" i="5" a="1"/>
  <c r="B3123" i="5" s="1"/>
  <c r="B3122" i="5" a="1"/>
  <c r="B3122" i="5" s="1"/>
  <c r="B3121" i="5" a="1"/>
  <c r="B3121" i="5" s="1"/>
  <c r="B3120" i="5" a="1"/>
  <c r="B3120" i="5" s="1"/>
  <c r="B3119" i="5" a="1"/>
  <c r="B3119" i="5" s="1"/>
  <c r="B3118" i="5" a="1"/>
  <c r="B3118" i="5" s="1"/>
  <c r="C3118" i="5" s="1" a="1"/>
  <c r="C3118" i="5" s="1"/>
  <c r="B3117" i="5" a="1"/>
  <c r="B3117" i="5" s="1"/>
  <c r="C3117" i="5" s="1" a="1"/>
  <c r="C3117" i="5" s="1"/>
  <c r="B3116" i="5" a="1"/>
  <c r="B3116" i="5" s="1"/>
  <c r="B3115" i="5" a="1"/>
  <c r="B3115" i="5" s="1"/>
  <c r="B3114" i="5" a="1"/>
  <c r="B3114" i="5" s="1"/>
  <c r="B3113" i="5" a="1"/>
  <c r="B3113" i="5" s="1"/>
  <c r="B3112" i="5" a="1"/>
  <c r="B3112" i="5" s="1"/>
  <c r="B3111" i="5" a="1"/>
  <c r="B3111" i="5" s="1"/>
  <c r="B3110" i="5" a="1"/>
  <c r="B3110" i="5" s="1"/>
  <c r="C3110" i="5" s="1" a="1"/>
  <c r="C3110" i="5" s="1"/>
  <c r="B3109" i="5" a="1"/>
  <c r="B3109" i="5" s="1"/>
  <c r="C3109" i="5" s="1" a="1"/>
  <c r="C3109" i="5" s="1"/>
  <c r="B3108" i="5" a="1"/>
  <c r="B3108" i="5" s="1"/>
  <c r="B3107" i="5" a="1"/>
  <c r="B3107" i="5" s="1"/>
  <c r="B3106" i="5" a="1"/>
  <c r="B3106" i="5" s="1"/>
  <c r="B3105" i="5" a="1"/>
  <c r="B3105" i="5" s="1"/>
  <c r="B3104" i="5" a="1"/>
  <c r="B3104" i="5" s="1"/>
  <c r="B3103" i="5" a="1"/>
  <c r="B3103" i="5" s="1"/>
  <c r="B3102" i="5" a="1"/>
  <c r="B3102" i="5" s="1"/>
  <c r="C3102" i="5" s="1" a="1"/>
  <c r="C3102" i="5" s="1"/>
  <c r="B3101" i="5" a="1"/>
  <c r="B3101" i="5" s="1"/>
  <c r="C3101" i="5" s="1" a="1"/>
  <c r="C3101" i="5" s="1"/>
  <c r="B3100" i="5" a="1"/>
  <c r="B3100" i="5" s="1"/>
  <c r="B3099" i="5" a="1"/>
  <c r="B3099" i="5" s="1"/>
  <c r="B3098" i="5" a="1"/>
  <c r="B3098" i="5" s="1"/>
  <c r="B3097" i="5" a="1"/>
  <c r="B3097" i="5" s="1"/>
  <c r="B3096" i="5" a="1"/>
  <c r="B3096" i="5" s="1"/>
  <c r="B3095" i="5" a="1"/>
  <c r="B3095" i="5" s="1"/>
  <c r="C3095" i="5" s="1" a="1"/>
  <c r="C3095" i="5" s="1"/>
  <c r="B3094" i="5" a="1"/>
  <c r="B3094" i="5" s="1"/>
  <c r="C3094" i="5" s="1" a="1"/>
  <c r="C3094" i="5" s="1"/>
  <c r="B3093" i="5" a="1"/>
  <c r="B3093" i="5" s="1"/>
  <c r="B3092" i="5" a="1"/>
  <c r="B3092" i="5" s="1"/>
  <c r="B3091" i="5" a="1"/>
  <c r="B3091" i="5" s="1"/>
  <c r="B3090" i="5" a="1"/>
  <c r="B3090" i="5" s="1"/>
  <c r="B3089" i="5" a="1"/>
  <c r="B3089" i="5" s="1"/>
  <c r="B3088" i="5" a="1"/>
  <c r="B3088" i="5" s="1"/>
  <c r="B3087" i="5" a="1"/>
  <c r="B3087" i="5" s="1"/>
  <c r="C3087" i="5" s="1" a="1"/>
  <c r="C3087" i="5" s="1"/>
  <c r="B3086" i="5" a="1"/>
  <c r="B3086" i="5" s="1"/>
  <c r="C3086" i="5" s="1" a="1"/>
  <c r="C3086" i="5" s="1"/>
  <c r="B3085" i="5" a="1"/>
  <c r="B3085" i="5" s="1"/>
  <c r="C3085" i="5" s="1" a="1"/>
  <c r="C3085" i="5" s="1"/>
  <c r="B3084" i="5" a="1"/>
  <c r="B3084" i="5" s="1"/>
  <c r="B3083" i="5" a="1"/>
  <c r="B3083" i="5" s="1"/>
  <c r="B3082" i="5" a="1"/>
  <c r="B3082" i="5" s="1"/>
  <c r="B3081" i="5" a="1"/>
  <c r="B3081" i="5" s="1"/>
  <c r="B3080" i="5" a="1"/>
  <c r="B3080" i="5" s="1"/>
  <c r="B3079" i="5" a="1"/>
  <c r="B3079" i="5" s="1"/>
  <c r="C3079" i="5" s="1" a="1"/>
  <c r="C3079" i="5" s="1"/>
  <c r="B3078" i="5" a="1"/>
  <c r="B3078" i="5" s="1"/>
  <c r="C3078" i="5" s="1" a="1"/>
  <c r="C3078" i="5" s="1"/>
  <c r="B3077" i="5" a="1"/>
  <c r="B3077" i="5" s="1"/>
  <c r="C3077" i="5" s="1" a="1"/>
  <c r="C3077" i="5" s="1"/>
  <c r="B3076" i="5" a="1"/>
  <c r="B3076" i="5" s="1"/>
  <c r="B3075" i="5" a="1"/>
  <c r="B3075" i="5" s="1"/>
  <c r="B3074" i="5" a="1"/>
  <c r="B3074" i="5" s="1"/>
  <c r="B3073" i="5" a="1"/>
  <c r="B3073" i="5" s="1"/>
  <c r="B3072" i="5" a="1"/>
  <c r="B3072" i="5" s="1"/>
  <c r="B3071" i="5" a="1"/>
  <c r="B3071" i="5" s="1"/>
  <c r="B3070" i="5" a="1"/>
  <c r="B3070" i="5" s="1"/>
  <c r="C3070" i="5" s="1" a="1"/>
  <c r="C3070" i="5" s="1"/>
  <c r="B3069" i="5" a="1"/>
  <c r="B3069" i="5" s="1"/>
  <c r="C3069" i="5" s="1" a="1"/>
  <c r="C3069" i="5" s="1"/>
  <c r="B3068" i="5" a="1"/>
  <c r="B3068" i="5" s="1"/>
  <c r="B3067" i="5" a="1"/>
  <c r="B3067" i="5" s="1"/>
  <c r="B3066" i="5" a="1"/>
  <c r="B3066" i="5" s="1"/>
  <c r="B3065" i="5" a="1"/>
  <c r="B3065" i="5" s="1"/>
  <c r="B3064" i="5" a="1"/>
  <c r="B3064" i="5" s="1"/>
  <c r="B3063" i="5" a="1"/>
  <c r="B3063" i="5" s="1"/>
  <c r="B3062" i="5" a="1"/>
  <c r="B3062" i="5" s="1"/>
  <c r="C3062" i="5" s="1" a="1"/>
  <c r="C3062" i="5" s="1"/>
  <c r="B3061" i="5" a="1"/>
  <c r="B3061" i="5" s="1"/>
  <c r="C3061" i="5" s="1" a="1"/>
  <c r="C3061" i="5" s="1"/>
  <c r="B3060" i="5" a="1"/>
  <c r="B3060" i="5" s="1"/>
  <c r="B3059" i="5" a="1"/>
  <c r="B3059" i="5" s="1"/>
  <c r="B3058" i="5" a="1"/>
  <c r="B3058" i="5" s="1"/>
  <c r="B3057" i="5" a="1"/>
  <c r="B3057" i="5" s="1"/>
  <c r="B3056" i="5" a="1"/>
  <c r="B3056" i="5" s="1"/>
  <c r="B3055" i="5" a="1"/>
  <c r="B3055" i="5" s="1"/>
  <c r="C3055" i="5" s="1" a="1"/>
  <c r="C3055" i="5" s="1"/>
  <c r="B3054" i="5" a="1"/>
  <c r="B3054" i="5" s="1"/>
  <c r="C3054" i="5" s="1" a="1"/>
  <c r="C3054" i="5" s="1"/>
  <c r="B3053" i="5" a="1"/>
  <c r="B3053" i="5" s="1"/>
  <c r="B3052" i="5" a="1"/>
  <c r="B3052" i="5" s="1"/>
  <c r="B3051" i="5" a="1"/>
  <c r="B3051" i="5" s="1"/>
  <c r="B3050" i="5" a="1"/>
  <c r="B3050" i="5" s="1"/>
  <c r="B3049" i="5" a="1"/>
  <c r="B3049" i="5" s="1"/>
  <c r="B3048" i="5" a="1"/>
  <c r="B3048" i="5" s="1"/>
  <c r="B3047" i="5" a="1"/>
  <c r="B3047" i="5" s="1"/>
  <c r="C3047" i="5" s="1" a="1"/>
  <c r="C3047" i="5" s="1"/>
  <c r="B3046" i="5" a="1"/>
  <c r="B3046" i="5" s="1"/>
  <c r="C3046" i="5" s="1" a="1"/>
  <c r="C3046" i="5" s="1"/>
  <c r="B3045" i="5" a="1"/>
  <c r="B3045" i="5" s="1"/>
  <c r="C3045" i="5" s="1" a="1"/>
  <c r="C3045" i="5" s="1"/>
  <c r="B3044" i="5" a="1"/>
  <c r="B3044" i="5" s="1"/>
  <c r="B3043" i="5" a="1"/>
  <c r="B3043" i="5" s="1"/>
  <c r="B3042" i="5" a="1"/>
  <c r="B3042" i="5" s="1"/>
  <c r="B3041" i="5" a="1"/>
  <c r="B3041" i="5" s="1"/>
  <c r="B3040" i="5" a="1"/>
  <c r="B3040" i="5" s="1"/>
  <c r="B3039" i="5" a="1"/>
  <c r="B3039" i="5" s="1"/>
  <c r="C3039" i="5" s="1" a="1"/>
  <c r="C3039" i="5" s="1"/>
  <c r="B3038" i="5" a="1"/>
  <c r="B3038" i="5" s="1"/>
  <c r="C3038" i="5" s="1" a="1"/>
  <c r="C3038" i="5" s="1"/>
  <c r="B3037" i="5" a="1"/>
  <c r="B3037" i="5" s="1"/>
  <c r="C3037" i="5" s="1" a="1"/>
  <c r="C3037" i="5" s="1"/>
  <c r="B3036" i="5" a="1"/>
  <c r="B3036" i="5" s="1"/>
  <c r="B3035" i="5" a="1"/>
  <c r="B3035" i="5" s="1"/>
  <c r="B3034" i="5" a="1"/>
  <c r="B3034" i="5" s="1"/>
  <c r="B3033" i="5" a="1"/>
  <c r="B3033" i="5" s="1"/>
  <c r="B3032" i="5" a="1"/>
  <c r="B3032" i="5" s="1"/>
  <c r="B3031" i="5" a="1"/>
  <c r="B3031" i="5" s="1"/>
  <c r="C3031" i="5" s="1" a="1"/>
  <c r="C3031" i="5" s="1"/>
  <c r="B3030" i="5" a="1"/>
  <c r="B3030" i="5" s="1"/>
  <c r="C3030" i="5" s="1" a="1"/>
  <c r="C3030" i="5" s="1"/>
  <c r="B3029" i="5" a="1"/>
  <c r="B3029" i="5" s="1"/>
  <c r="C3029" i="5" s="1" a="1"/>
  <c r="C3029" i="5" s="1"/>
  <c r="B3028" i="5" a="1"/>
  <c r="B3028" i="5" s="1"/>
  <c r="B3027" i="5" a="1"/>
  <c r="B3027" i="5" s="1"/>
  <c r="B3026" i="5" a="1"/>
  <c r="B3026" i="5" s="1"/>
  <c r="B3025" i="5" a="1"/>
  <c r="B3025" i="5" s="1"/>
  <c r="B3024" i="5" a="1"/>
  <c r="B3024" i="5" s="1"/>
  <c r="B3023" i="5" a="1"/>
  <c r="B3023" i="5" s="1"/>
  <c r="C3023" i="5" s="1" a="1"/>
  <c r="C3023" i="5" s="1"/>
  <c r="B3022" i="5" a="1"/>
  <c r="B3022" i="5" s="1"/>
  <c r="C3022" i="5" s="1" a="1"/>
  <c r="C3022" i="5" s="1"/>
  <c r="B3021" i="5" a="1"/>
  <c r="B3021" i="5" s="1"/>
  <c r="C3021" i="5" s="1" a="1"/>
  <c r="C3021" i="5" s="1"/>
  <c r="B3020" i="5" a="1"/>
  <c r="B3020" i="5" s="1"/>
  <c r="B3019" i="5" a="1"/>
  <c r="B3019" i="5" s="1"/>
  <c r="B3018" i="5" a="1"/>
  <c r="B3018" i="5" s="1"/>
  <c r="B3017" i="5" a="1"/>
  <c r="B3017" i="5" s="1"/>
  <c r="B3016" i="5" a="1"/>
  <c r="B3016" i="5" s="1"/>
  <c r="B3015" i="5" a="1"/>
  <c r="B3015" i="5" s="1"/>
  <c r="C3015" i="5" s="1" a="1"/>
  <c r="C3015" i="5" s="1"/>
  <c r="B3014" i="5" a="1"/>
  <c r="B3014" i="5" s="1"/>
  <c r="C3014" i="5" s="1" a="1"/>
  <c r="C3014" i="5" s="1"/>
  <c r="B3013" i="5" a="1"/>
  <c r="B3013" i="5" s="1"/>
  <c r="B3012" i="5" a="1"/>
  <c r="B3012" i="5" s="1"/>
  <c r="B3011" i="5" a="1"/>
  <c r="B3011" i="5" s="1"/>
  <c r="B3010" i="5" a="1"/>
  <c r="B3010" i="5" s="1"/>
  <c r="B3009" i="5" a="1"/>
  <c r="B3009" i="5" s="1"/>
  <c r="B3008" i="5" a="1"/>
  <c r="B3008" i="5" s="1"/>
  <c r="B3007" i="5" a="1"/>
  <c r="B3007" i="5" s="1"/>
  <c r="C3007" i="5" s="1" a="1"/>
  <c r="C3007" i="5" s="1"/>
  <c r="B3006" i="5" a="1"/>
  <c r="B3006" i="5" s="1"/>
  <c r="C3006" i="5" s="1" a="1"/>
  <c r="C3006" i="5" s="1"/>
  <c r="B3005" i="5" a="1"/>
  <c r="B3005" i="5" s="1"/>
  <c r="C3005" i="5" s="1" a="1"/>
  <c r="C3005" i="5" s="1"/>
  <c r="B3004" i="5" a="1"/>
  <c r="B3004" i="5" s="1"/>
  <c r="B3003" i="5" a="1"/>
  <c r="B3003" i="5" s="1"/>
  <c r="B3002" i="5" a="1"/>
  <c r="B3002" i="5" s="1"/>
  <c r="B3001" i="5" a="1"/>
  <c r="B3001" i="5" s="1"/>
  <c r="B3000" i="5" a="1"/>
  <c r="B3000" i="5" s="1"/>
  <c r="B2999" i="5" a="1"/>
  <c r="B2999" i="5" s="1"/>
  <c r="C2999" i="5" s="1" a="1"/>
  <c r="C2999" i="5" s="1"/>
  <c r="B2998" i="5" a="1"/>
  <c r="B2998" i="5" s="1"/>
  <c r="C2998" i="5" s="1" a="1"/>
  <c r="C2998" i="5" s="1"/>
  <c r="B2997" i="5" a="1"/>
  <c r="B2997" i="5" s="1"/>
  <c r="C2997" i="5" s="1" a="1"/>
  <c r="C2997" i="5" s="1"/>
  <c r="B2996" i="5" a="1"/>
  <c r="B2996" i="5" s="1"/>
  <c r="B2995" i="5" a="1"/>
  <c r="B2995" i="5" s="1"/>
  <c r="B2994" i="5" a="1"/>
  <c r="B2994" i="5" s="1"/>
  <c r="B2993" i="5" a="1"/>
  <c r="B2993" i="5" s="1"/>
  <c r="B2992" i="5" a="1"/>
  <c r="B2992" i="5" s="1"/>
  <c r="B2991" i="5" a="1"/>
  <c r="B2991" i="5" s="1"/>
  <c r="C2991" i="5" s="1" a="1"/>
  <c r="C2991" i="5" s="1"/>
  <c r="B2990" i="5" a="1"/>
  <c r="B2990" i="5" s="1"/>
  <c r="C2990" i="5" s="1" a="1"/>
  <c r="C2990" i="5" s="1"/>
  <c r="B2989" i="5" a="1"/>
  <c r="B2989" i="5" s="1"/>
  <c r="C2989" i="5" s="1" a="1"/>
  <c r="C2989" i="5" s="1"/>
  <c r="B2988" i="5" a="1"/>
  <c r="B2988" i="5" s="1"/>
  <c r="B2987" i="5" a="1"/>
  <c r="B2987" i="5" s="1"/>
  <c r="B2986" i="5" a="1"/>
  <c r="B2986" i="5" s="1"/>
  <c r="B2985" i="5" a="1"/>
  <c r="B2985" i="5" s="1"/>
  <c r="B2984" i="5" a="1"/>
  <c r="B2984" i="5" s="1"/>
  <c r="B2983" i="5" a="1"/>
  <c r="B2983" i="5" s="1"/>
  <c r="C2983" i="5" s="1" a="1"/>
  <c r="C2983" i="5" s="1"/>
  <c r="B2982" i="5" a="1"/>
  <c r="B2982" i="5" s="1"/>
  <c r="C2982" i="5" s="1" a="1"/>
  <c r="C2982" i="5" s="1"/>
  <c r="B2981" i="5" a="1"/>
  <c r="B2981" i="5" s="1"/>
  <c r="B2980" i="5" a="1"/>
  <c r="B2980" i="5" s="1"/>
  <c r="B2979" i="5" a="1"/>
  <c r="B2979" i="5" s="1"/>
  <c r="B2978" i="5" a="1"/>
  <c r="B2978" i="5" s="1"/>
  <c r="B2977" i="5" a="1"/>
  <c r="B2977" i="5" s="1"/>
  <c r="B2976" i="5" a="1"/>
  <c r="B2976" i="5" s="1"/>
  <c r="B2975" i="5" a="1"/>
  <c r="B2975" i="5" s="1"/>
  <c r="C2975" i="5" s="1" a="1"/>
  <c r="C2975" i="5" s="1"/>
  <c r="B2974" i="5" a="1"/>
  <c r="B2974" i="5" s="1"/>
  <c r="C2974" i="5" s="1" a="1"/>
  <c r="C2974" i="5" s="1"/>
  <c r="B2973" i="5" a="1"/>
  <c r="B2973" i="5" s="1"/>
  <c r="C2973" i="5" s="1" a="1"/>
  <c r="C2973" i="5" s="1"/>
  <c r="B2972" i="5" a="1"/>
  <c r="B2972" i="5" s="1"/>
  <c r="B2971" i="5" a="1"/>
  <c r="B2971" i="5" s="1"/>
  <c r="B2970" i="5" a="1"/>
  <c r="B2970" i="5" s="1"/>
  <c r="B2969" i="5" a="1"/>
  <c r="B2969" i="5" s="1"/>
  <c r="B2968" i="5" a="1"/>
  <c r="B2968" i="5" s="1"/>
  <c r="B2967" i="5" a="1"/>
  <c r="B2967" i="5" s="1"/>
  <c r="B2966" i="5" a="1"/>
  <c r="B2966" i="5" s="1"/>
  <c r="C2966" i="5" s="1" a="1"/>
  <c r="C2966" i="5" s="1"/>
  <c r="B2965" i="5" a="1"/>
  <c r="B2965" i="5" s="1"/>
  <c r="C2965" i="5" s="1" a="1"/>
  <c r="C2965" i="5" s="1"/>
  <c r="B2964" i="5" a="1"/>
  <c r="B2964" i="5" s="1"/>
  <c r="B2963" i="5" a="1"/>
  <c r="B2963" i="5" s="1"/>
  <c r="B2962" i="5" a="1"/>
  <c r="B2962" i="5" s="1"/>
  <c r="B2961" i="5" a="1"/>
  <c r="B2961" i="5" s="1"/>
  <c r="B2960" i="5" a="1"/>
  <c r="B2960" i="5" s="1"/>
  <c r="B2959" i="5" a="1"/>
  <c r="B2959" i="5" s="1"/>
  <c r="B2958" i="5" a="1"/>
  <c r="B2958" i="5" s="1"/>
  <c r="C2958" i="5" s="1" a="1"/>
  <c r="C2958" i="5" s="1"/>
  <c r="B2957" i="5" a="1"/>
  <c r="B2957" i="5" s="1"/>
  <c r="C2957" i="5" s="1" a="1"/>
  <c r="C2957" i="5" s="1"/>
  <c r="B2956" i="5" a="1"/>
  <c r="B2956" i="5" s="1"/>
  <c r="B2955" i="5" a="1"/>
  <c r="B2955" i="5" s="1"/>
  <c r="B2954" i="5" a="1"/>
  <c r="B2954" i="5" s="1"/>
  <c r="B2953" i="5" a="1"/>
  <c r="B2953" i="5" s="1"/>
  <c r="B2952" i="5" a="1"/>
  <c r="B2952" i="5" s="1"/>
  <c r="B2951" i="5" a="1"/>
  <c r="B2951" i="5" s="1"/>
  <c r="B2950" i="5" a="1"/>
  <c r="B2950" i="5" s="1"/>
  <c r="C2950" i="5" s="1" a="1"/>
  <c r="C2950" i="5" s="1"/>
  <c r="B2949" i="5" a="1"/>
  <c r="B2949" i="5" s="1"/>
  <c r="C2949" i="5" s="1" a="1"/>
  <c r="C2949" i="5" s="1"/>
  <c r="B2948" i="5" a="1"/>
  <c r="B2948" i="5" s="1"/>
  <c r="B2947" i="5" a="1"/>
  <c r="B2947" i="5" s="1"/>
  <c r="B2946" i="5" a="1"/>
  <c r="B2946" i="5" s="1"/>
  <c r="B2945" i="5" a="1"/>
  <c r="B2945" i="5" s="1"/>
  <c r="B2944" i="5" a="1"/>
  <c r="B2944" i="5" s="1"/>
  <c r="B2943" i="5" a="1"/>
  <c r="B2943" i="5" s="1"/>
  <c r="C2943" i="5" s="1" a="1"/>
  <c r="C2943" i="5" s="1"/>
  <c r="B2942" i="5" a="1"/>
  <c r="B2942" i="5" s="1"/>
  <c r="C2942" i="5" s="1" a="1"/>
  <c r="C2942" i="5" s="1"/>
  <c r="B2941" i="5" a="1"/>
  <c r="B2941" i="5" s="1"/>
  <c r="C2941" i="5" s="1" a="1"/>
  <c r="C2941" i="5" s="1"/>
  <c r="B2940" i="5" a="1"/>
  <c r="B2940" i="5" s="1"/>
  <c r="B2939" i="5" a="1"/>
  <c r="B2939" i="5" s="1"/>
  <c r="B2938" i="5" a="1"/>
  <c r="B2938" i="5" s="1"/>
  <c r="B2937" i="5" a="1"/>
  <c r="B2937" i="5" s="1"/>
  <c r="B2936" i="5" a="1"/>
  <c r="B2936" i="5" s="1"/>
  <c r="B2935" i="5" a="1"/>
  <c r="B2935" i="5" s="1"/>
  <c r="C2935" i="5" s="1" a="1"/>
  <c r="C2935" i="5" s="1"/>
  <c r="B2934" i="5" a="1"/>
  <c r="B2934" i="5" s="1"/>
  <c r="C2934" i="5" s="1" a="1"/>
  <c r="C2934" i="5" s="1"/>
  <c r="B2933" i="5" a="1"/>
  <c r="B2933" i="5" s="1"/>
  <c r="B2932" i="5" a="1"/>
  <c r="B2932" i="5" s="1"/>
  <c r="B2931" i="5" a="1"/>
  <c r="B2931" i="5" s="1"/>
  <c r="B2930" i="5" a="1"/>
  <c r="B2930" i="5" s="1"/>
  <c r="B2929" i="5" a="1"/>
  <c r="B2929" i="5" s="1"/>
  <c r="B2928" i="5" a="1"/>
  <c r="B2928" i="5" s="1"/>
  <c r="B2927" i="5" a="1"/>
  <c r="B2927" i="5" s="1"/>
  <c r="C2927" i="5" s="1" a="1"/>
  <c r="C2927" i="5" s="1"/>
  <c r="B2926" i="5" a="1"/>
  <c r="B2926" i="5" s="1"/>
  <c r="C2926" i="5" s="1" a="1"/>
  <c r="C2926" i="5" s="1"/>
  <c r="B2925" i="5" a="1"/>
  <c r="B2925" i="5" s="1"/>
  <c r="C2925" i="5" s="1" a="1"/>
  <c r="C2925" i="5" s="1"/>
  <c r="B2924" i="5" a="1"/>
  <c r="B2924" i="5" s="1"/>
  <c r="B2923" i="5" a="1"/>
  <c r="B2923" i="5" s="1"/>
  <c r="B2922" i="5" a="1"/>
  <c r="B2922" i="5" s="1"/>
  <c r="B2921" i="5" a="1"/>
  <c r="B2921" i="5" s="1"/>
  <c r="B2920" i="5" a="1"/>
  <c r="B2920" i="5" s="1"/>
  <c r="B2919" i="5" a="1"/>
  <c r="B2919" i="5" s="1"/>
  <c r="B2918" i="5" a="1"/>
  <c r="B2918" i="5" s="1"/>
  <c r="C2918" i="5" s="1" a="1"/>
  <c r="C2918" i="5" s="1"/>
  <c r="B2917" i="5" a="1"/>
  <c r="B2917" i="5" s="1"/>
  <c r="C2917" i="5" s="1" a="1"/>
  <c r="C2917" i="5" s="1"/>
  <c r="B2916" i="5" a="1"/>
  <c r="B2916" i="5" s="1"/>
  <c r="B2915" i="5" a="1"/>
  <c r="B2915" i="5" s="1"/>
  <c r="B2914" i="5" a="1"/>
  <c r="B2914" i="5" s="1"/>
  <c r="B2913" i="5" a="1"/>
  <c r="B2913" i="5" s="1"/>
  <c r="B2912" i="5" a="1"/>
  <c r="B2912" i="5" s="1"/>
  <c r="B2911" i="5" a="1"/>
  <c r="B2911" i="5" s="1"/>
  <c r="C2911" i="5" s="1" a="1"/>
  <c r="C2911" i="5" s="1"/>
  <c r="B2910" i="5" a="1"/>
  <c r="B2910" i="5" s="1"/>
  <c r="C2910" i="5" s="1" a="1"/>
  <c r="C2910" i="5" s="1"/>
  <c r="B2909" i="5" a="1"/>
  <c r="B2909" i="5" s="1"/>
  <c r="C2909" i="5" s="1" a="1"/>
  <c r="C2909" i="5" s="1"/>
  <c r="B2908" i="5" a="1"/>
  <c r="B2908" i="5" s="1"/>
  <c r="B2907" i="5" a="1"/>
  <c r="B2907" i="5" s="1"/>
  <c r="B2906" i="5" a="1"/>
  <c r="B2906" i="5" s="1"/>
  <c r="B2905" i="5" a="1"/>
  <c r="B2905" i="5" s="1"/>
  <c r="B2904" i="5" a="1"/>
  <c r="B2904" i="5" s="1"/>
  <c r="B2903" i="5" a="1"/>
  <c r="B2903" i="5" s="1"/>
  <c r="C2903" i="5" s="1" a="1"/>
  <c r="C2903" i="5" s="1"/>
  <c r="B2902" i="5" a="1"/>
  <c r="B2902" i="5" s="1"/>
  <c r="C2902" i="5" s="1" a="1"/>
  <c r="C2902" i="5" s="1"/>
  <c r="B2901" i="5" a="1"/>
  <c r="B2901" i="5" s="1"/>
  <c r="B2900" i="5" a="1"/>
  <c r="B2900" i="5" s="1"/>
  <c r="B2899" i="5" a="1"/>
  <c r="B2899" i="5" s="1"/>
  <c r="B2898" i="5" a="1"/>
  <c r="B2898" i="5" s="1"/>
  <c r="B2897" i="5" a="1"/>
  <c r="B2897" i="5" s="1"/>
  <c r="B2896" i="5" a="1"/>
  <c r="B2896" i="5" s="1"/>
  <c r="B2895" i="5" a="1"/>
  <c r="B2895" i="5" s="1"/>
  <c r="C2895" i="5" s="1" a="1"/>
  <c r="C2895" i="5" s="1"/>
  <c r="B2894" i="5" a="1"/>
  <c r="B2894" i="5" s="1"/>
  <c r="C2894" i="5" s="1" a="1"/>
  <c r="C2894" i="5" s="1"/>
  <c r="B2893" i="5" a="1"/>
  <c r="B2893" i="5" s="1"/>
  <c r="C2893" i="5" s="1" a="1"/>
  <c r="C2893" i="5" s="1"/>
  <c r="B2892" i="5" a="1"/>
  <c r="B2892" i="5" s="1"/>
  <c r="B2891" i="5" a="1"/>
  <c r="B2891" i="5" s="1"/>
  <c r="B2890" i="5" a="1"/>
  <c r="B2890" i="5" s="1"/>
  <c r="B2889" i="5" a="1"/>
  <c r="B2889" i="5" s="1"/>
  <c r="B2888" i="5" a="1"/>
  <c r="B2888" i="5" s="1"/>
  <c r="B2887" i="5" a="1"/>
  <c r="B2887" i="5" s="1"/>
  <c r="C2887" i="5" s="1" a="1"/>
  <c r="C2887" i="5" s="1"/>
  <c r="B2886" i="5" a="1"/>
  <c r="B2886" i="5" s="1"/>
  <c r="C2886" i="5" s="1" a="1"/>
  <c r="C2886" i="5" s="1"/>
  <c r="B2885" i="5" a="1"/>
  <c r="B2885" i="5" s="1"/>
  <c r="C2885" i="5" s="1" a="1"/>
  <c r="C2885" i="5" s="1"/>
  <c r="B2884" i="5" a="1"/>
  <c r="B2884" i="5" s="1"/>
  <c r="B2883" i="5" a="1"/>
  <c r="B2883" i="5" s="1"/>
  <c r="B2882" i="5" a="1"/>
  <c r="B2882" i="5" s="1"/>
  <c r="B2881" i="5" a="1"/>
  <c r="B2881" i="5" s="1"/>
  <c r="B2880" i="5" a="1"/>
  <c r="B2880" i="5" s="1"/>
  <c r="B2879" i="5" a="1"/>
  <c r="B2879" i="5" s="1"/>
  <c r="C2879" i="5" s="1" a="1"/>
  <c r="C2879" i="5" s="1"/>
  <c r="B2878" i="5" a="1"/>
  <c r="B2878" i="5" s="1"/>
  <c r="C2878" i="5" s="1" a="1"/>
  <c r="C2878" i="5" s="1"/>
  <c r="B2877" i="5" a="1"/>
  <c r="B2877" i="5" s="1"/>
  <c r="C2877" i="5" s="1" a="1"/>
  <c r="C2877" i="5" s="1"/>
  <c r="B2876" i="5" a="1"/>
  <c r="B2876" i="5" s="1"/>
  <c r="B2875" i="5" a="1"/>
  <c r="B2875" i="5" s="1"/>
  <c r="B2874" i="5" a="1"/>
  <c r="B2874" i="5" s="1"/>
  <c r="B2873" i="5" a="1"/>
  <c r="B2873" i="5" s="1"/>
  <c r="B2872" i="5" a="1"/>
  <c r="B2872" i="5" s="1"/>
  <c r="B2871" i="5" a="1"/>
  <c r="B2871" i="5" s="1"/>
  <c r="C2871" i="5" s="1" a="1"/>
  <c r="C2871" i="5" s="1"/>
  <c r="B2870" i="5" a="1"/>
  <c r="B2870" i="5" s="1"/>
  <c r="C2870" i="5" s="1" a="1"/>
  <c r="C2870" i="5" s="1"/>
  <c r="B2869" i="5" a="1"/>
  <c r="B2869" i="5" s="1"/>
  <c r="B2868" i="5" a="1"/>
  <c r="B2868" i="5" s="1"/>
  <c r="B2867" i="5" a="1"/>
  <c r="B2867" i="5" s="1"/>
  <c r="B2866" i="5" a="1"/>
  <c r="B2866" i="5" s="1"/>
  <c r="B2865" i="5" a="1"/>
  <c r="B2865" i="5" s="1"/>
  <c r="B2864" i="5" a="1"/>
  <c r="B2864" i="5" s="1"/>
  <c r="B2863" i="5" a="1"/>
  <c r="B2863" i="5" s="1"/>
  <c r="C2863" i="5" s="1" a="1"/>
  <c r="C2863" i="5" s="1"/>
  <c r="B2862" i="5" a="1"/>
  <c r="B2862" i="5" s="1"/>
  <c r="C2862" i="5" s="1" a="1"/>
  <c r="C2862" i="5" s="1"/>
  <c r="B2861" i="5" a="1"/>
  <c r="B2861" i="5" s="1"/>
  <c r="C2861" i="5" s="1" a="1"/>
  <c r="C2861" i="5" s="1"/>
  <c r="B2860" i="5" a="1"/>
  <c r="B2860" i="5" s="1"/>
  <c r="B2859" i="5" a="1"/>
  <c r="B2859" i="5" s="1"/>
  <c r="B2858" i="5" a="1"/>
  <c r="B2858" i="5" s="1"/>
  <c r="B2857" i="5" a="1"/>
  <c r="B2857" i="5" s="1"/>
  <c r="B2856" i="5" a="1"/>
  <c r="B2856" i="5" s="1"/>
  <c r="B2855" i="5" a="1"/>
  <c r="B2855" i="5" s="1"/>
  <c r="C2855" i="5" s="1" a="1"/>
  <c r="C2855" i="5" s="1"/>
  <c r="B2854" i="5" a="1"/>
  <c r="B2854" i="5" s="1"/>
  <c r="C2854" i="5" s="1" a="1"/>
  <c r="C2854" i="5" s="1"/>
  <c r="B2853" i="5" a="1"/>
  <c r="B2853" i="5" s="1"/>
  <c r="C2853" i="5" s="1" a="1"/>
  <c r="C2853" i="5" s="1"/>
  <c r="B2852" i="5" a="1"/>
  <c r="B2852" i="5" s="1"/>
  <c r="B2851" i="5" a="1"/>
  <c r="B2851" i="5" s="1"/>
  <c r="B2850" i="5" a="1"/>
  <c r="B2850" i="5" s="1"/>
  <c r="B2849" i="5" a="1"/>
  <c r="B2849" i="5" s="1"/>
  <c r="B2848" i="5" a="1"/>
  <c r="B2848" i="5" s="1"/>
  <c r="B2847" i="5" a="1"/>
  <c r="B2847" i="5" s="1"/>
  <c r="C2847" i="5" s="1" a="1"/>
  <c r="C2847" i="5" s="1"/>
  <c r="B2846" i="5" a="1"/>
  <c r="B2846" i="5" s="1"/>
  <c r="C2846" i="5" s="1" a="1"/>
  <c r="C2846" i="5" s="1"/>
  <c r="B2845" i="5" a="1"/>
  <c r="B2845" i="5" s="1"/>
  <c r="C2845" i="5" s="1" a="1"/>
  <c r="C2845" i="5" s="1"/>
  <c r="B2844" i="5" a="1"/>
  <c r="B2844" i="5" s="1"/>
  <c r="B2843" i="5" a="1"/>
  <c r="B2843" i="5" s="1"/>
  <c r="B2842" i="5" a="1"/>
  <c r="B2842" i="5" s="1"/>
  <c r="B2841" i="5" a="1"/>
  <c r="B2841" i="5" s="1"/>
  <c r="B2840" i="5" a="1"/>
  <c r="B2840" i="5" s="1"/>
  <c r="B2839" i="5" a="1"/>
  <c r="B2839" i="5" s="1"/>
  <c r="B2838" i="5" a="1"/>
  <c r="B2838" i="5" s="1"/>
  <c r="C2838" i="5" s="1" a="1"/>
  <c r="C2838" i="5" s="1"/>
  <c r="B2837" i="5" a="1"/>
  <c r="B2837" i="5" s="1"/>
  <c r="C2837" i="5" s="1" a="1"/>
  <c r="C2837" i="5" s="1"/>
  <c r="B2836" i="5" a="1"/>
  <c r="B2836" i="5" s="1"/>
  <c r="B2835" i="5" a="1"/>
  <c r="B2835" i="5" s="1"/>
  <c r="B2834" i="5" a="1"/>
  <c r="B2834" i="5" s="1"/>
  <c r="B2833" i="5" a="1"/>
  <c r="B2833" i="5" s="1"/>
  <c r="B2832" i="5" a="1"/>
  <c r="B2832" i="5" s="1"/>
  <c r="B2831" i="5" a="1"/>
  <c r="B2831" i="5" s="1"/>
  <c r="B2830" i="5" a="1"/>
  <c r="B2830" i="5" s="1"/>
  <c r="C2830" i="5" s="1" a="1"/>
  <c r="C2830" i="5" s="1"/>
  <c r="B2829" i="5" a="1"/>
  <c r="B2829" i="5" s="1"/>
  <c r="B2828" i="5" a="1"/>
  <c r="B2828" i="5" s="1"/>
  <c r="B2827" i="5" a="1"/>
  <c r="B2827" i="5" s="1"/>
  <c r="B2826" i="5" a="1"/>
  <c r="B2826" i="5" s="1"/>
  <c r="B2825" i="5" a="1"/>
  <c r="B2825" i="5" s="1"/>
  <c r="B2824" i="5" a="1"/>
  <c r="B2824" i="5" s="1"/>
  <c r="B2823" i="5" a="1"/>
  <c r="B2823" i="5" s="1"/>
  <c r="B2822" i="5" a="1"/>
  <c r="B2822" i="5" s="1"/>
  <c r="C2822" i="5" s="1" a="1"/>
  <c r="C2822" i="5" s="1"/>
  <c r="B2821" i="5" a="1"/>
  <c r="B2821" i="5" s="1"/>
  <c r="B2820" i="5" a="1"/>
  <c r="B2820" i="5" s="1"/>
  <c r="B2819" i="5" a="1"/>
  <c r="B2819" i="5" s="1"/>
  <c r="B2818" i="5" a="1"/>
  <c r="B2818" i="5" s="1"/>
  <c r="B2817" i="5" a="1"/>
  <c r="B2817" i="5" s="1"/>
  <c r="B2816" i="5" a="1"/>
  <c r="B2816" i="5" s="1"/>
  <c r="B2815" i="5" a="1"/>
  <c r="B2815" i="5" s="1"/>
  <c r="B2814" i="5" a="1"/>
  <c r="B2814" i="5" s="1"/>
  <c r="C2814" i="5" s="1" a="1"/>
  <c r="C2814" i="5" s="1"/>
  <c r="B2813" i="5" a="1"/>
  <c r="B2813" i="5" s="1"/>
  <c r="C2813" i="5" s="1" a="1"/>
  <c r="C2813" i="5" s="1"/>
  <c r="B2812" i="5" a="1"/>
  <c r="B2812" i="5" s="1"/>
  <c r="B2811" i="5" a="1"/>
  <c r="B2811" i="5" s="1"/>
  <c r="B2810" i="5" a="1"/>
  <c r="B2810" i="5" s="1"/>
  <c r="B2809" i="5" a="1"/>
  <c r="B2809" i="5" s="1"/>
  <c r="B2808" i="5" a="1"/>
  <c r="B2808" i="5" s="1"/>
  <c r="B2807" i="5" a="1"/>
  <c r="B2807" i="5" s="1"/>
  <c r="B2806" i="5" a="1"/>
  <c r="B2806" i="5" s="1"/>
  <c r="C2806" i="5" s="1" a="1"/>
  <c r="C2806" i="5" s="1"/>
  <c r="B2805" i="5" a="1"/>
  <c r="B2805" i="5" s="1"/>
  <c r="C2805" i="5" s="1" a="1"/>
  <c r="C2805" i="5" s="1"/>
  <c r="B2804" i="5" a="1"/>
  <c r="B2804" i="5" s="1"/>
  <c r="B2803" i="5" a="1"/>
  <c r="B2803" i="5" s="1"/>
  <c r="B2802" i="5" a="1"/>
  <c r="B2802" i="5" s="1"/>
  <c r="B2801" i="5" a="1"/>
  <c r="B2801" i="5" s="1"/>
  <c r="B2800" i="5" a="1"/>
  <c r="B2800" i="5" s="1"/>
  <c r="B2799" i="5" a="1"/>
  <c r="B2799" i="5" s="1"/>
  <c r="C2799" i="5" s="1" a="1"/>
  <c r="C2799" i="5" s="1"/>
  <c r="B2798" i="5" a="1"/>
  <c r="B2798" i="5" s="1"/>
  <c r="C2798" i="5" s="1" a="1"/>
  <c r="C2798" i="5" s="1"/>
  <c r="B2797" i="5" a="1"/>
  <c r="B2797" i="5" s="1"/>
  <c r="C2797" i="5" s="1" a="1"/>
  <c r="C2797" i="5" s="1"/>
  <c r="B2796" i="5" a="1"/>
  <c r="B2796" i="5" s="1"/>
  <c r="B2795" i="5" a="1"/>
  <c r="B2795" i="5" s="1"/>
  <c r="B2794" i="5" a="1"/>
  <c r="B2794" i="5" s="1"/>
  <c r="B2793" i="5" a="1"/>
  <c r="B2793" i="5" s="1"/>
  <c r="B2792" i="5" a="1"/>
  <c r="B2792" i="5" s="1"/>
  <c r="B2791" i="5" a="1"/>
  <c r="B2791" i="5" s="1"/>
  <c r="C2791" i="5" s="1" a="1"/>
  <c r="C2791" i="5" s="1"/>
  <c r="B2790" i="5" a="1"/>
  <c r="B2790" i="5" s="1"/>
  <c r="C2790" i="5" s="1" a="1"/>
  <c r="C2790" i="5" s="1"/>
  <c r="B2789" i="5" a="1"/>
  <c r="B2789" i="5" s="1"/>
  <c r="C2789" i="5" s="1" a="1"/>
  <c r="C2789" i="5" s="1"/>
  <c r="B2788" i="5" a="1"/>
  <c r="B2788" i="5" s="1"/>
  <c r="B2787" i="5" a="1"/>
  <c r="B2787" i="5" s="1"/>
  <c r="B2786" i="5" a="1"/>
  <c r="B2786" i="5" s="1"/>
  <c r="B2785" i="5" a="1"/>
  <c r="B2785" i="5" s="1"/>
  <c r="B2784" i="5" a="1"/>
  <c r="B2784" i="5" s="1"/>
  <c r="B2783" i="5" a="1"/>
  <c r="B2783" i="5" s="1"/>
  <c r="B2782" i="5" a="1"/>
  <c r="B2782" i="5" s="1"/>
  <c r="C2782" i="5" s="1" a="1"/>
  <c r="C2782" i="5" s="1"/>
  <c r="B2781" i="5" a="1"/>
  <c r="B2781" i="5" s="1"/>
  <c r="B2780" i="5" a="1"/>
  <c r="B2780" i="5" s="1"/>
  <c r="B2779" i="5" a="1"/>
  <c r="B2779" i="5" s="1"/>
  <c r="B2778" i="5" a="1"/>
  <c r="B2778" i="5" s="1"/>
  <c r="B2777" i="5" a="1"/>
  <c r="B2777" i="5" s="1"/>
  <c r="B2776" i="5" a="1"/>
  <c r="B2776" i="5" s="1"/>
  <c r="B2775" i="5" a="1"/>
  <c r="B2775" i="5" s="1"/>
  <c r="B2774" i="5" a="1"/>
  <c r="B2774" i="5" s="1"/>
  <c r="C2774" i="5" s="1" a="1"/>
  <c r="C2774" i="5" s="1"/>
  <c r="B2773" i="5" a="1"/>
  <c r="B2773" i="5" s="1"/>
  <c r="B2772" i="5" a="1"/>
  <c r="B2772" i="5" s="1"/>
  <c r="B2771" i="5" a="1"/>
  <c r="B2771" i="5" s="1"/>
  <c r="B2770" i="5" a="1"/>
  <c r="B2770" i="5" s="1"/>
  <c r="B2769" i="5" a="1"/>
  <c r="B2769" i="5" s="1"/>
  <c r="B2768" i="5" a="1"/>
  <c r="B2768" i="5" s="1"/>
  <c r="B2767" i="5" a="1"/>
  <c r="B2767" i="5" s="1"/>
  <c r="C2767" i="5" s="1" a="1"/>
  <c r="C2767" i="5" s="1"/>
  <c r="B2766" i="5" a="1"/>
  <c r="B2766" i="5" s="1"/>
  <c r="C2766" i="5" s="1" a="1"/>
  <c r="C2766" i="5" s="1"/>
  <c r="B2765" i="5" a="1"/>
  <c r="B2765" i="5" s="1"/>
  <c r="C2765" i="5" s="1" a="1"/>
  <c r="C2765" i="5" s="1"/>
  <c r="B2764" i="5" a="1"/>
  <c r="B2764" i="5" s="1"/>
  <c r="B2763" i="5" a="1"/>
  <c r="B2763" i="5" s="1"/>
  <c r="B2762" i="5" a="1"/>
  <c r="B2762" i="5" s="1"/>
  <c r="B2761" i="5" a="1"/>
  <c r="B2761" i="5" s="1"/>
  <c r="B2760" i="5" a="1"/>
  <c r="B2760" i="5" s="1"/>
  <c r="B2759" i="5" a="1"/>
  <c r="B2759" i="5" s="1"/>
  <c r="C2759" i="5" s="1" a="1"/>
  <c r="C2759" i="5" s="1"/>
  <c r="B2758" i="5" a="1"/>
  <c r="B2758" i="5" s="1"/>
  <c r="C2758" i="5" s="1" a="1"/>
  <c r="C2758" i="5" s="1"/>
  <c r="B2757" i="5" a="1"/>
  <c r="B2757" i="5" s="1"/>
  <c r="C2757" i="5" s="1" a="1"/>
  <c r="C2757" i="5" s="1"/>
  <c r="B2756" i="5" a="1"/>
  <c r="B2756" i="5" s="1"/>
  <c r="B2755" i="5" a="1"/>
  <c r="B2755" i="5" s="1"/>
  <c r="B2754" i="5" a="1"/>
  <c r="B2754" i="5" s="1"/>
  <c r="B2753" i="5" a="1"/>
  <c r="B2753" i="5" s="1"/>
  <c r="B2752" i="5" a="1"/>
  <c r="B2752" i="5" s="1"/>
  <c r="B2751" i="5" a="1"/>
  <c r="B2751" i="5" s="1"/>
  <c r="C2751" i="5" s="1" a="1"/>
  <c r="C2751" i="5" s="1"/>
  <c r="B2750" i="5" a="1"/>
  <c r="B2750" i="5" s="1"/>
  <c r="C2750" i="5" s="1" a="1"/>
  <c r="C2750" i="5" s="1"/>
  <c r="B2749" i="5" a="1"/>
  <c r="B2749" i="5" s="1"/>
  <c r="C2749" i="5" s="1" a="1"/>
  <c r="C2749" i="5" s="1"/>
  <c r="B2748" i="5" a="1"/>
  <c r="B2748" i="5" s="1"/>
  <c r="B2747" i="5" a="1"/>
  <c r="B2747" i="5" s="1"/>
  <c r="B2746" i="5" a="1"/>
  <c r="B2746" i="5" s="1"/>
  <c r="B2745" i="5" a="1"/>
  <c r="B2745" i="5" s="1"/>
  <c r="B2744" i="5" a="1"/>
  <c r="B2744" i="5" s="1"/>
  <c r="B2743" i="5" a="1"/>
  <c r="B2743" i="5" s="1"/>
  <c r="C2743" i="5" s="1" a="1"/>
  <c r="C2743" i="5" s="1"/>
  <c r="B2742" i="5" a="1"/>
  <c r="B2742" i="5" s="1"/>
  <c r="C2742" i="5" s="1" a="1"/>
  <c r="C2742" i="5" s="1"/>
  <c r="B2741" i="5" a="1"/>
  <c r="B2741" i="5" s="1"/>
  <c r="B2740" i="5" a="1"/>
  <c r="B2740" i="5" s="1"/>
  <c r="B2739" i="5" a="1"/>
  <c r="B2739" i="5" s="1"/>
  <c r="B2738" i="5" a="1"/>
  <c r="B2738" i="5" s="1"/>
  <c r="B2737" i="5" a="1"/>
  <c r="B2737" i="5" s="1"/>
  <c r="B2736" i="5" a="1"/>
  <c r="B2736" i="5" s="1"/>
  <c r="B2735" i="5" a="1"/>
  <c r="B2735" i="5" s="1"/>
  <c r="C2735" i="5" s="1" a="1"/>
  <c r="C2735" i="5" s="1"/>
  <c r="B2734" i="5" a="1"/>
  <c r="B2734" i="5" s="1"/>
  <c r="C2734" i="5" s="1" a="1"/>
  <c r="C2734" i="5" s="1"/>
  <c r="B2733" i="5" a="1"/>
  <c r="B2733" i="5" s="1"/>
  <c r="C2733" i="5" s="1" a="1"/>
  <c r="C2733" i="5" s="1"/>
  <c r="B2732" i="5" a="1"/>
  <c r="B2732" i="5" s="1"/>
  <c r="B2731" i="5" a="1"/>
  <c r="B2731" i="5" s="1"/>
  <c r="B2730" i="5" a="1"/>
  <c r="B2730" i="5" s="1"/>
  <c r="B2729" i="5" a="1"/>
  <c r="B2729" i="5" s="1"/>
  <c r="B2728" i="5" a="1"/>
  <c r="B2728" i="5" s="1"/>
  <c r="B2727" i="5" a="1"/>
  <c r="B2727" i="5" s="1"/>
  <c r="C2727" i="5" s="1" a="1"/>
  <c r="C2727" i="5" s="1"/>
  <c r="B2726" i="5" a="1"/>
  <c r="B2726" i="5" s="1"/>
  <c r="C2726" i="5" s="1" a="1"/>
  <c r="C2726" i="5" s="1"/>
  <c r="B2725" i="5" a="1"/>
  <c r="B2725" i="5" s="1"/>
  <c r="C2725" i="5" s="1" a="1"/>
  <c r="C2725" i="5" s="1"/>
  <c r="B2724" i="5" a="1"/>
  <c r="B2724" i="5" s="1"/>
  <c r="B2723" i="5" a="1"/>
  <c r="B2723" i="5" s="1"/>
  <c r="B2722" i="5" a="1"/>
  <c r="B2722" i="5" s="1"/>
  <c r="B2721" i="5" a="1"/>
  <c r="B2721" i="5" s="1"/>
  <c r="B2720" i="5" a="1"/>
  <c r="B2720" i="5" s="1"/>
  <c r="B2719" i="5" a="1"/>
  <c r="B2719" i="5" s="1"/>
  <c r="B2718" i="5" a="1"/>
  <c r="B2718" i="5" s="1"/>
  <c r="C2718" i="5" s="1" a="1"/>
  <c r="C2718" i="5" s="1"/>
  <c r="B2717" i="5" a="1"/>
  <c r="B2717" i="5" s="1"/>
  <c r="C2717" i="5" s="1" a="1"/>
  <c r="C2717" i="5" s="1"/>
  <c r="B2716" i="5" a="1"/>
  <c r="B2716" i="5" s="1"/>
  <c r="B2715" i="5" a="1"/>
  <c r="B2715" i="5" s="1"/>
  <c r="B2714" i="5" a="1"/>
  <c r="B2714" i="5" s="1"/>
  <c r="B2713" i="5" a="1"/>
  <c r="B2713" i="5" s="1"/>
  <c r="B2712" i="5" a="1"/>
  <c r="B2712" i="5" s="1"/>
  <c r="B2711" i="5" a="1"/>
  <c r="B2711" i="5" s="1"/>
  <c r="B2710" i="5" a="1"/>
  <c r="B2710" i="5" s="1"/>
  <c r="C2710" i="5" s="1" a="1"/>
  <c r="C2710" i="5" s="1"/>
  <c r="B2709" i="5" a="1"/>
  <c r="B2709" i="5" s="1"/>
  <c r="C2709" i="5" s="1" a="1"/>
  <c r="C2709" i="5" s="1"/>
  <c r="B2708" i="5" a="1"/>
  <c r="B2708" i="5" s="1"/>
  <c r="B2707" i="5" a="1"/>
  <c r="B2707" i="5" s="1"/>
  <c r="B2706" i="5" a="1"/>
  <c r="B2706" i="5" s="1"/>
  <c r="B2705" i="5" a="1"/>
  <c r="B2705" i="5" s="1"/>
  <c r="B2704" i="5" a="1"/>
  <c r="B2704" i="5" s="1"/>
  <c r="B2703" i="5" a="1"/>
  <c r="B2703" i="5" s="1"/>
  <c r="B2702" i="5" a="1"/>
  <c r="B2702" i="5" s="1"/>
  <c r="C2702" i="5" s="1" a="1"/>
  <c r="C2702" i="5" s="1"/>
  <c r="B2701" i="5" a="1"/>
  <c r="B2701" i="5" s="1"/>
  <c r="B2700" i="5" a="1"/>
  <c r="B2700" i="5" s="1"/>
  <c r="B2699" i="5" a="1"/>
  <c r="B2699" i="5" s="1"/>
  <c r="B2698" i="5" a="1"/>
  <c r="B2698" i="5" s="1"/>
  <c r="B2697" i="5" a="1"/>
  <c r="B2697" i="5" s="1"/>
  <c r="B2696" i="5" a="1"/>
  <c r="B2696" i="5" s="1"/>
  <c r="B2695" i="5" a="1"/>
  <c r="B2695" i="5" s="1"/>
  <c r="C2695" i="5" s="1" a="1"/>
  <c r="C2695" i="5" s="1"/>
  <c r="B2694" i="5" a="1"/>
  <c r="B2694" i="5" s="1"/>
  <c r="C2694" i="5" s="1" a="1"/>
  <c r="C2694" i="5" s="1"/>
  <c r="B2693" i="5" a="1"/>
  <c r="B2693" i="5" s="1"/>
  <c r="C2693" i="5" s="1" a="1"/>
  <c r="C2693" i="5" s="1"/>
  <c r="B2692" i="5" a="1"/>
  <c r="B2692" i="5" s="1"/>
  <c r="B2691" i="5" a="1"/>
  <c r="B2691" i="5" s="1"/>
  <c r="B2690" i="5" a="1"/>
  <c r="B2690" i="5" s="1"/>
  <c r="B2689" i="5" a="1"/>
  <c r="B2689" i="5" s="1"/>
  <c r="B2688" i="5" a="1"/>
  <c r="B2688" i="5" s="1"/>
  <c r="B2687" i="5" a="1"/>
  <c r="B2687" i="5" s="1"/>
  <c r="C2687" i="5" s="1" a="1"/>
  <c r="C2687" i="5" s="1"/>
  <c r="B2686" i="5" a="1"/>
  <c r="B2686" i="5" s="1"/>
  <c r="C2686" i="5" s="1" a="1"/>
  <c r="C2686" i="5" s="1"/>
  <c r="B2685" i="5" a="1"/>
  <c r="B2685" i="5" s="1"/>
  <c r="C2685" i="5" s="1" a="1"/>
  <c r="C2685" i="5" s="1"/>
  <c r="B2684" i="5" a="1"/>
  <c r="B2684" i="5" s="1"/>
  <c r="B2683" i="5" a="1"/>
  <c r="B2683" i="5" s="1"/>
  <c r="B2682" i="5" a="1"/>
  <c r="B2682" i="5" s="1"/>
  <c r="B2681" i="5" a="1"/>
  <c r="B2681" i="5" s="1"/>
  <c r="B2680" i="5" a="1"/>
  <c r="B2680" i="5" s="1"/>
  <c r="B2679" i="5" a="1"/>
  <c r="B2679" i="5" s="1"/>
  <c r="C2679" i="5" s="1" a="1"/>
  <c r="C2679" i="5" s="1"/>
  <c r="B2678" i="5" a="1"/>
  <c r="B2678" i="5" s="1"/>
  <c r="C2678" i="5" s="1" a="1"/>
  <c r="C2678" i="5" s="1"/>
  <c r="B2677" i="5" a="1"/>
  <c r="B2677" i="5" s="1"/>
  <c r="C2677" i="5" s="1" a="1"/>
  <c r="C2677" i="5" s="1"/>
  <c r="B2676" i="5" a="1"/>
  <c r="B2676" i="5" s="1"/>
  <c r="B2675" i="5" a="1"/>
  <c r="B2675" i="5" s="1"/>
  <c r="B2674" i="5" a="1"/>
  <c r="B2674" i="5" s="1"/>
  <c r="B2673" i="5" a="1"/>
  <c r="B2673" i="5" s="1"/>
  <c r="B2672" i="5" a="1"/>
  <c r="B2672" i="5" s="1"/>
  <c r="B2671" i="5" a="1"/>
  <c r="B2671" i="5" s="1"/>
  <c r="C2671" i="5" s="1" a="1"/>
  <c r="C2671" i="5" s="1"/>
  <c r="B2670" i="5" a="1"/>
  <c r="B2670" i="5" s="1"/>
  <c r="C2670" i="5" s="1" a="1"/>
  <c r="C2670" i="5" s="1"/>
  <c r="B2669" i="5" a="1"/>
  <c r="B2669" i="5" s="1"/>
  <c r="B2668" i="5" a="1"/>
  <c r="B2668" i="5" s="1"/>
  <c r="B2667" i="5" a="1"/>
  <c r="B2667" i="5" s="1"/>
  <c r="B2666" i="5" a="1"/>
  <c r="B2666" i="5" s="1"/>
  <c r="B2665" i="5" a="1"/>
  <c r="B2665" i="5" s="1"/>
  <c r="B2664" i="5" a="1"/>
  <c r="B2664" i="5" s="1"/>
  <c r="B2663" i="5" a="1"/>
  <c r="B2663" i="5" s="1"/>
  <c r="C2663" i="5" s="1" a="1"/>
  <c r="C2663" i="5" s="1"/>
  <c r="B2662" i="5" a="1"/>
  <c r="B2662" i="5" s="1"/>
  <c r="C2662" i="5" s="1" a="1"/>
  <c r="C2662" i="5" s="1"/>
  <c r="B2661" i="5" a="1"/>
  <c r="B2661" i="5" s="1"/>
  <c r="C2661" i="5" s="1" a="1"/>
  <c r="C2661" i="5" s="1"/>
  <c r="B2660" i="5" a="1"/>
  <c r="B2660" i="5" s="1"/>
  <c r="B2659" i="5" a="1"/>
  <c r="B2659" i="5" s="1"/>
  <c r="B2658" i="5" a="1"/>
  <c r="B2658" i="5" s="1"/>
  <c r="B2657" i="5" a="1"/>
  <c r="B2657" i="5" s="1"/>
  <c r="B2656" i="5" a="1"/>
  <c r="B2656" i="5" s="1"/>
  <c r="B2655" i="5" a="1"/>
  <c r="B2655" i="5" s="1"/>
  <c r="C2655" i="5" s="1" a="1"/>
  <c r="C2655" i="5" s="1"/>
  <c r="B2654" i="5" a="1"/>
  <c r="B2654" i="5" s="1"/>
  <c r="C2654" i="5" s="1" a="1"/>
  <c r="C2654" i="5" s="1"/>
  <c r="B2653" i="5" a="1"/>
  <c r="B2653" i="5" s="1"/>
  <c r="C2653" i="5" s="1" a="1"/>
  <c r="C2653" i="5" s="1"/>
  <c r="B2652" i="5" a="1"/>
  <c r="B2652" i="5" s="1"/>
  <c r="B2651" i="5" a="1"/>
  <c r="B2651" i="5" s="1"/>
  <c r="B2650" i="5" a="1"/>
  <c r="B2650" i="5" s="1"/>
  <c r="B2649" i="5" a="1"/>
  <c r="B2649" i="5" s="1"/>
  <c r="B2648" i="5" a="1"/>
  <c r="B2648" i="5" s="1"/>
  <c r="B2647" i="5" a="1"/>
  <c r="B2647" i="5" s="1"/>
  <c r="B2646" i="5" a="1"/>
  <c r="B2646" i="5" s="1"/>
  <c r="C2646" i="5" s="1" a="1"/>
  <c r="C2646" i="5" s="1"/>
  <c r="B2645" i="5" a="1"/>
  <c r="B2645" i="5" s="1"/>
  <c r="C2645" i="5" s="1" a="1"/>
  <c r="C2645" i="5" s="1"/>
  <c r="B2644" i="5" a="1"/>
  <c r="B2644" i="5" s="1"/>
  <c r="B2643" i="5" a="1"/>
  <c r="B2643" i="5" s="1"/>
  <c r="B2642" i="5" a="1"/>
  <c r="B2642" i="5" s="1"/>
  <c r="B2641" i="5" a="1"/>
  <c r="B2641" i="5" s="1"/>
  <c r="B2640" i="5" a="1"/>
  <c r="B2640" i="5" s="1"/>
  <c r="B2639" i="5" a="1"/>
  <c r="B2639" i="5" s="1"/>
  <c r="B2638" i="5" a="1"/>
  <c r="B2638" i="5" s="1"/>
  <c r="C2638" i="5" s="1" a="1"/>
  <c r="C2638" i="5" s="1"/>
  <c r="B2637" i="5" a="1"/>
  <c r="B2637" i="5" s="1"/>
  <c r="C2637" i="5" s="1" a="1"/>
  <c r="C2637" i="5" s="1"/>
  <c r="B2636" i="5" a="1"/>
  <c r="B2636" i="5" s="1"/>
  <c r="B2635" i="5" a="1"/>
  <c r="B2635" i="5" s="1"/>
  <c r="B2634" i="5" a="1"/>
  <c r="B2634" i="5" s="1"/>
  <c r="B2633" i="5" a="1"/>
  <c r="B2633" i="5" s="1"/>
  <c r="B2632" i="5" a="1"/>
  <c r="B2632" i="5" s="1"/>
  <c r="B2631" i="5" a="1"/>
  <c r="B2631" i="5" s="1"/>
  <c r="B2630" i="5" a="1"/>
  <c r="B2630" i="5" s="1"/>
  <c r="C2630" i="5" s="1" a="1"/>
  <c r="C2630" i="5" s="1"/>
  <c r="B2629" i="5" a="1"/>
  <c r="B2629" i="5" s="1"/>
  <c r="C2629" i="5" s="1" a="1"/>
  <c r="C2629" i="5" s="1"/>
  <c r="B2628" i="5" a="1"/>
  <c r="B2628" i="5" s="1"/>
  <c r="B2627" i="5" a="1"/>
  <c r="B2627" i="5" s="1"/>
  <c r="B2626" i="5" a="1"/>
  <c r="B2626" i="5" s="1"/>
  <c r="B2625" i="5" a="1"/>
  <c r="B2625" i="5" s="1"/>
  <c r="B2624" i="5" a="1"/>
  <c r="B2624" i="5" s="1"/>
  <c r="B2623" i="5" a="1"/>
  <c r="B2623" i="5" s="1"/>
  <c r="B2622" i="5" a="1"/>
  <c r="B2622" i="5" s="1"/>
  <c r="C2622" i="5" s="1" a="1"/>
  <c r="C2622" i="5" s="1"/>
  <c r="B2621" i="5" a="1"/>
  <c r="B2621" i="5" s="1"/>
  <c r="C2621" i="5" s="1" a="1"/>
  <c r="C2621" i="5" s="1"/>
  <c r="B2620" i="5" a="1"/>
  <c r="B2620" i="5" s="1"/>
  <c r="B2619" i="5" a="1"/>
  <c r="B2619" i="5" s="1"/>
  <c r="B2618" i="5" a="1"/>
  <c r="B2618" i="5" s="1"/>
  <c r="B2617" i="5" a="1"/>
  <c r="B2617" i="5" s="1"/>
  <c r="B2616" i="5" a="1"/>
  <c r="B2616" i="5" s="1"/>
  <c r="B2615" i="5" a="1"/>
  <c r="B2615" i="5" s="1"/>
  <c r="B2614" i="5" a="1"/>
  <c r="B2614" i="5" s="1"/>
  <c r="C2614" i="5" s="1" a="1"/>
  <c r="C2614" i="5" s="1"/>
  <c r="B2613" i="5" a="1"/>
  <c r="B2613" i="5" s="1"/>
  <c r="B2612" i="5" a="1"/>
  <c r="B2612" i="5" s="1"/>
  <c r="B2611" i="5" a="1"/>
  <c r="B2611" i="5" s="1"/>
  <c r="B2610" i="5" a="1"/>
  <c r="B2610" i="5" s="1"/>
  <c r="B2609" i="5" a="1"/>
  <c r="B2609" i="5" s="1"/>
  <c r="B2608" i="5" a="1"/>
  <c r="B2608" i="5" s="1"/>
  <c r="B2607" i="5" a="1"/>
  <c r="B2607" i="5" s="1"/>
  <c r="B2606" i="5" a="1"/>
  <c r="B2606" i="5" s="1"/>
  <c r="C2606" i="5" s="1" a="1"/>
  <c r="C2606" i="5" s="1"/>
  <c r="B2605" i="5" a="1"/>
  <c r="B2605" i="5" s="1"/>
  <c r="B2604" i="5" a="1"/>
  <c r="B2604" i="5" s="1"/>
  <c r="B2603" i="5" a="1"/>
  <c r="B2603" i="5" s="1"/>
  <c r="B2602" i="5" a="1"/>
  <c r="B2602" i="5" s="1"/>
  <c r="B2601" i="5" a="1"/>
  <c r="B2601" i="5" s="1"/>
  <c r="B2600" i="5" a="1"/>
  <c r="B2600" i="5" s="1"/>
  <c r="B2599" i="5" a="1"/>
  <c r="B2599" i="5" s="1"/>
  <c r="B2598" i="5" a="1"/>
  <c r="B2598" i="5" s="1"/>
  <c r="C2598" i="5" s="1" a="1"/>
  <c r="C2598" i="5" s="1"/>
  <c r="B2597" i="5" a="1"/>
  <c r="B2597" i="5" s="1"/>
  <c r="C2597" i="5" s="1" a="1"/>
  <c r="C2597" i="5" s="1"/>
  <c r="B2596" i="5" a="1"/>
  <c r="B2596" i="5" s="1"/>
  <c r="B2595" i="5" a="1"/>
  <c r="B2595" i="5" s="1"/>
  <c r="B2594" i="5" a="1"/>
  <c r="B2594" i="5" s="1"/>
  <c r="B2593" i="5" a="1"/>
  <c r="B2593" i="5" s="1"/>
  <c r="B2592" i="5" a="1"/>
  <c r="B2592" i="5" s="1"/>
  <c r="B2591" i="5" a="1"/>
  <c r="B2591" i="5" s="1"/>
  <c r="B2590" i="5" a="1"/>
  <c r="B2590" i="5" s="1"/>
  <c r="C2590" i="5" s="1" a="1"/>
  <c r="C2590" i="5" s="1"/>
  <c r="B2589" i="5" a="1"/>
  <c r="B2589" i="5" s="1"/>
  <c r="B2588" i="5" a="1"/>
  <c r="B2588" i="5" s="1"/>
  <c r="B2587" i="5" a="1"/>
  <c r="B2587" i="5" s="1"/>
  <c r="B2586" i="5" a="1"/>
  <c r="B2586" i="5" s="1"/>
  <c r="B2585" i="5" a="1"/>
  <c r="B2585" i="5" s="1"/>
  <c r="B2584" i="5" a="1"/>
  <c r="B2584" i="5" s="1"/>
  <c r="B2583" i="5" a="1"/>
  <c r="B2583" i="5" s="1"/>
  <c r="B2582" i="5" a="1"/>
  <c r="B2582" i="5" s="1"/>
  <c r="C2582" i="5" s="1" a="1"/>
  <c r="C2582" i="5" s="1"/>
  <c r="B2581" i="5" a="1"/>
  <c r="B2581" i="5" s="1"/>
  <c r="B2580" i="5" a="1"/>
  <c r="B2580" i="5" s="1"/>
  <c r="B2579" i="5" a="1"/>
  <c r="B2579" i="5" s="1"/>
  <c r="B2578" i="5" a="1"/>
  <c r="B2578" i="5" s="1"/>
  <c r="B2577" i="5" a="1"/>
  <c r="B2577" i="5" s="1"/>
  <c r="B2576" i="5" a="1"/>
  <c r="B2576" i="5" s="1"/>
  <c r="B2575" i="5" a="1"/>
  <c r="B2575" i="5" s="1"/>
  <c r="B2574" i="5" a="1"/>
  <c r="B2574" i="5" s="1"/>
  <c r="C2574" i="5" s="1" a="1"/>
  <c r="C2574" i="5" s="1"/>
  <c r="B2573" i="5" a="1"/>
  <c r="B2573" i="5" s="1"/>
  <c r="B2572" i="5" a="1"/>
  <c r="B2572" i="5" s="1"/>
  <c r="B2571" i="5" a="1"/>
  <c r="B2571" i="5" s="1"/>
  <c r="B2570" i="5" a="1"/>
  <c r="B2570" i="5" s="1"/>
  <c r="B2569" i="5" a="1"/>
  <c r="B2569" i="5" s="1"/>
  <c r="B2568" i="5" a="1"/>
  <c r="B2568" i="5" s="1"/>
  <c r="B2567" i="5" a="1"/>
  <c r="B2567" i="5" s="1"/>
  <c r="B2566" i="5" a="1"/>
  <c r="B2566" i="5" s="1"/>
  <c r="C2566" i="5" s="1" a="1"/>
  <c r="C2566" i="5" s="1"/>
  <c r="B2565" i="5" a="1"/>
  <c r="B2565" i="5" s="1"/>
  <c r="B2564" i="5" a="1"/>
  <c r="B2564" i="5" s="1"/>
  <c r="B2563" i="5" a="1"/>
  <c r="B2563" i="5" s="1"/>
  <c r="B2562" i="5" a="1"/>
  <c r="B2562" i="5" s="1"/>
  <c r="B2561" i="5" a="1"/>
  <c r="B2561" i="5" s="1"/>
  <c r="B2560" i="5" a="1"/>
  <c r="B2560" i="5" s="1"/>
  <c r="B2559" i="5" a="1"/>
  <c r="B2559" i="5" s="1"/>
  <c r="B2558" i="5" a="1"/>
  <c r="B2558" i="5" s="1"/>
  <c r="C2558" i="5" s="1" a="1"/>
  <c r="C2558" i="5" s="1"/>
  <c r="B2557" i="5" a="1"/>
  <c r="B2557" i="5" s="1"/>
  <c r="B2556" i="5" a="1"/>
  <c r="B2556" i="5" s="1"/>
  <c r="B2555" i="5" a="1"/>
  <c r="B2555" i="5" s="1"/>
  <c r="B2554" i="5" a="1"/>
  <c r="B2554" i="5" s="1"/>
  <c r="B2553" i="5" a="1"/>
  <c r="B2553" i="5" s="1"/>
  <c r="B2552" i="5" a="1"/>
  <c r="B2552" i="5" s="1"/>
  <c r="B2551" i="5" a="1"/>
  <c r="B2551" i="5" s="1"/>
  <c r="B2550" i="5" a="1"/>
  <c r="B2550" i="5" s="1"/>
  <c r="C2550" i="5" s="1" a="1"/>
  <c r="C2550" i="5" s="1"/>
  <c r="B2549" i="5" a="1"/>
  <c r="B2549" i="5" s="1"/>
  <c r="B2548" i="5" a="1"/>
  <c r="B2548" i="5" s="1"/>
  <c r="B2547" i="5" a="1"/>
  <c r="B2547" i="5" s="1"/>
  <c r="B2546" i="5" a="1"/>
  <c r="B2546" i="5" s="1"/>
  <c r="B2545" i="5" a="1"/>
  <c r="B2545" i="5" s="1"/>
  <c r="B2544" i="5" a="1"/>
  <c r="B2544" i="5" s="1"/>
  <c r="B2543" i="5" a="1"/>
  <c r="B2543" i="5" s="1"/>
  <c r="B2542" i="5" a="1"/>
  <c r="B2542" i="5" s="1"/>
  <c r="C2542" i="5" s="1" a="1"/>
  <c r="C2542" i="5" s="1"/>
  <c r="B2541" i="5" a="1"/>
  <c r="B2541" i="5" s="1"/>
  <c r="B2540" i="5" a="1"/>
  <c r="B2540" i="5" s="1"/>
  <c r="B2539" i="5" a="1"/>
  <c r="B2539" i="5" s="1"/>
  <c r="B2538" i="5" a="1"/>
  <c r="B2538" i="5" s="1"/>
  <c r="B2537" i="5" a="1"/>
  <c r="B2537" i="5" s="1"/>
  <c r="B2536" i="5" a="1"/>
  <c r="B2536" i="5" s="1"/>
  <c r="B2535" i="5" a="1"/>
  <c r="B2535" i="5" s="1"/>
  <c r="B2534" i="5" a="1"/>
  <c r="B2534" i="5" s="1"/>
  <c r="C2534" i="5" s="1" a="1"/>
  <c r="C2534" i="5" s="1"/>
  <c r="B2533" i="5" a="1"/>
  <c r="B2533" i="5" s="1"/>
  <c r="B2532" i="5" a="1"/>
  <c r="B2532" i="5" s="1"/>
  <c r="B2531" i="5" a="1"/>
  <c r="B2531" i="5" s="1"/>
  <c r="B2530" i="5" a="1"/>
  <c r="B2530" i="5" s="1"/>
  <c r="B2529" i="5" a="1"/>
  <c r="B2529" i="5" s="1"/>
  <c r="B2528" i="5" a="1"/>
  <c r="B2528" i="5" s="1"/>
  <c r="B2527" i="5" a="1"/>
  <c r="B2527" i="5" s="1"/>
  <c r="B2526" i="5" a="1"/>
  <c r="B2526" i="5" s="1"/>
  <c r="C2526" i="5" s="1" a="1"/>
  <c r="C2526" i="5" s="1"/>
  <c r="B2525" i="5" a="1"/>
  <c r="B2525" i="5" s="1"/>
  <c r="B2524" i="5" a="1"/>
  <c r="B2524" i="5" s="1"/>
  <c r="B2523" i="5" a="1"/>
  <c r="B2523" i="5" s="1"/>
  <c r="B2522" i="5" a="1"/>
  <c r="B2522" i="5" s="1"/>
  <c r="B2521" i="5" a="1"/>
  <c r="B2521" i="5" s="1"/>
  <c r="B2520" i="5" a="1"/>
  <c r="B2520" i="5" s="1"/>
  <c r="B2519" i="5" a="1"/>
  <c r="B2519" i="5" s="1"/>
  <c r="B2518" i="5" a="1"/>
  <c r="B2518" i="5" s="1"/>
  <c r="C2518" i="5" s="1" a="1"/>
  <c r="C2518" i="5" s="1"/>
  <c r="B2517" i="5" a="1"/>
  <c r="B2517" i="5" s="1"/>
  <c r="B2516" i="5" a="1"/>
  <c r="B2516" i="5" s="1"/>
  <c r="B2515" i="5" a="1"/>
  <c r="B2515" i="5" s="1"/>
  <c r="B2514" i="5" a="1"/>
  <c r="B2514" i="5" s="1"/>
  <c r="B2513" i="5" a="1"/>
  <c r="B2513" i="5" s="1"/>
  <c r="B2512" i="5" a="1"/>
  <c r="B2512" i="5" s="1"/>
  <c r="B2511" i="5" a="1"/>
  <c r="B2511" i="5" s="1"/>
  <c r="C2511" i="5" s="1" a="1"/>
  <c r="C2511" i="5" s="1"/>
  <c r="B2510" i="5" a="1"/>
  <c r="B2510" i="5" s="1"/>
  <c r="C2510" i="5" s="1" a="1"/>
  <c r="C2510" i="5" s="1"/>
  <c r="B2509" i="5" a="1"/>
  <c r="B2509" i="5" s="1"/>
  <c r="C2509" i="5" s="1" a="1"/>
  <c r="C2509" i="5" s="1"/>
  <c r="B2508" i="5" a="1"/>
  <c r="B2508" i="5" s="1"/>
  <c r="B2507" i="5" a="1"/>
  <c r="B2507" i="5" s="1"/>
  <c r="B2506" i="5" a="1"/>
  <c r="B2506" i="5" s="1"/>
  <c r="B2505" i="5" a="1"/>
  <c r="B2505" i="5" s="1"/>
  <c r="B2504" i="5" a="1"/>
  <c r="B2504" i="5" s="1"/>
  <c r="B2503" i="5" a="1"/>
  <c r="B2503" i="5" s="1"/>
  <c r="C2503" i="5" s="1" a="1"/>
  <c r="C2503" i="5" s="1"/>
  <c r="B2502" i="5" a="1"/>
  <c r="B2502" i="5" s="1"/>
  <c r="C2502" i="5" s="1" a="1"/>
  <c r="C2502" i="5" s="1"/>
  <c r="B2501" i="5" a="1"/>
  <c r="B2501" i="5" s="1"/>
  <c r="C2501" i="5" s="1" a="1"/>
  <c r="C2501" i="5" s="1"/>
  <c r="B2500" i="5" a="1"/>
  <c r="B2500" i="5" s="1"/>
  <c r="B2499" i="5" a="1"/>
  <c r="B2499" i="5" s="1"/>
  <c r="B2498" i="5" a="1"/>
  <c r="B2498" i="5" s="1"/>
  <c r="B2497" i="5" a="1"/>
  <c r="B2497" i="5" s="1"/>
  <c r="B2496" i="5" a="1"/>
  <c r="B2496" i="5" s="1"/>
  <c r="B2495" i="5" a="1"/>
  <c r="B2495" i="5" s="1"/>
  <c r="B2494" i="5" a="1"/>
  <c r="B2494" i="5" s="1"/>
  <c r="C2494" i="5" s="1" a="1"/>
  <c r="C2494" i="5" s="1"/>
  <c r="B2493" i="5" a="1"/>
  <c r="B2493" i="5" s="1"/>
  <c r="C2493" i="5" s="1" a="1"/>
  <c r="C2493" i="5" s="1"/>
  <c r="B2492" i="5" a="1"/>
  <c r="B2492" i="5" s="1"/>
  <c r="B2491" i="5" a="1"/>
  <c r="B2491" i="5" s="1"/>
  <c r="B2490" i="5" a="1"/>
  <c r="B2490" i="5" s="1"/>
  <c r="B2489" i="5" a="1"/>
  <c r="B2489" i="5" s="1"/>
  <c r="B2488" i="5" a="1"/>
  <c r="B2488" i="5" s="1"/>
  <c r="B2487" i="5" a="1"/>
  <c r="B2487" i="5" s="1"/>
  <c r="B2486" i="5" a="1"/>
  <c r="B2486" i="5" s="1"/>
  <c r="C2486" i="5" s="1" a="1"/>
  <c r="C2486" i="5" s="1"/>
  <c r="B2485" i="5" a="1"/>
  <c r="B2485" i="5" s="1"/>
  <c r="C2485" i="5" s="1" a="1"/>
  <c r="C2485" i="5" s="1"/>
  <c r="B2484" i="5" a="1"/>
  <c r="B2484" i="5" s="1"/>
  <c r="B2483" i="5" a="1"/>
  <c r="B2483" i="5" s="1"/>
  <c r="B2482" i="5" a="1"/>
  <c r="B2482" i="5" s="1"/>
  <c r="B2481" i="5" a="1"/>
  <c r="B2481" i="5" s="1"/>
  <c r="B2480" i="5" a="1"/>
  <c r="B2480" i="5" s="1"/>
  <c r="B2479" i="5" a="1"/>
  <c r="B2479" i="5" s="1"/>
  <c r="B2478" i="5" a="1"/>
  <c r="B2478" i="5" s="1"/>
  <c r="C2478" i="5" s="1" a="1"/>
  <c r="C2478" i="5" s="1"/>
  <c r="B2477" i="5" a="1"/>
  <c r="B2477" i="5" s="1"/>
  <c r="C2477" i="5" s="1" a="1"/>
  <c r="C2477" i="5" s="1"/>
  <c r="B2476" i="5" a="1"/>
  <c r="B2476" i="5" s="1"/>
  <c r="B2475" i="5" a="1"/>
  <c r="B2475" i="5" s="1"/>
  <c r="B2474" i="5" a="1"/>
  <c r="B2474" i="5" s="1"/>
  <c r="B2473" i="5" a="1"/>
  <c r="B2473" i="5" s="1"/>
  <c r="B2472" i="5" a="1"/>
  <c r="B2472" i="5" s="1"/>
  <c r="B2471" i="5" a="1"/>
  <c r="B2471" i="5" s="1"/>
  <c r="B2470" i="5" a="1"/>
  <c r="B2470" i="5" s="1"/>
  <c r="C2470" i="5" s="1" a="1"/>
  <c r="C2470" i="5" s="1"/>
  <c r="B2469" i="5" a="1"/>
  <c r="B2469" i="5" s="1"/>
  <c r="B2468" i="5" a="1"/>
  <c r="B2468" i="5" s="1"/>
  <c r="B2467" i="5" a="1"/>
  <c r="B2467" i="5" s="1"/>
  <c r="B2466" i="5" a="1"/>
  <c r="B2466" i="5" s="1"/>
  <c r="B2465" i="5" a="1"/>
  <c r="B2465" i="5" s="1"/>
  <c r="B2464" i="5" a="1"/>
  <c r="B2464" i="5" s="1"/>
  <c r="B2463" i="5" a="1"/>
  <c r="B2463" i="5" s="1"/>
  <c r="B2462" i="5" a="1"/>
  <c r="B2462" i="5" s="1"/>
  <c r="C2462" i="5" s="1" a="1"/>
  <c r="C2462" i="5" s="1"/>
  <c r="B2461" i="5" a="1"/>
  <c r="B2461" i="5" s="1"/>
  <c r="B2460" i="5" a="1"/>
  <c r="B2460" i="5" s="1"/>
  <c r="B2459" i="5" a="1"/>
  <c r="B2459" i="5" s="1"/>
  <c r="B2458" i="5" a="1"/>
  <c r="B2458" i="5" s="1"/>
  <c r="B2457" i="5" a="1"/>
  <c r="B2457" i="5" s="1"/>
  <c r="B2456" i="5" a="1"/>
  <c r="B2456" i="5" s="1"/>
  <c r="B2455" i="5" a="1"/>
  <c r="B2455" i="5" s="1"/>
  <c r="B2454" i="5" a="1"/>
  <c r="B2454" i="5" s="1"/>
  <c r="C2454" i="5" s="1" a="1"/>
  <c r="C2454" i="5" s="1"/>
  <c r="B2453" i="5" a="1"/>
  <c r="B2453" i="5" s="1"/>
  <c r="C2453" i="5" s="1" a="1"/>
  <c r="C2453" i="5" s="1"/>
  <c r="B2452" i="5" a="1"/>
  <c r="B2452" i="5" s="1"/>
  <c r="B2451" i="5" a="1"/>
  <c r="B2451" i="5" s="1"/>
  <c r="B2450" i="5" a="1"/>
  <c r="B2450" i="5" s="1"/>
  <c r="B2449" i="5" a="1"/>
  <c r="B2449" i="5" s="1"/>
  <c r="B2448" i="5" a="1"/>
  <c r="B2448" i="5" s="1"/>
  <c r="B2447" i="5" a="1"/>
  <c r="B2447" i="5" s="1"/>
  <c r="B2446" i="5" a="1"/>
  <c r="B2446" i="5" s="1"/>
  <c r="C2446" i="5" s="1" a="1"/>
  <c r="C2446" i="5" s="1"/>
  <c r="B2445" i="5" a="1"/>
  <c r="B2445" i="5" s="1"/>
  <c r="C2445" i="5" s="1" a="1"/>
  <c r="C2445" i="5" s="1"/>
  <c r="B2444" i="5" a="1"/>
  <c r="B2444" i="5" s="1"/>
  <c r="B2443" i="5" a="1"/>
  <c r="B2443" i="5" s="1"/>
  <c r="B2442" i="5" a="1"/>
  <c r="B2442" i="5" s="1"/>
  <c r="B2441" i="5" a="1"/>
  <c r="B2441" i="5" s="1"/>
  <c r="B2440" i="5" a="1"/>
  <c r="B2440" i="5" s="1"/>
  <c r="B2439" i="5" a="1"/>
  <c r="B2439" i="5" s="1"/>
  <c r="B2438" i="5" a="1"/>
  <c r="B2438" i="5" s="1"/>
  <c r="C2438" i="5" s="1" a="1"/>
  <c r="C2438" i="5" s="1"/>
  <c r="B2437" i="5" a="1"/>
  <c r="B2437" i="5" s="1"/>
  <c r="C2437" i="5" s="1" a="1"/>
  <c r="C2437" i="5" s="1"/>
  <c r="B2436" i="5" a="1"/>
  <c r="B2436" i="5" s="1"/>
  <c r="B2435" i="5" a="1"/>
  <c r="B2435" i="5" s="1"/>
  <c r="B2434" i="5" a="1"/>
  <c r="B2434" i="5" s="1"/>
  <c r="B2433" i="5" a="1"/>
  <c r="B2433" i="5" s="1"/>
  <c r="B2432" i="5" a="1"/>
  <c r="B2432" i="5" s="1"/>
  <c r="B2431" i="5" a="1"/>
  <c r="B2431" i="5" s="1"/>
  <c r="B2430" i="5" a="1"/>
  <c r="B2430" i="5" s="1"/>
  <c r="C2430" i="5" s="1" a="1"/>
  <c r="C2430" i="5" s="1"/>
  <c r="B2429" i="5" a="1"/>
  <c r="B2429" i="5" s="1"/>
  <c r="C2429" i="5" s="1" a="1"/>
  <c r="C2429" i="5" s="1"/>
  <c r="B2428" i="5" a="1"/>
  <c r="B2428" i="5" s="1"/>
  <c r="B2427" i="5" a="1"/>
  <c r="B2427" i="5" s="1"/>
  <c r="B2426" i="5" a="1"/>
  <c r="B2426" i="5" s="1"/>
  <c r="B2425" i="5" a="1"/>
  <c r="B2425" i="5" s="1"/>
  <c r="B2424" i="5" a="1"/>
  <c r="B2424" i="5" s="1"/>
  <c r="B2423" i="5" a="1"/>
  <c r="B2423" i="5" s="1"/>
  <c r="B2422" i="5" a="1"/>
  <c r="B2422" i="5" s="1"/>
  <c r="C2422" i="5" s="1" a="1"/>
  <c r="C2422" i="5" s="1"/>
  <c r="B2421" i="5" a="1"/>
  <c r="B2421" i="5" s="1"/>
  <c r="C2421" i="5" s="1" a="1"/>
  <c r="C2421" i="5" s="1"/>
  <c r="B2420" i="5" a="1"/>
  <c r="B2420" i="5" s="1"/>
  <c r="B2419" i="5" a="1"/>
  <c r="B2419" i="5" s="1"/>
  <c r="B2418" i="5" a="1"/>
  <c r="B2418" i="5" s="1"/>
  <c r="B2417" i="5" a="1"/>
  <c r="B2417" i="5" s="1"/>
  <c r="B2416" i="5" a="1"/>
  <c r="B2416" i="5" s="1"/>
  <c r="B2415" i="5" a="1"/>
  <c r="B2415" i="5" s="1"/>
  <c r="B2414" i="5" a="1"/>
  <c r="B2414" i="5" s="1"/>
  <c r="C2414" i="5" s="1" a="1"/>
  <c r="C2414" i="5" s="1"/>
  <c r="B2413" i="5" a="1"/>
  <c r="B2413" i="5" s="1"/>
  <c r="C2413" i="5" s="1" a="1"/>
  <c r="C2413" i="5" s="1"/>
  <c r="B2412" i="5" a="1"/>
  <c r="B2412" i="5" s="1"/>
  <c r="B2411" i="5" a="1"/>
  <c r="B2411" i="5" s="1"/>
  <c r="B2410" i="5" a="1"/>
  <c r="B2410" i="5" s="1"/>
  <c r="B2409" i="5" a="1"/>
  <c r="B2409" i="5" s="1"/>
  <c r="B2408" i="5" a="1"/>
  <c r="B2408" i="5" s="1"/>
  <c r="B2407" i="5" a="1"/>
  <c r="B2407" i="5" s="1"/>
  <c r="B2406" i="5" a="1"/>
  <c r="B2406" i="5" s="1"/>
  <c r="C2406" i="5" s="1" a="1"/>
  <c r="C2406" i="5" s="1"/>
  <c r="B2405" i="5" a="1"/>
  <c r="B2405" i="5" s="1"/>
  <c r="C2405" i="5" s="1" a="1"/>
  <c r="C2405" i="5" s="1"/>
  <c r="B2404" i="5" a="1"/>
  <c r="B2404" i="5" s="1"/>
  <c r="B2403" i="5" a="1"/>
  <c r="B2403" i="5" s="1"/>
  <c r="B2402" i="5" a="1"/>
  <c r="B2402" i="5" s="1"/>
  <c r="B2401" i="5" a="1"/>
  <c r="B2401" i="5" s="1"/>
  <c r="B2400" i="5" a="1"/>
  <c r="B2400" i="5" s="1"/>
  <c r="B2399" i="5" a="1"/>
  <c r="B2399" i="5" s="1"/>
  <c r="B2398" i="5" a="1"/>
  <c r="B2398" i="5" s="1"/>
  <c r="C2398" i="5" s="1" a="1"/>
  <c r="C2398" i="5" s="1"/>
  <c r="B2397" i="5" a="1"/>
  <c r="B2397" i="5" s="1"/>
  <c r="B2396" i="5" a="1"/>
  <c r="B2396" i="5" s="1"/>
  <c r="B2395" i="5" a="1"/>
  <c r="B2395" i="5" s="1"/>
  <c r="B2394" i="5" a="1"/>
  <c r="B2394" i="5" s="1"/>
  <c r="B2393" i="5" a="1"/>
  <c r="B2393" i="5" s="1"/>
  <c r="B2392" i="5" a="1"/>
  <c r="B2392" i="5" s="1"/>
  <c r="B2391" i="5" a="1"/>
  <c r="B2391" i="5" s="1"/>
  <c r="B2390" i="5" a="1"/>
  <c r="B2390" i="5" s="1"/>
  <c r="C2390" i="5" s="1" a="1"/>
  <c r="C2390" i="5" s="1"/>
  <c r="B2389" i="5" a="1"/>
  <c r="B2389" i="5" s="1"/>
  <c r="B2388" i="5" a="1"/>
  <c r="B2388" i="5" s="1"/>
  <c r="B2387" i="5" a="1"/>
  <c r="B2387" i="5" s="1"/>
  <c r="B2386" i="5" a="1"/>
  <c r="B2386" i="5" s="1"/>
  <c r="B2385" i="5" a="1"/>
  <c r="B2385" i="5" s="1"/>
  <c r="B2384" i="5" a="1"/>
  <c r="B2384" i="5" s="1"/>
  <c r="B2383" i="5" a="1"/>
  <c r="B2383" i="5" s="1"/>
  <c r="B2382" i="5" a="1"/>
  <c r="B2382" i="5" s="1"/>
  <c r="C2382" i="5" s="1" a="1"/>
  <c r="C2382" i="5" s="1"/>
  <c r="B2381" i="5" a="1"/>
  <c r="B2381" i="5" s="1"/>
  <c r="C2381" i="5" s="1" a="1"/>
  <c r="C2381" i="5" s="1"/>
  <c r="B2380" i="5" a="1"/>
  <c r="B2380" i="5" s="1"/>
  <c r="B2379" i="5" a="1"/>
  <c r="B2379" i="5" s="1"/>
  <c r="B2378" i="5" a="1"/>
  <c r="B2378" i="5" s="1"/>
  <c r="B2377" i="5" a="1"/>
  <c r="B2377" i="5" s="1"/>
  <c r="B2376" i="5" a="1"/>
  <c r="B2376" i="5" s="1"/>
  <c r="B2375" i="5" a="1"/>
  <c r="B2375" i="5" s="1"/>
  <c r="B2374" i="5" a="1"/>
  <c r="B2374" i="5" s="1"/>
  <c r="C2374" i="5" s="1" a="1"/>
  <c r="C2374" i="5" s="1"/>
  <c r="B2373" i="5" a="1"/>
  <c r="B2373" i="5" s="1"/>
  <c r="C2373" i="5" s="1" a="1"/>
  <c r="C2373" i="5" s="1"/>
  <c r="B2372" i="5" a="1"/>
  <c r="B2372" i="5" s="1"/>
  <c r="B2371" i="5" a="1"/>
  <c r="B2371" i="5" s="1"/>
  <c r="B2370" i="5" a="1"/>
  <c r="B2370" i="5" s="1"/>
  <c r="B2369" i="5" a="1"/>
  <c r="B2369" i="5" s="1"/>
  <c r="B2368" i="5" a="1"/>
  <c r="B2368" i="5" s="1"/>
  <c r="B2367" i="5" a="1"/>
  <c r="B2367" i="5" s="1"/>
  <c r="B2366" i="5" a="1"/>
  <c r="B2366" i="5" s="1"/>
  <c r="C2366" i="5" s="1" a="1"/>
  <c r="C2366" i="5" s="1"/>
  <c r="B2365" i="5" a="1"/>
  <c r="B2365" i="5" s="1"/>
  <c r="C2365" i="5" s="1" a="1"/>
  <c r="C2365" i="5" s="1"/>
  <c r="B2364" i="5" a="1"/>
  <c r="B2364" i="5" s="1"/>
  <c r="B2363" i="5" a="1"/>
  <c r="B2363" i="5" s="1"/>
  <c r="B2362" i="5" a="1"/>
  <c r="B2362" i="5" s="1"/>
  <c r="B2361" i="5" a="1"/>
  <c r="B2361" i="5" s="1"/>
  <c r="B2360" i="5" a="1"/>
  <c r="B2360" i="5" s="1"/>
  <c r="B2359" i="5" a="1"/>
  <c r="B2359" i="5" s="1"/>
  <c r="B2358" i="5" a="1"/>
  <c r="B2358" i="5" s="1"/>
  <c r="C2358" i="5" s="1" a="1"/>
  <c r="C2358" i="5" s="1"/>
  <c r="B2357" i="5" a="1"/>
  <c r="B2357" i="5" s="1"/>
  <c r="C2357" i="5" s="1" a="1"/>
  <c r="C2357" i="5" s="1"/>
  <c r="B2356" i="5" a="1"/>
  <c r="B2356" i="5" s="1"/>
  <c r="B2355" i="5" a="1"/>
  <c r="B2355" i="5" s="1"/>
  <c r="B2354" i="5" a="1"/>
  <c r="B2354" i="5" s="1"/>
  <c r="B2353" i="5" a="1"/>
  <c r="B2353" i="5" s="1"/>
  <c r="B2352" i="5" a="1"/>
  <c r="B2352" i="5" s="1"/>
  <c r="B2351" i="5" a="1"/>
  <c r="B2351" i="5" s="1"/>
  <c r="B2350" i="5" a="1"/>
  <c r="B2350" i="5" s="1"/>
  <c r="C2350" i="5" s="1" a="1"/>
  <c r="C2350" i="5" s="1"/>
  <c r="B2349" i="5" a="1"/>
  <c r="B2349" i="5" s="1"/>
  <c r="C2349" i="5" s="1" a="1"/>
  <c r="C2349" i="5" s="1"/>
  <c r="B2348" i="5" a="1"/>
  <c r="B2348" i="5" s="1"/>
  <c r="B2347" i="5" a="1"/>
  <c r="B2347" i="5" s="1"/>
  <c r="B2346" i="5" a="1"/>
  <c r="B2346" i="5" s="1"/>
  <c r="B2345" i="5" a="1"/>
  <c r="B2345" i="5" s="1"/>
  <c r="B2344" i="5" a="1"/>
  <c r="B2344" i="5" s="1"/>
  <c r="B2343" i="5" a="1"/>
  <c r="B2343" i="5" s="1"/>
  <c r="B2342" i="5" a="1"/>
  <c r="B2342" i="5" s="1"/>
  <c r="C2342" i="5" s="1" a="1"/>
  <c r="C2342" i="5" s="1"/>
  <c r="B2341" i="5" a="1"/>
  <c r="B2341" i="5" s="1"/>
  <c r="C2341" i="5" s="1" a="1"/>
  <c r="C2341" i="5" s="1"/>
  <c r="B2340" i="5" a="1"/>
  <c r="B2340" i="5" s="1"/>
  <c r="B2339" i="5" a="1"/>
  <c r="B2339" i="5" s="1"/>
  <c r="B2338" i="5" a="1"/>
  <c r="B2338" i="5" s="1"/>
  <c r="B2337" i="5" a="1"/>
  <c r="B2337" i="5" s="1"/>
  <c r="B2336" i="5" a="1"/>
  <c r="B2336" i="5" s="1"/>
  <c r="B2335" i="5" a="1"/>
  <c r="B2335" i="5" s="1"/>
  <c r="B2334" i="5" a="1"/>
  <c r="B2334" i="5" s="1"/>
  <c r="C2334" i="5" s="1" a="1"/>
  <c r="C2334" i="5" s="1"/>
  <c r="B2333" i="5" a="1"/>
  <c r="B2333" i="5" s="1"/>
  <c r="C2333" i="5" s="1" a="1"/>
  <c r="C2333" i="5" s="1"/>
  <c r="B2332" i="5" a="1"/>
  <c r="B2332" i="5" s="1"/>
  <c r="B2331" i="5" a="1"/>
  <c r="B2331" i="5" s="1"/>
  <c r="B2330" i="5" a="1"/>
  <c r="B2330" i="5" s="1"/>
  <c r="B2329" i="5" a="1"/>
  <c r="B2329" i="5" s="1"/>
  <c r="B2328" i="5" a="1"/>
  <c r="B2328" i="5" s="1"/>
  <c r="B2327" i="5" a="1"/>
  <c r="B2327" i="5" s="1"/>
  <c r="B2326" i="5" a="1"/>
  <c r="B2326" i="5" s="1"/>
  <c r="C2326" i="5" s="1" a="1"/>
  <c r="C2326" i="5" s="1"/>
  <c r="B2325" i="5" a="1"/>
  <c r="B2325" i="5" s="1"/>
  <c r="B2324" i="5" a="1"/>
  <c r="B2324" i="5" s="1"/>
  <c r="B2323" i="5" a="1"/>
  <c r="B2323" i="5" s="1"/>
  <c r="B2322" i="5" a="1"/>
  <c r="B2322" i="5" s="1"/>
  <c r="B2321" i="5" a="1"/>
  <c r="B2321" i="5" s="1"/>
  <c r="B2320" i="5" a="1"/>
  <c r="B2320" i="5" s="1"/>
  <c r="B2319" i="5" a="1"/>
  <c r="B2319" i="5" s="1"/>
  <c r="B2318" i="5" a="1"/>
  <c r="B2318" i="5" s="1"/>
  <c r="C2318" i="5" s="1" a="1"/>
  <c r="C2318" i="5" s="1"/>
  <c r="B2317" i="5" a="1"/>
  <c r="B2317" i="5" s="1"/>
  <c r="B2316" i="5" a="1"/>
  <c r="B2316" i="5" s="1"/>
  <c r="B2315" i="5" a="1"/>
  <c r="B2315" i="5" s="1"/>
  <c r="B2314" i="5" a="1"/>
  <c r="B2314" i="5" s="1"/>
  <c r="B2313" i="5" a="1"/>
  <c r="B2313" i="5" s="1"/>
  <c r="B2312" i="5" a="1"/>
  <c r="B2312" i="5" s="1"/>
  <c r="B2311" i="5" a="1"/>
  <c r="B2311" i="5" s="1"/>
  <c r="B2310" i="5" a="1"/>
  <c r="B2310" i="5" s="1"/>
  <c r="C2310" i="5" s="1" a="1"/>
  <c r="C2310" i="5" s="1"/>
  <c r="B2309" i="5" a="1"/>
  <c r="B2309" i="5" s="1"/>
  <c r="C2309" i="5" s="1" a="1"/>
  <c r="C2309" i="5" s="1"/>
  <c r="B2308" i="5" a="1"/>
  <c r="B2308" i="5" s="1"/>
  <c r="B2307" i="5" a="1"/>
  <c r="B2307" i="5" s="1"/>
  <c r="B2306" i="5" a="1"/>
  <c r="B2306" i="5" s="1"/>
  <c r="B2305" i="5" a="1"/>
  <c r="B2305" i="5" s="1"/>
  <c r="B2304" i="5" a="1"/>
  <c r="B2304" i="5" s="1"/>
  <c r="B2303" i="5" a="1"/>
  <c r="B2303" i="5" s="1"/>
  <c r="B2302" i="5" a="1"/>
  <c r="B2302" i="5" s="1"/>
  <c r="C2302" i="5" s="1" a="1"/>
  <c r="C2302" i="5" s="1"/>
  <c r="B2301" i="5" a="1"/>
  <c r="B2301" i="5" s="1"/>
  <c r="C2301" i="5" s="1" a="1"/>
  <c r="C2301" i="5" s="1"/>
  <c r="B2300" i="5" a="1"/>
  <c r="B2300" i="5" s="1"/>
  <c r="B2299" i="5" a="1"/>
  <c r="B2299" i="5" s="1"/>
  <c r="B2298" i="5" a="1"/>
  <c r="B2298" i="5" s="1"/>
  <c r="B2297" i="5" a="1"/>
  <c r="B2297" i="5" s="1"/>
  <c r="B2296" i="5" a="1"/>
  <c r="B2296" i="5" s="1"/>
  <c r="B2295" i="5" a="1"/>
  <c r="B2295" i="5" s="1"/>
  <c r="B2294" i="5" a="1"/>
  <c r="B2294" i="5" s="1"/>
  <c r="C2294" i="5" s="1" a="1"/>
  <c r="C2294" i="5" s="1"/>
  <c r="B2293" i="5" a="1"/>
  <c r="B2293" i="5" s="1"/>
  <c r="C2293" i="5" s="1" a="1"/>
  <c r="C2293" i="5" s="1"/>
  <c r="B2292" i="5" a="1"/>
  <c r="B2292" i="5" s="1"/>
  <c r="B2291" i="5" a="1"/>
  <c r="B2291" i="5" s="1"/>
  <c r="B2290" i="5" a="1"/>
  <c r="B2290" i="5" s="1"/>
  <c r="B2289" i="5" a="1"/>
  <c r="B2289" i="5" s="1"/>
  <c r="B2288" i="5" a="1"/>
  <c r="B2288" i="5" s="1"/>
  <c r="B2287" i="5" a="1"/>
  <c r="B2287" i="5" s="1"/>
  <c r="B2286" i="5" a="1"/>
  <c r="B2286" i="5" s="1"/>
  <c r="C2286" i="5" s="1" a="1"/>
  <c r="C2286" i="5" s="1"/>
  <c r="B2285" i="5" a="1"/>
  <c r="B2285" i="5" s="1"/>
  <c r="C2285" i="5" s="1" a="1"/>
  <c r="C2285" i="5" s="1"/>
  <c r="B2284" i="5" a="1"/>
  <c r="B2284" i="5" s="1"/>
  <c r="B2283" i="5" a="1"/>
  <c r="B2283" i="5" s="1"/>
  <c r="B2282" i="5" a="1"/>
  <c r="B2282" i="5" s="1"/>
  <c r="B2281" i="5" a="1"/>
  <c r="B2281" i="5" s="1"/>
  <c r="B2280" i="5" a="1"/>
  <c r="B2280" i="5" s="1"/>
  <c r="B2279" i="5" a="1"/>
  <c r="B2279" i="5" s="1"/>
  <c r="B2278" i="5" a="1"/>
  <c r="B2278" i="5" s="1"/>
  <c r="C2278" i="5" s="1" a="1"/>
  <c r="C2278" i="5" s="1"/>
  <c r="B2277" i="5" a="1"/>
  <c r="B2277" i="5" s="1"/>
  <c r="C2277" i="5" s="1" a="1"/>
  <c r="C2277" i="5" s="1"/>
  <c r="B2276" i="5" a="1"/>
  <c r="B2276" i="5" s="1"/>
  <c r="B2275" i="5" a="1"/>
  <c r="B2275" i="5" s="1"/>
  <c r="B2274" i="5" a="1"/>
  <c r="B2274" i="5" s="1"/>
  <c r="B2273" i="5" a="1"/>
  <c r="B2273" i="5" s="1"/>
  <c r="B2272" i="5" a="1"/>
  <c r="B2272" i="5" s="1"/>
  <c r="B2271" i="5" a="1"/>
  <c r="B2271" i="5" s="1"/>
  <c r="B2270" i="5" a="1"/>
  <c r="B2270" i="5" s="1"/>
  <c r="C2270" i="5" s="1" a="1"/>
  <c r="C2270" i="5" s="1"/>
  <c r="B2269" i="5" a="1"/>
  <c r="B2269" i="5" s="1"/>
  <c r="C2269" i="5" s="1" a="1"/>
  <c r="C2269" i="5" s="1"/>
  <c r="B2268" i="5" a="1"/>
  <c r="B2268" i="5" s="1"/>
  <c r="B2267" i="5" a="1"/>
  <c r="B2267" i="5" s="1"/>
  <c r="B2266" i="5" a="1"/>
  <c r="B2266" i="5" s="1"/>
  <c r="B2265" i="5" a="1"/>
  <c r="B2265" i="5" s="1"/>
  <c r="B2264" i="5" a="1"/>
  <c r="B2264" i="5" s="1"/>
  <c r="B2263" i="5" a="1"/>
  <c r="B2263" i="5" s="1"/>
  <c r="B2262" i="5" a="1"/>
  <c r="B2262" i="5" s="1"/>
  <c r="C2262" i="5" s="1" a="1"/>
  <c r="C2262" i="5" s="1"/>
  <c r="B2261" i="5" a="1"/>
  <c r="B2261" i="5" s="1"/>
  <c r="B2260" i="5" a="1"/>
  <c r="B2260" i="5" s="1"/>
  <c r="B2259" i="5" a="1"/>
  <c r="B2259" i="5" s="1"/>
  <c r="B2258" i="5" a="1"/>
  <c r="B2258" i="5" s="1"/>
  <c r="B2257" i="5" a="1"/>
  <c r="B2257" i="5" s="1"/>
  <c r="B2256" i="5" a="1"/>
  <c r="B2256" i="5" s="1"/>
  <c r="B2255" i="5" a="1"/>
  <c r="B2255" i="5" s="1"/>
  <c r="B2254" i="5" a="1"/>
  <c r="B2254" i="5" s="1"/>
  <c r="C2254" i="5" s="1" a="1"/>
  <c r="C2254" i="5" s="1"/>
  <c r="B2253" i="5" a="1"/>
  <c r="B2253" i="5" s="1"/>
  <c r="B2252" i="5" a="1"/>
  <c r="B2252" i="5" s="1"/>
  <c r="B2251" i="5" a="1"/>
  <c r="B2251" i="5" s="1"/>
  <c r="B2250" i="5" a="1"/>
  <c r="B2250" i="5" s="1"/>
  <c r="B2249" i="5" a="1"/>
  <c r="B2249" i="5" s="1"/>
  <c r="B2248" i="5" a="1"/>
  <c r="B2248" i="5" s="1"/>
  <c r="B2247" i="5" a="1"/>
  <c r="B2247" i="5" s="1"/>
  <c r="B2246" i="5" a="1"/>
  <c r="B2246" i="5" s="1"/>
  <c r="C2246" i="5" s="1" a="1"/>
  <c r="C2246" i="5" s="1"/>
  <c r="B2245" i="5" a="1"/>
  <c r="B2245" i="5" s="1"/>
  <c r="C2245" i="5" s="1" a="1"/>
  <c r="C2245" i="5" s="1"/>
  <c r="B2244" i="5" a="1"/>
  <c r="B2244" i="5" s="1"/>
  <c r="B2243" i="5" a="1"/>
  <c r="B2243" i="5" s="1"/>
  <c r="B2242" i="5" a="1"/>
  <c r="B2242" i="5" s="1"/>
  <c r="B2241" i="5" a="1"/>
  <c r="B2241" i="5" s="1"/>
  <c r="B2240" i="5" a="1"/>
  <c r="B2240" i="5" s="1"/>
  <c r="B2239" i="5" a="1"/>
  <c r="B2239" i="5" s="1"/>
  <c r="B2238" i="5" a="1"/>
  <c r="B2238" i="5" s="1"/>
  <c r="C2238" i="5" s="1" a="1"/>
  <c r="C2238" i="5" s="1"/>
  <c r="B2237" i="5" a="1"/>
  <c r="B2237" i="5" s="1"/>
  <c r="C2237" i="5" s="1" a="1"/>
  <c r="C2237" i="5" s="1"/>
  <c r="B2236" i="5" a="1"/>
  <c r="B2236" i="5" s="1"/>
  <c r="B2235" i="5" a="1"/>
  <c r="B2235" i="5" s="1"/>
  <c r="B2234" i="5" a="1"/>
  <c r="B2234" i="5" s="1"/>
  <c r="B2233" i="5" a="1"/>
  <c r="B2233" i="5" s="1"/>
  <c r="B2232" i="5" a="1"/>
  <c r="B2232" i="5" s="1"/>
  <c r="B2231" i="5" a="1"/>
  <c r="B2231" i="5" s="1"/>
  <c r="B2230" i="5" a="1"/>
  <c r="B2230" i="5" s="1"/>
  <c r="C2230" i="5" s="1" a="1"/>
  <c r="C2230" i="5" s="1"/>
  <c r="B2229" i="5" a="1"/>
  <c r="B2229" i="5" s="1"/>
  <c r="C2229" i="5" s="1" a="1"/>
  <c r="C2229" i="5" s="1"/>
  <c r="B2228" i="5" a="1"/>
  <c r="B2228" i="5" s="1"/>
  <c r="B2227" i="5" a="1"/>
  <c r="B2227" i="5" s="1"/>
  <c r="B2226" i="5" a="1"/>
  <c r="B2226" i="5" s="1"/>
  <c r="B2225" i="5" a="1"/>
  <c r="B2225" i="5" s="1"/>
  <c r="B2224" i="5" a="1"/>
  <c r="B2224" i="5" s="1"/>
  <c r="B2223" i="5" a="1"/>
  <c r="B2223" i="5" s="1"/>
  <c r="B2222" i="5" a="1"/>
  <c r="B2222" i="5" s="1"/>
  <c r="C2222" i="5" s="1" a="1"/>
  <c r="C2222" i="5" s="1"/>
  <c r="B2221" i="5" a="1"/>
  <c r="B2221" i="5" s="1"/>
  <c r="C2221" i="5" s="1" a="1"/>
  <c r="C2221" i="5" s="1"/>
  <c r="B2220" i="5" a="1"/>
  <c r="B2220" i="5" s="1"/>
  <c r="B2219" i="5" a="1"/>
  <c r="B2219" i="5" s="1"/>
  <c r="B2218" i="5" a="1"/>
  <c r="B2218" i="5" s="1"/>
  <c r="B2217" i="5" a="1"/>
  <c r="B2217" i="5" s="1"/>
  <c r="B2216" i="5" a="1"/>
  <c r="B2216" i="5" s="1"/>
  <c r="B2215" i="5" a="1"/>
  <c r="B2215" i="5" s="1"/>
  <c r="B2214" i="5" a="1"/>
  <c r="B2214" i="5" s="1"/>
  <c r="C2214" i="5" s="1" a="1"/>
  <c r="C2214" i="5" s="1"/>
  <c r="B2213" i="5" a="1"/>
  <c r="B2213" i="5" s="1"/>
  <c r="C2213" i="5" s="1" a="1"/>
  <c r="C2213" i="5" s="1"/>
  <c r="B2212" i="5" a="1"/>
  <c r="B2212" i="5" s="1"/>
  <c r="B2211" i="5" a="1"/>
  <c r="B2211" i="5" s="1"/>
  <c r="B2210" i="5" a="1"/>
  <c r="B2210" i="5" s="1"/>
  <c r="B2209" i="5" a="1"/>
  <c r="B2209" i="5" s="1"/>
  <c r="B2208" i="5" a="1"/>
  <c r="B2208" i="5" s="1"/>
  <c r="B2207" i="5" a="1"/>
  <c r="B2207" i="5" s="1"/>
  <c r="B2206" i="5" a="1"/>
  <c r="B2206" i="5" s="1"/>
  <c r="C2206" i="5" s="1" a="1"/>
  <c r="C2206" i="5" s="1"/>
  <c r="B2205" i="5" a="1"/>
  <c r="B2205" i="5" s="1"/>
  <c r="C2205" i="5" s="1" a="1"/>
  <c r="C2205" i="5" s="1"/>
  <c r="B2204" i="5" a="1"/>
  <c r="B2204" i="5" s="1"/>
  <c r="B2203" i="5" a="1"/>
  <c r="B2203" i="5" s="1"/>
  <c r="B2202" i="5" a="1"/>
  <c r="B2202" i="5" s="1"/>
  <c r="B2201" i="5" a="1"/>
  <c r="B2201" i="5" s="1"/>
  <c r="B2200" i="5" a="1"/>
  <c r="B2200" i="5" s="1"/>
  <c r="B2199" i="5" a="1"/>
  <c r="B2199" i="5" s="1"/>
  <c r="B2198" i="5" a="1"/>
  <c r="B2198" i="5" s="1"/>
  <c r="C2198" i="5" s="1" a="1"/>
  <c r="C2198" i="5" s="1"/>
  <c r="B2197" i="5" a="1"/>
  <c r="B2197" i="5" s="1"/>
  <c r="B2196" i="5" a="1"/>
  <c r="B2196" i="5" s="1"/>
  <c r="B2195" i="5" a="1"/>
  <c r="B2195" i="5" s="1"/>
  <c r="B2194" i="5" a="1"/>
  <c r="B2194" i="5" s="1"/>
  <c r="B2193" i="5" a="1"/>
  <c r="B2193" i="5" s="1"/>
  <c r="B2192" i="5" a="1"/>
  <c r="B2192" i="5" s="1"/>
  <c r="B2191" i="5" a="1"/>
  <c r="B2191" i="5" s="1"/>
  <c r="B2190" i="5" a="1"/>
  <c r="B2190" i="5" s="1"/>
  <c r="C2190" i="5" s="1" a="1"/>
  <c r="C2190" i="5" s="1"/>
  <c r="B2189" i="5" a="1"/>
  <c r="B2189" i="5" s="1"/>
  <c r="B2188" i="5" a="1"/>
  <c r="B2188" i="5" s="1"/>
  <c r="B2187" i="5" a="1"/>
  <c r="B2187" i="5" s="1"/>
  <c r="B2186" i="5" a="1"/>
  <c r="B2186" i="5" s="1"/>
  <c r="B2185" i="5" a="1"/>
  <c r="B2185" i="5" s="1"/>
  <c r="B2184" i="5" a="1"/>
  <c r="B2184" i="5" s="1"/>
  <c r="B2183" i="5" a="1"/>
  <c r="B2183" i="5" s="1"/>
  <c r="B2182" i="5" a="1"/>
  <c r="B2182" i="5" s="1"/>
  <c r="C2182" i="5" s="1" a="1"/>
  <c r="C2182" i="5" s="1"/>
  <c r="B2181" i="5" a="1"/>
  <c r="B2181" i="5" s="1"/>
  <c r="C2181" i="5" s="1" a="1"/>
  <c r="C2181" i="5" s="1"/>
  <c r="B2180" i="5" a="1"/>
  <c r="B2180" i="5" s="1"/>
  <c r="B2179" i="5" a="1"/>
  <c r="B2179" i="5" s="1"/>
  <c r="B2178" i="5" a="1"/>
  <c r="B2178" i="5" s="1"/>
  <c r="B2177" i="5" a="1"/>
  <c r="B2177" i="5" s="1"/>
  <c r="B2176" i="5" a="1"/>
  <c r="B2176" i="5" s="1"/>
  <c r="B2175" i="5" a="1"/>
  <c r="B2175" i="5" s="1"/>
  <c r="B2174" i="5" a="1"/>
  <c r="B2174" i="5" s="1"/>
  <c r="C2174" i="5" s="1" a="1"/>
  <c r="C2174" i="5" s="1"/>
  <c r="B2173" i="5" a="1"/>
  <c r="B2173" i="5" s="1"/>
  <c r="C2173" i="5" s="1" a="1"/>
  <c r="C2173" i="5" s="1"/>
  <c r="B2172" i="5" a="1"/>
  <c r="B2172" i="5" s="1"/>
  <c r="B2171" i="5" a="1"/>
  <c r="B2171" i="5" s="1"/>
  <c r="B2170" i="5" a="1"/>
  <c r="B2170" i="5" s="1"/>
  <c r="B2169" i="5" a="1"/>
  <c r="B2169" i="5" s="1"/>
  <c r="B2168" i="5" a="1"/>
  <c r="B2168" i="5" s="1"/>
  <c r="B2167" i="5" a="1"/>
  <c r="B2167" i="5" s="1"/>
  <c r="B2166" i="5" a="1"/>
  <c r="B2166" i="5" s="1"/>
  <c r="C2166" i="5" s="1" a="1"/>
  <c r="C2166" i="5" s="1"/>
  <c r="B2165" i="5" a="1"/>
  <c r="B2165" i="5" s="1"/>
  <c r="C2165" i="5" s="1" a="1"/>
  <c r="C2165" i="5" s="1"/>
  <c r="B2164" i="5" a="1"/>
  <c r="B2164" i="5" s="1"/>
  <c r="B2163" i="5" a="1"/>
  <c r="B2163" i="5" s="1"/>
  <c r="B2162" i="5" a="1"/>
  <c r="B2162" i="5" s="1"/>
  <c r="B2161" i="5" a="1"/>
  <c r="B2161" i="5" s="1"/>
  <c r="B2160" i="5" a="1"/>
  <c r="B2160" i="5" s="1"/>
  <c r="B2159" i="5" a="1"/>
  <c r="B2159" i="5" s="1"/>
  <c r="B2158" i="5" a="1"/>
  <c r="B2158" i="5" s="1"/>
  <c r="C2158" i="5" s="1" a="1"/>
  <c r="C2158" i="5" s="1"/>
  <c r="B2157" i="5" a="1"/>
  <c r="B2157" i="5" s="1"/>
  <c r="C2157" i="5" s="1" a="1"/>
  <c r="C2157" i="5" s="1"/>
  <c r="B2156" i="5" a="1"/>
  <c r="B2156" i="5" s="1"/>
  <c r="B2155" i="5" a="1"/>
  <c r="B2155" i="5" s="1"/>
  <c r="B2154" i="5" a="1"/>
  <c r="B2154" i="5" s="1"/>
  <c r="B2153" i="5" a="1"/>
  <c r="B2153" i="5" s="1"/>
  <c r="B2152" i="5" a="1"/>
  <c r="B2152" i="5" s="1"/>
  <c r="B2151" i="5" a="1"/>
  <c r="B2151" i="5" s="1"/>
  <c r="B2150" i="5" a="1"/>
  <c r="B2150" i="5" s="1"/>
  <c r="C2150" i="5" s="1" a="1"/>
  <c r="C2150" i="5" s="1"/>
  <c r="B2149" i="5" a="1"/>
  <c r="B2149" i="5" s="1"/>
  <c r="C2149" i="5" s="1" a="1"/>
  <c r="C2149" i="5" s="1"/>
  <c r="B2148" i="5" a="1"/>
  <c r="B2148" i="5" s="1"/>
  <c r="B2147" i="5" a="1"/>
  <c r="B2147" i="5" s="1"/>
  <c r="B2146" i="5" a="1"/>
  <c r="B2146" i="5" s="1"/>
  <c r="B2145" i="5" a="1"/>
  <c r="B2145" i="5" s="1"/>
  <c r="B2144" i="5" a="1"/>
  <c r="B2144" i="5" s="1"/>
  <c r="B2143" i="5" a="1"/>
  <c r="B2143" i="5" s="1"/>
  <c r="B2142" i="5" a="1"/>
  <c r="B2142" i="5" s="1"/>
  <c r="C2142" i="5" s="1" a="1"/>
  <c r="C2142" i="5" s="1"/>
  <c r="B2141" i="5" a="1"/>
  <c r="B2141" i="5" s="1"/>
  <c r="C2141" i="5" s="1" a="1"/>
  <c r="C2141" i="5" s="1"/>
  <c r="B2140" i="5" a="1"/>
  <c r="B2140" i="5" s="1"/>
  <c r="B2139" i="5" a="1"/>
  <c r="B2139" i="5" s="1"/>
  <c r="B2138" i="5" a="1"/>
  <c r="B2138" i="5" s="1"/>
  <c r="B2137" i="5" a="1"/>
  <c r="B2137" i="5" s="1"/>
  <c r="B2136" i="5" a="1"/>
  <c r="B2136" i="5" s="1"/>
  <c r="B2135" i="5" a="1"/>
  <c r="B2135" i="5" s="1"/>
  <c r="B2134" i="5" a="1"/>
  <c r="B2134" i="5" s="1"/>
  <c r="C2134" i="5" s="1" a="1"/>
  <c r="C2134" i="5" s="1"/>
  <c r="B2133" i="5" a="1"/>
  <c r="B2133" i="5" s="1"/>
  <c r="B2132" i="5" a="1"/>
  <c r="B2132" i="5" s="1"/>
  <c r="B2131" i="5" a="1"/>
  <c r="B2131" i="5" s="1"/>
  <c r="B2130" i="5" a="1"/>
  <c r="B2130" i="5" s="1"/>
  <c r="B2129" i="5" a="1"/>
  <c r="B2129" i="5" s="1"/>
  <c r="B2128" i="5" a="1"/>
  <c r="B2128" i="5" s="1"/>
  <c r="B2127" i="5" a="1"/>
  <c r="B2127" i="5" s="1"/>
  <c r="B2126" i="5" a="1"/>
  <c r="B2126" i="5" s="1"/>
  <c r="C2126" i="5" s="1" a="1"/>
  <c r="C2126" i="5" s="1"/>
  <c r="B2125" i="5" a="1"/>
  <c r="B2125" i="5" s="1"/>
  <c r="B2124" i="5" a="1"/>
  <c r="B2124" i="5" s="1"/>
  <c r="B2123" i="5" a="1"/>
  <c r="B2123" i="5" s="1"/>
  <c r="B2122" i="5" a="1"/>
  <c r="B2122" i="5" s="1"/>
  <c r="B2121" i="5" a="1"/>
  <c r="B2121" i="5" s="1"/>
  <c r="B2120" i="5" a="1"/>
  <c r="B2120" i="5" s="1"/>
  <c r="B2119" i="5" a="1"/>
  <c r="B2119" i="5" s="1"/>
  <c r="B2118" i="5" a="1"/>
  <c r="B2118" i="5" s="1"/>
  <c r="C2118" i="5" s="1" a="1"/>
  <c r="C2118" i="5" s="1"/>
  <c r="B2117" i="5" a="1"/>
  <c r="B2117" i="5" s="1"/>
  <c r="C2117" i="5" s="1" a="1"/>
  <c r="C2117" i="5" s="1"/>
  <c r="B2116" i="5" a="1"/>
  <c r="B2116" i="5" s="1"/>
  <c r="B2115" i="5" a="1"/>
  <c r="B2115" i="5" s="1"/>
  <c r="B2114" i="5" a="1"/>
  <c r="B2114" i="5" s="1"/>
  <c r="B2113" i="5" a="1"/>
  <c r="B2113" i="5" s="1"/>
  <c r="B2112" i="5" a="1"/>
  <c r="B2112" i="5" s="1"/>
  <c r="B2111" i="5" a="1"/>
  <c r="B2111" i="5" s="1"/>
  <c r="B2110" i="5" a="1"/>
  <c r="B2110" i="5" s="1"/>
  <c r="C2110" i="5" s="1" a="1"/>
  <c r="C2110" i="5" s="1"/>
  <c r="B2109" i="5" a="1"/>
  <c r="B2109" i="5" s="1"/>
  <c r="C2109" i="5" s="1" a="1"/>
  <c r="C2109" i="5" s="1"/>
  <c r="B2108" i="5" a="1"/>
  <c r="B2108" i="5" s="1"/>
  <c r="B2107" i="5" a="1"/>
  <c r="B2107" i="5" s="1"/>
  <c r="B2106" i="5" a="1"/>
  <c r="B2106" i="5" s="1"/>
  <c r="B2105" i="5" a="1"/>
  <c r="B2105" i="5" s="1"/>
  <c r="B2104" i="5" a="1"/>
  <c r="B2104" i="5" s="1"/>
  <c r="B2103" i="5" a="1"/>
  <c r="B2103" i="5" s="1"/>
  <c r="B2102" i="5" a="1"/>
  <c r="B2102" i="5" s="1"/>
  <c r="C2102" i="5" s="1" a="1"/>
  <c r="C2102" i="5" s="1"/>
  <c r="B2101" i="5" a="1"/>
  <c r="B2101" i="5" s="1"/>
  <c r="C2101" i="5" s="1" a="1"/>
  <c r="C2101" i="5" s="1"/>
  <c r="B2100" i="5" a="1"/>
  <c r="B2100" i="5" s="1"/>
  <c r="B2099" i="5" a="1"/>
  <c r="B2099" i="5" s="1"/>
  <c r="B2098" i="5" a="1"/>
  <c r="B2098" i="5" s="1"/>
  <c r="B2097" i="5" a="1"/>
  <c r="B2097" i="5" s="1"/>
  <c r="B2096" i="5" a="1"/>
  <c r="B2096" i="5" s="1"/>
  <c r="B2095" i="5" a="1"/>
  <c r="B2095" i="5" s="1"/>
  <c r="B2094" i="5" a="1"/>
  <c r="B2094" i="5" s="1"/>
  <c r="C2094" i="5" s="1" a="1"/>
  <c r="C2094" i="5" s="1"/>
  <c r="B2093" i="5" a="1"/>
  <c r="B2093" i="5" s="1"/>
  <c r="C2093" i="5" s="1" a="1"/>
  <c r="C2093" i="5" s="1"/>
  <c r="B2092" i="5" a="1"/>
  <c r="B2092" i="5" s="1"/>
  <c r="B2091" i="5" a="1"/>
  <c r="B2091" i="5" s="1"/>
  <c r="B2090" i="5" a="1"/>
  <c r="B2090" i="5" s="1"/>
  <c r="B2089" i="5" a="1"/>
  <c r="B2089" i="5" s="1"/>
  <c r="B2088" i="5" a="1"/>
  <c r="B2088" i="5" s="1"/>
  <c r="B2087" i="5" a="1"/>
  <c r="B2087" i="5" s="1"/>
  <c r="B2086" i="5" a="1"/>
  <c r="B2086" i="5" s="1"/>
  <c r="C2086" i="5" s="1" a="1"/>
  <c r="C2086" i="5" s="1"/>
  <c r="B2085" i="5" a="1"/>
  <c r="B2085" i="5" s="1"/>
  <c r="C2085" i="5" s="1" a="1"/>
  <c r="C2085" i="5" s="1"/>
  <c r="B2084" i="5" a="1"/>
  <c r="B2084" i="5" s="1"/>
  <c r="B2083" i="5" a="1"/>
  <c r="B2083" i="5" s="1"/>
  <c r="B2082" i="5" a="1"/>
  <c r="B2082" i="5" s="1"/>
  <c r="B2081" i="5" a="1"/>
  <c r="B2081" i="5" s="1"/>
  <c r="B2080" i="5" a="1"/>
  <c r="B2080" i="5" s="1"/>
  <c r="B2079" i="5" a="1"/>
  <c r="B2079" i="5" s="1"/>
  <c r="B2078" i="5" a="1"/>
  <c r="B2078" i="5" s="1"/>
  <c r="C2078" i="5" s="1" a="1"/>
  <c r="C2078" i="5" s="1"/>
  <c r="B2077" i="5" a="1"/>
  <c r="B2077" i="5" s="1"/>
  <c r="C2077" i="5" s="1" a="1"/>
  <c r="C2077" i="5" s="1"/>
  <c r="B2076" i="5" a="1"/>
  <c r="B2076" i="5" s="1"/>
  <c r="B2075" i="5" a="1"/>
  <c r="B2075" i="5" s="1"/>
  <c r="B2074" i="5" a="1"/>
  <c r="B2074" i="5" s="1"/>
  <c r="B2073" i="5" a="1"/>
  <c r="B2073" i="5" s="1"/>
  <c r="B2072" i="5" a="1"/>
  <c r="B2072" i="5" s="1"/>
  <c r="B2071" i="5" a="1"/>
  <c r="B2071" i="5" s="1"/>
  <c r="B2070" i="5" a="1"/>
  <c r="B2070" i="5" s="1"/>
  <c r="C2070" i="5" s="1" a="1"/>
  <c r="C2070" i="5" s="1"/>
  <c r="B2069" i="5" a="1"/>
  <c r="B2069" i="5" s="1"/>
  <c r="C2069" i="5" s="1" a="1"/>
  <c r="C2069" i="5" s="1"/>
  <c r="B2068" i="5" a="1"/>
  <c r="B2068" i="5" s="1"/>
  <c r="B2067" i="5" a="1"/>
  <c r="B2067" i="5" s="1"/>
  <c r="B2066" i="5" a="1"/>
  <c r="B2066" i="5" s="1"/>
  <c r="B2065" i="5" a="1"/>
  <c r="B2065" i="5" s="1"/>
  <c r="B2064" i="5" a="1"/>
  <c r="B2064" i="5" s="1"/>
  <c r="B2063" i="5" a="1"/>
  <c r="B2063" i="5" s="1"/>
  <c r="B2062" i="5" a="1"/>
  <c r="B2062" i="5" s="1"/>
  <c r="C2062" i="5" s="1" a="1"/>
  <c r="C2062" i="5" s="1"/>
  <c r="B2061" i="5" a="1"/>
  <c r="B2061" i="5" s="1"/>
  <c r="C2061" i="5" s="1" a="1"/>
  <c r="C2061" i="5" s="1"/>
  <c r="B2060" i="5" a="1"/>
  <c r="B2060" i="5" s="1"/>
  <c r="B2059" i="5" a="1"/>
  <c r="B2059" i="5" s="1"/>
  <c r="B2058" i="5" a="1"/>
  <c r="B2058" i="5" s="1"/>
  <c r="B2057" i="5" a="1"/>
  <c r="B2057" i="5" s="1"/>
  <c r="B2056" i="5" a="1"/>
  <c r="B2056" i="5" s="1"/>
  <c r="B2055" i="5" a="1"/>
  <c r="B2055" i="5" s="1"/>
  <c r="B2054" i="5" a="1"/>
  <c r="B2054" i="5" s="1"/>
  <c r="C2054" i="5" s="1" a="1"/>
  <c r="C2054" i="5" s="1"/>
  <c r="B2053" i="5" a="1"/>
  <c r="B2053" i="5" s="1"/>
  <c r="C2053" i="5" s="1" a="1"/>
  <c r="C2053" i="5" s="1"/>
  <c r="B2052" i="5" a="1"/>
  <c r="B2052" i="5" s="1"/>
  <c r="B2051" i="5" a="1"/>
  <c r="B2051" i="5" s="1"/>
  <c r="B2050" i="5" a="1"/>
  <c r="B2050" i="5" s="1"/>
  <c r="B2049" i="5" a="1"/>
  <c r="B2049" i="5" s="1"/>
  <c r="B2048" i="5" a="1"/>
  <c r="B2048" i="5" s="1"/>
  <c r="B2047" i="5" a="1"/>
  <c r="B2047" i="5" s="1"/>
  <c r="B2046" i="5" a="1"/>
  <c r="B2046" i="5" s="1"/>
  <c r="C2046" i="5" s="1" a="1"/>
  <c r="C2046" i="5" s="1"/>
  <c r="B2045" i="5" a="1"/>
  <c r="B2045" i="5" s="1"/>
  <c r="C2045" i="5" s="1" a="1"/>
  <c r="C2045" i="5" s="1"/>
  <c r="B2044" i="5" a="1"/>
  <c r="B2044" i="5" s="1"/>
  <c r="B2043" i="5" a="1"/>
  <c r="B2043" i="5" s="1"/>
  <c r="B2042" i="5" a="1"/>
  <c r="B2042" i="5" s="1"/>
  <c r="B2041" i="5" a="1"/>
  <c r="B2041" i="5" s="1"/>
  <c r="B2040" i="5" a="1"/>
  <c r="B2040" i="5" s="1"/>
  <c r="B2039" i="5" a="1"/>
  <c r="B2039" i="5" s="1"/>
  <c r="B2038" i="5" a="1"/>
  <c r="B2038" i="5" s="1"/>
  <c r="C2038" i="5" s="1" a="1"/>
  <c r="C2038" i="5" s="1"/>
  <c r="B2037" i="5" a="1"/>
  <c r="B2037" i="5" s="1"/>
  <c r="C2037" i="5" s="1" a="1"/>
  <c r="C2037" i="5" s="1"/>
  <c r="B2036" i="5" a="1"/>
  <c r="B2036" i="5" s="1"/>
  <c r="B2035" i="5" a="1"/>
  <c r="B2035" i="5" s="1"/>
  <c r="B2034" i="5" a="1"/>
  <c r="B2034" i="5" s="1"/>
  <c r="B2033" i="5" a="1"/>
  <c r="B2033" i="5" s="1"/>
  <c r="B2032" i="5" a="1"/>
  <c r="B2032" i="5" s="1"/>
  <c r="B2031" i="5" a="1"/>
  <c r="B2031" i="5" s="1"/>
  <c r="B2030" i="5" a="1"/>
  <c r="B2030" i="5" s="1"/>
  <c r="C2030" i="5" s="1" a="1"/>
  <c r="C2030" i="5" s="1"/>
  <c r="B2029" i="5" a="1"/>
  <c r="B2029" i="5" s="1"/>
  <c r="C2029" i="5" s="1" a="1"/>
  <c r="C2029" i="5" s="1"/>
  <c r="B2028" i="5" a="1"/>
  <c r="B2028" i="5" s="1"/>
  <c r="B2027" i="5" a="1"/>
  <c r="B2027" i="5" s="1"/>
  <c r="B2026" i="5" a="1"/>
  <c r="B2026" i="5" s="1"/>
  <c r="B2025" i="5" a="1"/>
  <c r="B2025" i="5" s="1"/>
  <c r="B2024" i="5" a="1"/>
  <c r="B2024" i="5" s="1"/>
  <c r="B2023" i="5" a="1"/>
  <c r="B2023" i="5" s="1"/>
  <c r="B2022" i="5" a="1"/>
  <c r="B2022" i="5" s="1"/>
  <c r="C2022" i="5" s="1" a="1"/>
  <c r="C2022" i="5" s="1"/>
  <c r="B2021" i="5" a="1"/>
  <c r="B2021" i="5" s="1"/>
  <c r="C2021" i="5" s="1" a="1"/>
  <c r="C2021" i="5" s="1"/>
  <c r="B2020" i="5" a="1"/>
  <c r="B2020" i="5" s="1"/>
  <c r="B2019" i="5" a="1"/>
  <c r="B2019" i="5" s="1"/>
  <c r="B2018" i="5" a="1"/>
  <c r="B2018" i="5" s="1"/>
  <c r="B2017" i="5" a="1"/>
  <c r="B2017" i="5" s="1"/>
  <c r="B2016" i="5" a="1"/>
  <c r="B2016" i="5" s="1"/>
  <c r="B2015" i="5" a="1"/>
  <c r="B2015" i="5" s="1"/>
  <c r="B2014" i="5" a="1"/>
  <c r="B2014" i="5" s="1"/>
  <c r="C2014" i="5" s="1" a="1"/>
  <c r="C2014" i="5" s="1"/>
  <c r="B2013" i="5" a="1"/>
  <c r="B2013" i="5" s="1"/>
  <c r="C2013" i="5" s="1" a="1"/>
  <c r="C2013" i="5" s="1"/>
  <c r="B2012" i="5" a="1"/>
  <c r="B2012" i="5" s="1"/>
  <c r="B2011" i="5" a="1"/>
  <c r="B2011" i="5" s="1"/>
  <c r="B2010" i="5" a="1"/>
  <c r="B2010" i="5" s="1"/>
  <c r="B2009" i="5" a="1"/>
  <c r="B2009" i="5" s="1"/>
  <c r="B2008" i="5" a="1"/>
  <c r="B2008" i="5" s="1"/>
  <c r="B2007" i="5" a="1"/>
  <c r="B2007" i="5" s="1"/>
  <c r="B2006" i="5" a="1"/>
  <c r="B2006" i="5" s="1"/>
  <c r="C2006" i="5" s="1" a="1"/>
  <c r="C2006" i="5" s="1"/>
  <c r="B2005" i="5" a="1"/>
  <c r="B2005" i="5" s="1"/>
  <c r="B2004" i="5" a="1"/>
  <c r="B2004" i="5" s="1"/>
  <c r="B2003" i="5" a="1"/>
  <c r="B2003" i="5" s="1"/>
  <c r="B2002" i="5" a="1"/>
  <c r="B2002" i="5" s="1"/>
  <c r="B2001" i="5" a="1"/>
  <c r="B2001" i="5" s="1"/>
  <c r="B2000" i="5" a="1"/>
  <c r="B2000" i="5" s="1"/>
  <c r="B1999" i="5" a="1"/>
  <c r="B1999" i="5" s="1"/>
  <c r="B1998" i="5" a="1"/>
  <c r="B1998" i="5" s="1"/>
  <c r="C1998" i="5" s="1" a="1"/>
  <c r="C1998" i="5" s="1"/>
  <c r="B1997" i="5" a="1"/>
  <c r="B1997" i="5" s="1"/>
  <c r="B1996" i="5" a="1"/>
  <c r="B1996" i="5" s="1"/>
  <c r="B1995" i="5" a="1"/>
  <c r="B1995" i="5" s="1"/>
  <c r="B1994" i="5" a="1"/>
  <c r="B1994" i="5" s="1"/>
  <c r="B1993" i="5" a="1"/>
  <c r="B1993" i="5" s="1"/>
  <c r="B1992" i="5" a="1"/>
  <c r="B1992" i="5" s="1"/>
  <c r="B1991" i="5" a="1"/>
  <c r="B1991" i="5" s="1"/>
  <c r="B1990" i="5" a="1"/>
  <c r="B1990" i="5" s="1"/>
  <c r="C1990" i="5" s="1" a="1"/>
  <c r="C1990" i="5" s="1"/>
  <c r="B1989" i="5" a="1"/>
  <c r="B1989" i="5" s="1"/>
  <c r="C1989" i="5" s="1" a="1"/>
  <c r="C1989" i="5" s="1"/>
  <c r="B1988" i="5" a="1"/>
  <c r="B1988" i="5" s="1"/>
  <c r="B1987" i="5" a="1"/>
  <c r="B1987" i="5" s="1"/>
  <c r="B1986" i="5" a="1"/>
  <c r="B1986" i="5" s="1"/>
  <c r="B1985" i="5" a="1"/>
  <c r="B1985" i="5" s="1"/>
  <c r="B1984" i="5" a="1"/>
  <c r="B1984" i="5" s="1"/>
  <c r="B1983" i="5" a="1"/>
  <c r="B1983" i="5" s="1"/>
  <c r="B1982" i="5" a="1"/>
  <c r="B1982" i="5" s="1"/>
  <c r="C1982" i="5" s="1" a="1"/>
  <c r="C1982" i="5" s="1"/>
  <c r="B1981" i="5" a="1"/>
  <c r="B1981" i="5" s="1"/>
  <c r="C1981" i="5" s="1" a="1"/>
  <c r="C1981" i="5" s="1"/>
  <c r="B1980" i="5" a="1"/>
  <c r="B1980" i="5" s="1"/>
  <c r="B1979" i="5" a="1"/>
  <c r="B1979" i="5" s="1"/>
  <c r="B1978" i="5" a="1"/>
  <c r="B1978" i="5" s="1"/>
  <c r="B1977" i="5" a="1"/>
  <c r="B1977" i="5" s="1"/>
  <c r="B1976" i="5" a="1"/>
  <c r="B1976" i="5" s="1"/>
  <c r="B1975" i="5" a="1"/>
  <c r="B1975" i="5" s="1"/>
  <c r="B1974" i="5" a="1"/>
  <c r="B1974" i="5" s="1"/>
  <c r="C1974" i="5" s="1" a="1"/>
  <c r="C1974" i="5" s="1"/>
  <c r="B1973" i="5" a="1"/>
  <c r="B1973" i="5" s="1"/>
  <c r="C1973" i="5" s="1" a="1"/>
  <c r="C1973" i="5" s="1"/>
  <c r="B1972" i="5" a="1"/>
  <c r="B1972" i="5" s="1"/>
  <c r="B1971" i="5" a="1"/>
  <c r="B1971" i="5" s="1"/>
  <c r="B1970" i="5" a="1"/>
  <c r="B1970" i="5" s="1"/>
  <c r="B1969" i="5" a="1"/>
  <c r="B1969" i="5" s="1"/>
  <c r="B1968" i="5" a="1"/>
  <c r="B1968" i="5" s="1"/>
  <c r="B1967" i="5" a="1"/>
  <c r="B1967" i="5" s="1"/>
  <c r="B1966" i="5" a="1"/>
  <c r="B1966" i="5" s="1"/>
  <c r="C1966" i="5" s="1" a="1"/>
  <c r="C1966" i="5" s="1"/>
  <c r="B1965" i="5" a="1"/>
  <c r="B1965" i="5" s="1"/>
  <c r="C1965" i="5" s="1" a="1"/>
  <c r="C1965" i="5" s="1"/>
  <c r="B1964" i="5" a="1"/>
  <c r="B1964" i="5" s="1"/>
  <c r="B1963" i="5" a="1"/>
  <c r="B1963" i="5" s="1"/>
  <c r="B1962" i="5" a="1"/>
  <c r="B1962" i="5" s="1"/>
  <c r="B1961" i="5" a="1"/>
  <c r="B1961" i="5" s="1"/>
  <c r="B1960" i="5" a="1"/>
  <c r="B1960" i="5" s="1"/>
  <c r="B1959" i="5" a="1"/>
  <c r="B1959" i="5" s="1"/>
  <c r="B1958" i="5" a="1"/>
  <c r="B1958" i="5" s="1"/>
  <c r="C1958" i="5" s="1" a="1"/>
  <c r="C1958" i="5" s="1"/>
  <c r="B1957" i="5" a="1"/>
  <c r="B1957" i="5" s="1"/>
  <c r="C1957" i="5" s="1" a="1"/>
  <c r="C1957" i="5" s="1"/>
  <c r="B1956" i="5" a="1"/>
  <c r="B1956" i="5" s="1"/>
  <c r="B1955" i="5" a="1"/>
  <c r="B1955" i="5" s="1"/>
  <c r="B1954" i="5" a="1"/>
  <c r="B1954" i="5" s="1"/>
  <c r="B1953" i="5" a="1"/>
  <c r="B1953" i="5" s="1"/>
  <c r="B1952" i="5" a="1"/>
  <c r="B1952" i="5" s="1"/>
  <c r="B1951" i="5" a="1"/>
  <c r="B1951" i="5" s="1"/>
  <c r="B1950" i="5" a="1"/>
  <c r="B1950" i="5" s="1"/>
  <c r="C1950" i="5" s="1" a="1"/>
  <c r="C1950" i="5" s="1"/>
  <c r="B1949" i="5" a="1"/>
  <c r="B1949" i="5" s="1"/>
  <c r="C1949" i="5" s="1" a="1"/>
  <c r="C1949" i="5" s="1"/>
  <c r="B1948" i="5" a="1"/>
  <c r="B1948" i="5" s="1"/>
  <c r="B1947" i="5" a="1"/>
  <c r="B1947" i="5" s="1"/>
  <c r="B1946" i="5" a="1"/>
  <c r="B1946" i="5" s="1"/>
  <c r="B1945" i="5" a="1"/>
  <c r="B1945" i="5" s="1"/>
  <c r="B1944" i="5" a="1"/>
  <c r="B1944" i="5" s="1"/>
  <c r="B1943" i="5" a="1"/>
  <c r="B1943" i="5" s="1"/>
  <c r="B1942" i="5" a="1"/>
  <c r="B1942" i="5" s="1"/>
  <c r="C1942" i="5" s="1" a="1"/>
  <c r="C1942" i="5" s="1"/>
  <c r="B1941" i="5" a="1"/>
  <c r="B1941" i="5" s="1"/>
  <c r="B1940" i="5" a="1"/>
  <c r="B1940" i="5" s="1"/>
  <c r="B1939" i="5" a="1"/>
  <c r="B1939" i="5" s="1"/>
  <c r="B1938" i="5" a="1"/>
  <c r="B1938" i="5" s="1"/>
  <c r="B1937" i="5" a="1"/>
  <c r="B1937" i="5" s="1"/>
  <c r="B1936" i="5" a="1"/>
  <c r="B1936" i="5" s="1"/>
  <c r="B1935" i="5" a="1"/>
  <c r="B1935" i="5" s="1"/>
  <c r="B1934" i="5" a="1"/>
  <c r="B1934" i="5" s="1"/>
  <c r="C1934" i="5" s="1" a="1"/>
  <c r="C1934" i="5" s="1"/>
  <c r="B1933" i="5" a="1"/>
  <c r="B1933" i="5" s="1"/>
  <c r="B1932" i="5" a="1"/>
  <c r="B1932" i="5" s="1"/>
  <c r="B1931" i="5" a="1"/>
  <c r="B1931" i="5" s="1"/>
  <c r="B1930" i="5" a="1"/>
  <c r="B1930" i="5" s="1"/>
  <c r="C1930" i="5" s="1" a="1"/>
  <c r="C1930" i="5" s="1"/>
  <c r="B1929" i="5" a="1"/>
  <c r="B1929" i="5" s="1"/>
  <c r="B1928" i="5" a="1"/>
  <c r="B1928" i="5" s="1"/>
  <c r="B1927" i="5" a="1"/>
  <c r="B1927" i="5" s="1"/>
  <c r="C1927" i="5" s="1" a="1"/>
  <c r="C1927" i="5" s="1"/>
  <c r="B1926" i="5" a="1"/>
  <c r="B1926" i="5" s="1"/>
  <c r="C1926" i="5" s="1" a="1"/>
  <c r="C1926" i="5" s="1"/>
  <c r="B1925" i="5" a="1"/>
  <c r="B1925" i="5" s="1"/>
  <c r="C1925" i="5" s="1" a="1"/>
  <c r="C1925" i="5" s="1"/>
  <c r="B1924" i="5" a="1"/>
  <c r="B1924" i="5" s="1"/>
  <c r="B1923" i="5" a="1"/>
  <c r="B1923" i="5" s="1"/>
  <c r="C1923" i="5" s="1" a="1"/>
  <c r="C1923" i="5" s="1"/>
  <c r="B1922" i="5" a="1"/>
  <c r="B1922" i="5" s="1"/>
  <c r="B1921" i="5" a="1"/>
  <c r="B1921" i="5" s="1"/>
  <c r="B1920" i="5" a="1"/>
  <c r="B1920" i="5" s="1"/>
  <c r="B1919" i="5" a="1"/>
  <c r="B1919" i="5" s="1"/>
  <c r="B1918" i="5" a="1"/>
  <c r="B1918" i="5" s="1"/>
  <c r="C1918" i="5" s="1" a="1"/>
  <c r="C1918" i="5" s="1"/>
  <c r="B1917" i="5" a="1"/>
  <c r="B1917" i="5" s="1"/>
  <c r="C1917" i="5" s="1" a="1"/>
  <c r="C1917" i="5" s="1"/>
  <c r="B1916" i="5" a="1"/>
  <c r="B1916" i="5" s="1"/>
  <c r="B1915" i="5" a="1"/>
  <c r="B1915" i="5" s="1"/>
  <c r="B1914" i="5" a="1"/>
  <c r="B1914" i="5" s="1"/>
  <c r="B1913" i="5" a="1"/>
  <c r="B1913" i="5" s="1"/>
  <c r="B1912" i="5" a="1"/>
  <c r="B1912" i="5" s="1"/>
  <c r="B1911" i="5" a="1"/>
  <c r="B1911" i="5" s="1"/>
  <c r="B1910" i="5" a="1"/>
  <c r="B1910" i="5" s="1"/>
  <c r="C1910" i="5" s="1" a="1"/>
  <c r="C1910" i="5" s="1"/>
  <c r="B1909" i="5" a="1"/>
  <c r="B1909" i="5" s="1"/>
  <c r="C1909" i="5" s="1" a="1"/>
  <c r="C1909" i="5" s="1"/>
  <c r="B1908" i="5" a="1"/>
  <c r="B1908" i="5" s="1"/>
  <c r="B1907" i="5" a="1"/>
  <c r="B1907" i="5" s="1"/>
  <c r="B1906" i="5" a="1"/>
  <c r="B1906" i="5" s="1"/>
  <c r="B1905" i="5" a="1"/>
  <c r="B1905" i="5" s="1"/>
  <c r="B1904" i="5" a="1"/>
  <c r="B1904" i="5" s="1"/>
  <c r="B1903" i="5" a="1"/>
  <c r="B1903" i="5" s="1"/>
  <c r="B1902" i="5" a="1"/>
  <c r="B1902" i="5" s="1"/>
  <c r="C1902" i="5" s="1" a="1"/>
  <c r="C1902" i="5" s="1"/>
  <c r="B1901" i="5" a="1"/>
  <c r="B1901" i="5" s="1"/>
  <c r="B1900" i="5" a="1"/>
  <c r="B1900" i="5" s="1"/>
  <c r="B1899" i="5" a="1"/>
  <c r="B1899" i="5" s="1"/>
  <c r="B1898" i="5" a="1"/>
  <c r="B1898" i="5" s="1"/>
  <c r="B1897" i="5" a="1"/>
  <c r="B1897" i="5" s="1"/>
  <c r="B1896" i="5" a="1"/>
  <c r="B1896" i="5" s="1"/>
  <c r="C1896" i="5" s="1" a="1"/>
  <c r="C1896" i="5" s="1"/>
  <c r="B1895" i="5" a="1"/>
  <c r="B1895" i="5" s="1"/>
  <c r="B1894" i="5" a="1"/>
  <c r="B1894" i="5" s="1"/>
  <c r="C1894" i="5" s="1" a="1"/>
  <c r="C1894" i="5" s="1"/>
  <c r="B1893" i="5" a="1"/>
  <c r="B1893" i="5" s="1"/>
  <c r="C1893" i="5" s="1" a="1"/>
  <c r="C1893" i="5" s="1"/>
  <c r="B1892" i="5" a="1"/>
  <c r="B1892" i="5" s="1"/>
  <c r="B1891" i="5" a="1"/>
  <c r="B1891" i="5" s="1"/>
  <c r="B1890" i="5" a="1"/>
  <c r="B1890" i="5" s="1"/>
  <c r="B1889" i="5" a="1"/>
  <c r="B1889" i="5" s="1"/>
  <c r="B1888" i="5" a="1"/>
  <c r="B1888" i="5" s="1"/>
  <c r="C1888" i="5" s="1" a="1"/>
  <c r="C1888" i="5" s="1"/>
  <c r="B1887" i="5" a="1"/>
  <c r="B1887" i="5" s="1"/>
  <c r="B1886" i="5" a="1"/>
  <c r="B1886" i="5" s="1"/>
  <c r="C1886" i="5" s="1" a="1"/>
  <c r="C1886" i="5" s="1"/>
  <c r="B1885" i="5" a="1"/>
  <c r="B1885" i="5" s="1"/>
  <c r="C1885" i="5" s="1" a="1"/>
  <c r="C1885" i="5" s="1"/>
  <c r="B1884" i="5" a="1"/>
  <c r="B1884" i="5" s="1"/>
  <c r="B1883" i="5" a="1"/>
  <c r="B1883" i="5" s="1"/>
  <c r="B1882" i="5" a="1"/>
  <c r="B1882" i="5" s="1"/>
  <c r="B1881" i="5" a="1"/>
  <c r="B1881" i="5" s="1"/>
  <c r="B1880" i="5" a="1"/>
  <c r="B1880" i="5" s="1"/>
  <c r="C1880" i="5" s="1" a="1"/>
  <c r="C1880" i="5" s="1"/>
  <c r="B1879" i="5" a="1"/>
  <c r="B1879" i="5" s="1"/>
  <c r="B1878" i="5" a="1"/>
  <c r="B1878" i="5" s="1"/>
  <c r="C1878" i="5" s="1" a="1"/>
  <c r="C1878" i="5" s="1"/>
  <c r="B1877" i="5" a="1"/>
  <c r="B1877" i="5" s="1"/>
  <c r="C1877" i="5" s="1" a="1"/>
  <c r="C1877" i="5" s="1"/>
  <c r="B1876" i="5" a="1"/>
  <c r="B1876" i="5" s="1"/>
  <c r="B1875" i="5" a="1"/>
  <c r="B1875" i="5" s="1"/>
  <c r="B1874" i="5" a="1"/>
  <c r="B1874" i="5" s="1"/>
  <c r="B1873" i="5" a="1"/>
  <c r="B1873" i="5" s="1"/>
  <c r="B1872" i="5" a="1"/>
  <c r="B1872" i="5" s="1"/>
  <c r="C1872" i="5" s="1" a="1"/>
  <c r="C1872" i="5" s="1"/>
  <c r="B1871" i="5" a="1"/>
  <c r="B1871" i="5" s="1"/>
  <c r="B1870" i="5" a="1"/>
  <c r="B1870" i="5" s="1"/>
  <c r="C1870" i="5" s="1" a="1"/>
  <c r="C1870" i="5" s="1"/>
  <c r="B1869" i="5" a="1"/>
  <c r="B1869" i="5" s="1"/>
  <c r="C1869" i="5" s="1" a="1"/>
  <c r="C1869" i="5" s="1"/>
  <c r="B1868" i="5" a="1"/>
  <c r="B1868" i="5" s="1"/>
  <c r="B1867" i="5" a="1"/>
  <c r="B1867" i="5" s="1"/>
  <c r="B1866" i="5" a="1"/>
  <c r="B1866" i="5" s="1"/>
  <c r="B1865" i="5" a="1"/>
  <c r="B1865" i="5" s="1"/>
  <c r="B1864" i="5" a="1"/>
  <c r="B1864" i="5" s="1"/>
  <c r="C1864" i="5" s="1" a="1"/>
  <c r="C1864" i="5" s="1"/>
  <c r="B1863" i="5" a="1"/>
  <c r="B1863" i="5" s="1"/>
  <c r="B1862" i="5" a="1"/>
  <c r="B1862" i="5" s="1"/>
  <c r="C1862" i="5" s="1" a="1"/>
  <c r="C1862" i="5" s="1"/>
  <c r="B1861" i="5" a="1"/>
  <c r="B1861" i="5" s="1"/>
  <c r="B1860" i="5" a="1"/>
  <c r="B1860" i="5" s="1"/>
  <c r="B1859" i="5" a="1"/>
  <c r="B1859" i="5" s="1"/>
  <c r="B1858" i="5" a="1"/>
  <c r="B1858" i="5" s="1"/>
  <c r="B1857" i="5" a="1"/>
  <c r="B1857" i="5" s="1"/>
  <c r="B1856" i="5" a="1"/>
  <c r="B1856" i="5" s="1"/>
  <c r="C1856" i="5" s="1" a="1"/>
  <c r="C1856" i="5" s="1"/>
  <c r="B1855" i="5" a="1"/>
  <c r="B1855" i="5" s="1"/>
  <c r="B1854" i="5" a="1"/>
  <c r="B1854" i="5" s="1"/>
  <c r="C1854" i="5" s="1" a="1"/>
  <c r="C1854" i="5" s="1"/>
  <c r="B1853" i="5" a="1"/>
  <c r="B1853" i="5" s="1"/>
  <c r="C1853" i="5" s="1" a="1"/>
  <c r="C1853" i="5" s="1"/>
  <c r="B1852" i="5" a="1"/>
  <c r="B1852" i="5" s="1"/>
  <c r="B1851" i="5" a="1"/>
  <c r="B1851" i="5" s="1"/>
  <c r="B1850" i="5" a="1"/>
  <c r="B1850" i="5" s="1"/>
  <c r="B1849" i="5" a="1"/>
  <c r="B1849" i="5" s="1"/>
  <c r="B1848" i="5" a="1"/>
  <c r="B1848" i="5" s="1"/>
  <c r="C1848" i="5" s="1" a="1"/>
  <c r="C1848" i="5" s="1"/>
  <c r="B1847" i="5" a="1"/>
  <c r="B1847" i="5" s="1"/>
  <c r="B1846" i="5" a="1"/>
  <c r="B1846" i="5" s="1"/>
  <c r="C1846" i="5" s="1" a="1"/>
  <c r="C1846" i="5" s="1"/>
  <c r="B1845" i="5" a="1"/>
  <c r="B1845" i="5" s="1"/>
  <c r="C1845" i="5" s="1" a="1"/>
  <c r="C1845" i="5" s="1"/>
  <c r="B1844" i="5" a="1"/>
  <c r="B1844" i="5" s="1"/>
  <c r="B1843" i="5" a="1"/>
  <c r="B1843" i="5" s="1"/>
  <c r="B1842" i="5" a="1"/>
  <c r="B1842" i="5" s="1"/>
  <c r="B1841" i="5" a="1"/>
  <c r="B1841" i="5" s="1"/>
  <c r="B1840" i="5" a="1"/>
  <c r="B1840" i="5" s="1"/>
  <c r="C1840" i="5" s="1" a="1"/>
  <c r="C1840" i="5" s="1"/>
  <c r="B1839" i="5" a="1"/>
  <c r="B1839" i="5" s="1"/>
  <c r="B1838" i="5" a="1"/>
  <c r="B1838" i="5" s="1"/>
  <c r="C1838" i="5" s="1" a="1"/>
  <c r="C1838" i="5" s="1"/>
  <c r="B1837" i="5" a="1"/>
  <c r="B1837" i="5" s="1"/>
  <c r="C1837" i="5" s="1" a="1"/>
  <c r="C1837" i="5" s="1"/>
  <c r="B1836" i="5" a="1"/>
  <c r="B1836" i="5" s="1"/>
  <c r="B1835" i="5" a="1"/>
  <c r="B1835" i="5" s="1"/>
  <c r="B1834" i="5" a="1"/>
  <c r="B1834" i="5" s="1"/>
  <c r="B1833" i="5" a="1"/>
  <c r="B1833" i="5" s="1"/>
  <c r="B1832" i="5" a="1"/>
  <c r="B1832" i="5" s="1"/>
  <c r="C1832" i="5" s="1" a="1"/>
  <c r="C1832" i="5" s="1"/>
  <c r="B1831" i="5" a="1"/>
  <c r="B1831" i="5" s="1"/>
  <c r="B1830" i="5" a="1"/>
  <c r="B1830" i="5" s="1"/>
  <c r="C1830" i="5" s="1" a="1"/>
  <c r="C1830" i="5" s="1"/>
  <c r="B1829" i="5" a="1"/>
  <c r="B1829" i="5" s="1"/>
  <c r="B1828" i="5" a="1"/>
  <c r="B1828" i="5" s="1"/>
  <c r="B1827" i="5" a="1"/>
  <c r="B1827" i="5" s="1"/>
  <c r="B1826" i="5" a="1"/>
  <c r="B1826" i="5" s="1"/>
  <c r="B1825" i="5" a="1"/>
  <c r="B1825" i="5" s="1"/>
  <c r="B1824" i="5" a="1"/>
  <c r="B1824" i="5" s="1"/>
  <c r="C1824" i="5" s="1" a="1"/>
  <c r="C1824" i="5" s="1"/>
  <c r="B1823" i="5" a="1"/>
  <c r="B1823" i="5" s="1"/>
  <c r="B1822" i="5" a="1"/>
  <c r="B1822" i="5" s="1"/>
  <c r="C1822" i="5" s="1" a="1"/>
  <c r="C1822" i="5" s="1"/>
  <c r="B1821" i="5" a="1"/>
  <c r="B1821" i="5" s="1"/>
  <c r="C1821" i="5" s="1" a="1"/>
  <c r="C1821" i="5" s="1"/>
  <c r="B1820" i="5" a="1"/>
  <c r="B1820" i="5" s="1"/>
  <c r="B1819" i="5" a="1"/>
  <c r="B1819" i="5" s="1"/>
  <c r="B1818" i="5" a="1"/>
  <c r="B1818" i="5" s="1"/>
  <c r="B1817" i="5" a="1"/>
  <c r="B1817" i="5" s="1"/>
  <c r="B1816" i="5" a="1"/>
  <c r="B1816" i="5" s="1"/>
  <c r="C1816" i="5" s="1" a="1"/>
  <c r="C1816" i="5" s="1"/>
  <c r="B1815" i="5" a="1"/>
  <c r="B1815" i="5" s="1"/>
  <c r="B1814" i="5" a="1"/>
  <c r="B1814" i="5" s="1"/>
  <c r="C1814" i="5" s="1" a="1"/>
  <c r="C1814" i="5" s="1"/>
  <c r="B1813" i="5" a="1"/>
  <c r="B1813" i="5" s="1"/>
  <c r="C1813" i="5" s="1" a="1"/>
  <c r="C1813" i="5" s="1"/>
  <c r="B1812" i="5" a="1"/>
  <c r="B1812" i="5" s="1"/>
  <c r="B1811" i="5" a="1"/>
  <c r="B1811" i="5" s="1"/>
  <c r="B1810" i="5" a="1"/>
  <c r="B1810" i="5" s="1"/>
  <c r="B1809" i="5" a="1"/>
  <c r="B1809" i="5" s="1"/>
  <c r="B1808" i="5" a="1"/>
  <c r="B1808" i="5" s="1"/>
  <c r="C1808" i="5" s="1" a="1"/>
  <c r="C1808" i="5" s="1"/>
  <c r="B1807" i="5" a="1"/>
  <c r="B1807" i="5" s="1"/>
  <c r="B1806" i="5" a="1"/>
  <c r="B1806" i="5" s="1"/>
  <c r="C1806" i="5" s="1" a="1"/>
  <c r="C1806" i="5" s="1"/>
  <c r="B1805" i="5" a="1"/>
  <c r="B1805" i="5" s="1"/>
  <c r="C1805" i="5" s="1" a="1"/>
  <c r="C1805" i="5" s="1"/>
  <c r="B1804" i="5" a="1"/>
  <c r="B1804" i="5" s="1"/>
  <c r="B1803" i="5" a="1"/>
  <c r="B1803" i="5" s="1"/>
  <c r="B1802" i="5" a="1"/>
  <c r="B1802" i="5" s="1"/>
  <c r="B1801" i="5" a="1"/>
  <c r="B1801" i="5" s="1"/>
  <c r="B1800" i="5" a="1"/>
  <c r="B1800" i="5" s="1"/>
  <c r="C1800" i="5" s="1" a="1"/>
  <c r="C1800" i="5" s="1"/>
  <c r="B1799" i="5" a="1"/>
  <c r="B1799" i="5" s="1"/>
  <c r="B1798" i="5" a="1"/>
  <c r="B1798" i="5" s="1"/>
  <c r="C1798" i="5" s="1" a="1"/>
  <c r="C1798" i="5" s="1"/>
  <c r="B1797" i="5" a="1"/>
  <c r="B1797" i="5" s="1"/>
  <c r="C1797" i="5" s="1" a="1"/>
  <c r="C1797" i="5" s="1"/>
  <c r="B1796" i="5" a="1"/>
  <c r="B1796" i="5" s="1"/>
  <c r="B1795" i="5" a="1"/>
  <c r="B1795" i="5" s="1"/>
  <c r="B1794" i="5" a="1"/>
  <c r="B1794" i="5" s="1"/>
  <c r="B1793" i="5" a="1"/>
  <c r="B1793" i="5" s="1"/>
  <c r="B1792" i="5" a="1"/>
  <c r="B1792" i="5" s="1"/>
  <c r="C1792" i="5" s="1" a="1"/>
  <c r="C1792" i="5" s="1"/>
  <c r="B1791" i="5" a="1"/>
  <c r="B1791" i="5" s="1"/>
  <c r="B1790" i="5" a="1"/>
  <c r="B1790" i="5" s="1"/>
  <c r="C1790" i="5" s="1" a="1"/>
  <c r="C1790" i="5" s="1"/>
  <c r="B1789" i="5" a="1"/>
  <c r="B1789" i="5" s="1"/>
  <c r="C1789" i="5" s="1" a="1"/>
  <c r="C1789" i="5" s="1"/>
  <c r="B1788" i="5" a="1"/>
  <c r="B1788" i="5" s="1"/>
  <c r="B1787" i="5" a="1"/>
  <c r="B1787" i="5" s="1"/>
  <c r="B1786" i="5" a="1"/>
  <c r="B1786" i="5" s="1"/>
  <c r="B1785" i="5" a="1"/>
  <c r="B1785" i="5" s="1"/>
  <c r="B1784" i="5" a="1"/>
  <c r="B1784" i="5" s="1"/>
  <c r="C1784" i="5" s="1" a="1"/>
  <c r="C1784" i="5" s="1"/>
  <c r="B1783" i="5" a="1"/>
  <c r="B1783" i="5" s="1"/>
  <c r="B1782" i="5" a="1"/>
  <c r="B1782" i="5" s="1"/>
  <c r="C1782" i="5" s="1" a="1"/>
  <c r="C1782" i="5" s="1"/>
  <c r="B1781" i="5" a="1"/>
  <c r="B1781" i="5" s="1"/>
  <c r="B1780" i="5" a="1"/>
  <c r="B1780" i="5" s="1"/>
  <c r="B1779" i="5" a="1"/>
  <c r="B1779" i="5" s="1"/>
  <c r="B1778" i="5" a="1"/>
  <c r="B1778" i="5" s="1"/>
  <c r="B1777" i="5" a="1"/>
  <c r="B1777" i="5" s="1"/>
  <c r="B1776" i="5" a="1"/>
  <c r="B1776" i="5" s="1"/>
  <c r="C1776" i="5" s="1" a="1"/>
  <c r="C1776" i="5" s="1"/>
  <c r="B1775" i="5" a="1"/>
  <c r="B1775" i="5" s="1"/>
  <c r="B1774" i="5" a="1"/>
  <c r="B1774" i="5" s="1"/>
  <c r="C1774" i="5" s="1" a="1"/>
  <c r="C1774" i="5" s="1"/>
  <c r="B1773" i="5" a="1"/>
  <c r="B1773" i="5" s="1"/>
  <c r="C1773" i="5" s="1" a="1"/>
  <c r="C1773" i="5" s="1"/>
  <c r="B1772" i="5" a="1"/>
  <c r="B1772" i="5" s="1"/>
  <c r="B1771" i="5" a="1"/>
  <c r="B1771" i="5" s="1"/>
  <c r="B1770" i="5" a="1"/>
  <c r="B1770" i="5" s="1"/>
  <c r="B1769" i="5" a="1"/>
  <c r="B1769" i="5" s="1"/>
  <c r="B1768" i="5" a="1"/>
  <c r="B1768" i="5" s="1"/>
  <c r="C1768" i="5" s="1" a="1"/>
  <c r="C1768" i="5" s="1"/>
  <c r="B1767" i="5" a="1"/>
  <c r="B1767" i="5" s="1"/>
  <c r="B1766" i="5" a="1"/>
  <c r="B1766" i="5" s="1"/>
  <c r="C1766" i="5" s="1" a="1"/>
  <c r="C1766" i="5" s="1"/>
  <c r="B1765" i="5" a="1"/>
  <c r="B1765" i="5" s="1"/>
  <c r="C1765" i="5" s="1" a="1"/>
  <c r="C1765" i="5" s="1"/>
  <c r="B1764" i="5" a="1"/>
  <c r="B1764" i="5" s="1"/>
  <c r="B1763" i="5" a="1"/>
  <c r="B1763" i="5" s="1"/>
  <c r="B1762" i="5" a="1"/>
  <c r="B1762" i="5" s="1"/>
  <c r="B1761" i="5" a="1"/>
  <c r="B1761" i="5" s="1"/>
  <c r="B1760" i="5" a="1"/>
  <c r="B1760" i="5" s="1"/>
  <c r="B1759" i="5" a="1"/>
  <c r="B1759" i="5" s="1"/>
  <c r="B1758" i="5" a="1"/>
  <c r="B1758" i="5" s="1"/>
  <c r="C1758" i="5" s="1" a="1"/>
  <c r="C1758" i="5" s="1"/>
  <c r="B1757" i="5" a="1"/>
  <c r="B1757" i="5" s="1"/>
  <c r="C1757" i="5" s="1" a="1"/>
  <c r="C1757" i="5" s="1"/>
  <c r="B1756" i="5" a="1"/>
  <c r="B1756" i="5" s="1"/>
  <c r="B1755" i="5" a="1"/>
  <c r="B1755" i="5" s="1"/>
  <c r="B1754" i="5" a="1"/>
  <c r="B1754" i="5" s="1"/>
  <c r="B1753" i="5" a="1"/>
  <c r="B1753" i="5" s="1"/>
  <c r="B1752" i="5" a="1"/>
  <c r="B1752" i="5" s="1"/>
  <c r="B1751" i="5" a="1"/>
  <c r="B1751" i="5" s="1"/>
  <c r="B1750" i="5" a="1"/>
  <c r="B1750" i="5" s="1"/>
  <c r="C1750" i="5" s="1" a="1"/>
  <c r="C1750" i="5" s="1"/>
  <c r="B1749" i="5" a="1"/>
  <c r="B1749" i="5" s="1"/>
  <c r="C1749" i="5" s="1" a="1"/>
  <c r="C1749" i="5" s="1"/>
  <c r="B1748" i="5" a="1"/>
  <c r="B1748" i="5" s="1"/>
  <c r="B1747" i="5" a="1"/>
  <c r="B1747" i="5" s="1"/>
  <c r="B1746" i="5" a="1"/>
  <c r="B1746" i="5" s="1"/>
  <c r="B1745" i="5" a="1"/>
  <c r="B1745" i="5" s="1"/>
  <c r="B1744" i="5" a="1"/>
  <c r="B1744" i="5" s="1"/>
  <c r="B1743" i="5" a="1"/>
  <c r="B1743" i="5" s="1"/>
  <c r="B1742" i="5" a="1"/>
  <c r="B1742" i="5" s="1"/>
  <c r="C1742" i="5" s="1" a="1"/>
  <c r="C1742" i="5" s="1"/>
  <c r="B1741" i="5" a="1"/>
  <c r="B1741" i="5" s="1"/>
  <c r="C1741" i="5" s="1" a="1"/>
  <c r="C1741" i="5" s="1"/>
  <c r="B1740" i="5" a="1"/>
  <c r="B1740" i="5" s="1"/>
  <c r="B1739" i="5" a="1"/>
  <c r="B1739" i="5" s="1"/>
  <c r="B1738" i="5" a="1"/>
  <c r="B1738" i="5" s="1"/>
  <c r="B1737" i="5" a="1"/>
  <c r="B1737" i="5" s="1"/>
  <c r="B1736" i="5" a="1"/>
  <c r="B1736" i="5" s="1"/>
  <c r="B1735" i="5" a="1"/>
  <c r="B1735" i="5" s="1"/>
  <c r="B1734" i="5" a="1"/>
  <c r="B1734" i="5" s="1"/>
  <c r="C1734" i="5" s="1" a="1"/>
  <c r="C1734" i="5" s="1"/>
  <c r="B1733" i="5" a="1"/>
  <c r="B1733" i="5" s="1"/>
  <c r="B1732" i="5" a="1"/>
  <c r="B1732" i="5" s="1"/>
  <c r="B1731" i="5" a="1"/>
  <c r="B1731" i="5" s="1"/>
  <c r="B1730" i="5" a="1"/>
  <c r="B1730" i="5" s="1"/>
  <c r="B1729" i="5" a="1"/>
  <c r="B1729" i="5" s="1"/>
  <c r="B1728" i="5" a="1"/>
  <c r="B1728" i="5" s="1"/>
  <c r="B1727" i="5" a="1"/>
  <c r="B1727" i="5" s="1"/>
  <c r="B1726" i="5" a="1"/>
  <c r="B1726" i="5" s="1"/>
  <c r="C1726" i="5" s="1" a="1"/>
  <c r="C1726" i="5" s="1"/>
  <c r="B1725" i="5" a="1"/>
  <c r="B1725" i="5" s="1"/>
  <c r="B1724" i="5" a="1"/>
  <c r="B1724" i="5" s="1"/>
  <c r="B1723" i="5" a="1"/>
  <c r="B1723" i="5" s="1"/>
  <c r="B1722" i="5" a="1"/>
  <c r="B1722" i="5" s="1"/>
  <c r="B1721" i="5" a="1"/>
  <c r="B1721" i="5" s="1"/>
  <c r="B1720" i="5" a="1"/>
  <c r="B1720" i="5" s="1"/>
  <c r="C1720" i="5" s="1" a="1"/>
  <c r="C1720" i="5" s="1"/>
  <c r="B1719" i="5" a="1"/>
  <c r="B1719" i="5" s="1"/>
  <c r="B1718" i="5" a="1"/>
  <c r="B1718" i="5" s="1"/>
  <c r="C1718" i="5" s="1" a="1"/>
  <c r="C1718" i="5" s="1"/>
  <c r="B1717" i="5" a="1"/>
  <c r="B1717" i="5" s="1"/>
  <c r="C1717" i="5" s="1" a="1"/>
  <c r="C1717" i="5" s="1"/>
  <c r="B1716" i="5" a="1"/>
  <c r="B1716" i="5" s="1"/>
  <c r="B1715" i="5" a="1"/>
  <c r="B1715" i="5" s="1"/>
  <c r="B1714" i="5" a="1"/>
  <c r="B1714" i="5" s="1"/>
  <c r="B1713" i="5" a="1"/>
  <c r="B1713" i="5" s="1"/>
  <c r="B1712" i="5" a="1"/>
  <c r="B1712" i="5" s="1"/>
  <c r="C1712" i="5" s="1" a="1"/>
  <c r="C1712" i="5" s="1"/>
  <c r="B1711" i="5" a="1"/>
  <c r="B1711" i="5" s="1"/>
  <c r="B1710" i="5" a="1"/>
  <c r="B1710" i="5" s="1"/>
  <c r="C1710" i="5" s="1" a="1"/>
  <c r="C1710" i="5" s="1"/>
  <c r="B1709" i="5" a="1"/>
  <c r="B1709" i="5" s="1"/>
  <c r="C1709" i="5" s="1" a="1"/>
  <c r="C1709" i="5" s="1"/>
  <c r="B1708" i="5" a="1"/>
  <c r="B1708" i="5" s="1"/>
  <c r="B1707" i="5" a="1"/>
  <c r="B1707" i="5" s="1"/>
  <c r="B1706" i="5" a="1"/>
  <c r="B1706" i="5" s="1"/>
  <c r="B1705" i="5" a="1"/>
  <c r="B1705" i="5" s="1"/>
  <c r="B1704" i="5" a="1"/>
  <c r="B1704" i="5" s="1"/>
  <c r="C1704" i="5" s="1" a="1"/>
  <c r="C1704" i="5" s="1"/>
  <c r="B1703" i="5" a="1"/>
  <c r="B1703" i="5" s="1"/>
  <c r="B1702" i="5" a="1"/>
  <c r="B1702" i="5" s="1"/>
  <c r="C1702" i="5" s="1" a="1"/>
  <c r="C1702" i="5" s="1"/>
  <c r="B1701" i="5" a="1"/>
  <c r="B1701" i="5" s="1"/>
  <c r="C1701" i="5" s="1" a="1"/>
  <c r="C1701" i="5" s="1"/>
  <c r="B1700" i="5" a="1"/>
  <c r="B1700" i="5" s="1"/>
  <c r="B1699" i="5" a="1"/>
  <c r="B1699" i="5" s="1"/>
  <c r="B1698" i="5" a="1"/>
  <c r="B1698" i="5" s="1"/>
  <c r="B1697" i="5" a="1"/>
  <c r="B1697" i="5" s="1"/>
  <c r="B1696" i="5" a="1"/>
  <c r="B1696" i="5" s="1"/>
  <c r="C1696" i="5" s="1" a="1"/>
  <c r="C1696" i="5" s="1"/>
  <c r="B1695" i="5" a="1"/>
  <c r="B1695" i="5" s="1"/>
  <c r="B1694" i="5" a="1"/>
  <c r="B1694" i="5" s="1"/>
  <c r="C1694" i="5" s="1" a="1"/>
  <c r="C1694" i="5" s="1"/>
  <c r="B1693" i="5" a="1"/>
  <c r="B1693" i="5" s="1"/>
  <c r="B1692" i="5" a="1"/>
  <c r="B1692" i="5" s="1"/>
  <c r="B1691" i="5" a="1"/>
  <c r="B1691" i="5" s="1"/>
  <c r="B1690" i="5" a="1"/>
  <c r="B1690" i="5" s="1"/>
  <c r="B1689" i="5" a="1"/>
  <c r="B1689" i="5" s="1"/>
  <c r="B1688" i="5" a="1"/>
  <c r="B1688" i="5" s="1"/>
  <c r="C1688" i="5" s="1" a="1"/>
  <c r="C1688" i="5" s="1"/>
  <c r="B1687" i="5" a="1"/>
  <c r="B1687" i="5" s="1"/>
  <c r="B1686" i="5" a="1"/>
  <c r="B1686" i="5" s="1"/>
  <c r="C1686" i="5" s="1" a="1"/>
  <c r="C1686" i="5" s="1"/>
  <c r="B1685" i="5" a="1"/>
  <c r="B1685" i="5" s="1"/>
  <c r="C1685" i="5" s="1" a="1"/>
  <c r="C1685" i="5" s="1"/>
  <c r="B1684" i="5" a="1"/>
  <c r="B1684" i="5" s="1"/>
  <c r="B1683" i="5" a="1"/>
  <c r="B1683" i="5" s="1"/>
  <c r="B1682" i="5" a="1"/>
  <c r="B1682" i="5" s="1"/>
  <c r="B1681" i="5" a="1"/>
  <c r="B1681" i="5" s="1"/>
  <c r="B1680" i="5" a="1"/>
  <c r="B1680" i="5" s="1"/>
  <c r="C1680" i="5" s="1" a="1"/>
  <c r="C1680" i="5" s="1"/>
  <c r="B1679" i="5" a="1"/>
  <c r="B1679" i="5" s="1"/>
  <c r="B1678" i="5" a="1"/>
  <c r="B1678" i="5" s="1"/>
  <c r="C1678" i="5" s="1" a="1"/>
  <c r="C1678" i="5" s="1"/>
  <c r="B1677" i="5" a="1"/>
  <c r="B1677" i="5" s="1"/>
  <c r="C1677" i="5" s="1" a="1"/>
  <c r="C1677" i="5" s="1"/>
  <c r="B1676" i="5" a="1"/>
  <c r="B1676" i="5" s="1"/>
  <c r="B1675" i="5" a="1"/>
  <c r="B1675" i="5" s="1"/>
  <c r="B1674" i="5" a="1"/>
  <c r="B1674" i="5" s="1"/>
  <c r="B1673" i="5" a="1"/>
  <c r="B1673" i="5" s="1"/>
  <c r="B1672" i="5" a="1"/>
  <c r="B1672" i="5" s="1"/>
  <c r="C1672" i="5" s="1" a="1"/>
  <c r="C1672" i="5" s="1"/>
  <c r="B1671" i="5" a="1"/>
  <c r="B1671" i="5" s="1"/>
  <c r="B1670" i="5" a="1"/>
  <c r="B1670" i="5" s="1"/>
  <c r="C1670" i="5" s="1" a="1"/>
  <c r="C1670" i="5" s="1"/>
  <c r="B1669" i="5" a="1"/>
  <c r="B1669" i="5" s="1"/>
  <c r="C1669" i="5" s="1" a="1"/>
  <c r="C1669" i="5" s="1"/>
  <c r="B1668" i="5" a="1"/>
  <c r="B1668" i="5" s="1"/>
  <c r="B1667" i="5" a="1"/>
  <c r="B1667" i="5" s="1"/>
  <c r="B1666" i="5" a="1"/>
  <c r="B1666" i="5" s="1"/>
  <c r="B1665" i="5" a="1"/>
  <c r="B1665" i="5" s="1"/>
  <c r="B1664" i="5" a="1"/>
  <c r="B1664" i="5" s="1"/>
  <c r="C1664" i="5" s="1" a="1"/>
  <c r="C1664" i="5" s="1"/>
  <c r="B1663" i="5" a="1"/>
  <c r="B1663" i="5" s="1"/>
  <c r="B1662" i="5" a="1"/>
  <c r="B1662" i="5" s="1"/>
  <c r="C1662" i="5" s="1" a="1"/>
  <c r="C1662" i="5" s="1"/>
  <c r="B1661" i="5" a="1"/>
  <c r="B1661" i="5" s="1"/>
  <c r="C1661" i="5" s="1" a="1"/>
  <c r="C1661" i="5" s="1"/>
  <c r="B1660" i="5" a="1"/>
  <c r="B1660" i="5" s="1"/>
  <c r="B1659" i="5" a="1"/>
  <c r="B1659" i="5" s="1"/>
  <c r="B1658" i="5" a="1"/>
  <c r="B1658" i="5" s="1"/>
  <c r="B1657" i="5" a="1"/>
  <c r="B1657" i="5" s="1"/>
  <c r="B1656" i="5" a="1"/>
  <c r="B1656" i="5" s="1"/>
  <c r="C1656" i="5" s="1" a="1"/>
  <c r="C1656" i="5" s="1"/>
  <c r="B1655" i="5" a="1"/>
  <c r="B1655" i="5" s="1"/>
  <c r="B1654" i="5" a="1"/>
  <c r="B1654" i="5" s="1"/>
  <c r="C1654" i="5" s="1" a="1"/>
  <c r="C1654" i="5" s="1"/>
  <c r="B1653" i="5" a="1"/>
  <c r="B1653" i="5" s="1"/>
  <c r="B1652" i="5" a="1"/>
  <c r="B1652" i="5" s="1"/>
  <c r="B1651" i="5" a="1"/>
  <c r="B1651" i="5" s="1"/>
  <c r="B1650" i="5" a="1"/>
  <c r="B1650" i="5" s="1"/>
  <c r="B1649" i="5" a="1"/>
  <c r="B1649" i="5" s="1"/>
  <c r="B1648" i="5" a="1"/>
  <c r="B1648" i="5" s="1"/>
  <c r="C1648" i="5" s="1" a="1"/>
  <c r="C1648" i="5" s="1"/>
  <c r="B1647" i="5" a="1"/>
  <c r="B1647" i="5" s="1"/>
  <c r="B1646" i="5" a="1"/>
  <c r="B1646" i="5" s="1"/>
  <c r="C1646" i="5" s="1" a="1"/>
  <c r="C1646" i="5" s="1"/>
  <c r="B1645" i="5" a="1"/>
  <c r="B1645" i="5" s="1"/>
  <c r="C1645" i="5" s="1" a="1"/>
  <c r="C1645" i="5" s="1"/>
  <c r="B1644" i="5" a="1"/>
  <c r="B1644" i="5" s="1"/>
  <c r="B1643" i="5" a="1"/>
  <c r="B1643" i="5" s="1"/>
  <c r="B1642" i="5" a="1"/>
  <c r="B1642" i="5" s="1"/>
  <c r="B1641" i="5" a="1"/>
  <c r="B1641" i="5" s="1"/>
  <c r="B1640" i="5" a="1"/>
  <c r="B1640" i="5" s="1"/>
  <c r="C1640" i="5" s="1" a="1"/>
  <c r="C1640" i="5" s="1"/>
  <c r="B1639" i="5" a="1"/>
  <c r="B1639" i="5" s="1"/>
  <c r="B1638" i="5" a="1"/>
  <c r="B1638" i="5" s="1"/>
  <c r="C1638" i="5" s="1" a="1"/>
  <c r="C1638" i="5" s="1"/>
  <c r="B1637" i="5" a="1"/>
  <c r="B1637" i="5" s="1"/>
  <c r="C1637" i="5" s="1" a="1"/>
  <c r="C1637" i="5" s="1"/>
  <c r="B1636" i="5" a="1"/>
  <c r="B1636" i="5" s="1"/>
  <c r="B1635" i="5" a="1"/>
  <c r="B1635" i="5" s="1"/>
  <c r="B1634" i="5" a="1"/>
  <c r="B1634" i="5" s="1"/>
  <c r="B1633" i="5" a="1"/>
  <c r="B1633" i="5" s="1"/>
  <c r="B1632" i="5" a="1"/>
  <c r="B1632" i="5" s="1"/>
  <c r="C1632" i="5" s="1" a="1"/>
  <c r="C1632" i="5" s="1"/>
  <c r="B1631" i="5" a="1"/>
  <c r="B1631" i="5" s="1"/>
  <c r="B1630" i="5" a="1"/>
  <c r="B1630" i="5" s="1"/>
  <c r="C1630" i="5" s="1" a="1"/>
  <c r="C1630" i="5" s="1"/>
  <c r="B1629" i="5" a="1"/>
  <c r="B1629" i="5" s="1"/>
  <c r="C1629" i="5" s="1" a="1"/>
  <c r="C1629" i="5" s="1"/>
  <c r="B1628" i="5" a="1"/>
  <c r="B1628" i="5" s="1"/>
  <c r="B1627" i="5" a="1"/>
  <c r="B1627" i="5" s="1"/>
  <c r="B1626" i="5" a="1"/>
  <c r="B1626" i="5" s="1"/>
  <c r="B1625" i="5" a="1"/>
  <c r="B1625" i="5" s="1"/>
  <c r="B1624" i="5" a="1"/>
  <c r="B1624" i="5" s="1"/>
  <c r="C1624" i="5" s="1" a="1"/>
  <c r="C1624" i="5" s="1"/>
  <c r="B1623" i="5" a="1"/>
  <c r="B1623" i="5" s="1"/>
  <c r="B1622" i="5" a="1"/>
  <c r="B1622" i="5" s="1"/>
  <c r="C1622" i="5" s="1" a="1"/>
  <c r="C1622" i="5" s="1"/>
  <c r="B1621" i="5" a="1"/>
  <c r="B1621" i="5" s="1"/>
  <c r="B1620" i="5" a="1"/>
  <c r="B1620" i="5" s="1"/>
  <c r="B1619" i="5" a="1"/>
  <c r="B1619" i="5" s="1"/>
  <c r="B1618" i="5" a="1"/>
  <c r="B1618" i="5" s="1"/>
  <c r="B1617" i="5" a="1"/>
  <c r="B1617" i="5" s="1"/>
  <c r="B1616" i="5" a="1"/>
  <c r="B1616" i="5" s="1"/>
  <c r="C1616" i="5" s="1" a="1"/>
  <c r="C1616" i="5" s="1"/>
  <c r="B1615" i="5" a="1"/>
  <c r="B1615" i="5" s="1"/>
  <c r="B1614" i="5" a="1"/>
  <c r="B1614" i="5" s="1"/>
  <c r="C1614" i="5" s="1" a="1"/>
  <c r="C1614" i="5" s="1"/>
  <c r="B1613" i="5" a="1"/>
  <c r="B1613" i="5" s="1"/>
  <c r="C1613" i="5" s="1" a="1"/>
  <c r="C1613" i="5" s="1"/>
  <c r="B1612" i="5" a="1"/>
  <c r="B1612" i="5" s="1"/>
  <c r="B1611" i="5" a="1"/>
  <c r="B1611" i="5" s="1"/>
  <c r="B1610" i="5" a="1"/>
  <c r="B1610" i="5" s="1"/>
  <c r="B1609" i="5" a="1"/>
  <c r="B1609" i="5" s="1"/>
  <c r="B1608" i="5" a="1"/>
  <c r="B1608" i="5" s="1"/>
  <c r="B1607" i="5" a="1"/>
  <c r="B1607" i="5" s="1"/>
  <c r="B1606" i="5" a="1"/>
  <c r="B1606" i="5" s="1"/>
  <c r="C1606" i="5" s="1" a="1"/>
  <c r="C1606" i="5" s="1"/>
  <c r="B1605" i="5" a="1"/>
  <c r="B1605" i="5" s="1"/>
  <c r="C1605" i="5" s="1" a="1"/>
  <c r="C1605" i="5" s="1"/>
  <c r="B1604" i="5" a="1"/>
  <c r="B1604" i="5" s="1"/>
  <c r="B1603" i="5" a="1"/>
  <c r="B1603" i="5" s="1"/>
  <c r="B1602" i="5" a="1"/>
  <c r="B1602" i="5" s="1"/>
  <c r="B1601" i="5" a="1"/>
  <c r="B1601" i="5" s="1"/>
  <c r="B1600" i="5" a="1"/>
  <c r="B1600" i="5" s="1"/>
  <c r="B1599" i="5" a="1"/>
  <c r="B1599" i="5" s="1"/>
  <c r="B1598" i="5" a="1"/>
  <c r="B1598" i="5" s="1"/>
  <c r="C1598" i="5" s="1" a="1"/>
  <c r="C1598" i="5" s="1"/>
  <c r="B1597" i="5" a="1"/>
  <c r="B1597" i="5" s="1"/>
  <c r="C1597" i="5" s="1" a="1"/>
  <c r="C1597" i="5" s="1"/>
  <c r="B1596" i="5" a="1"/>
  <c r="B1596" i="5" s="1"/>
  <c r="B1595" i="5" a="1"/>
  <c r="B1595" i="5" s="1"/>
  <c r="B1594" i="5" a="1"/>
  <c r="B1594" i="5" s="1"/>
  <c r="B1593" i="5" a="1"/>
  <c r="B1593" i="5" s="1"/>
  <c r="B1592" i="5" a="1"/>
  <c r="B1592" i="5" s="1"/>
  <c r="B1591" i="5" a="1"/>
  <c r="B1591" i="5" s="1"/>
  <c r="B1590" i="5" a="1"/>
  <c r="B1590" i="5" s="1"/>
  <c r="C1590" i="5" s="1" a="1"/>
  <c r="C1590" i="5" s="1"/>
  <c r="B1589" i="5" a="1"/>
  <c r="B1589" i="5" s="1"/>
  <c r="C1589" i="5" s="1" a="1"/>
  <c r="C1589" i="5" s="1"/>
  <c r="B1588" i="5" a="1"/>
  <c r="B1588" i="5" s="1"/>
  <c r="B1587" i="5" a="1"/>
  <c r="B1587" i="5" s="1"/>
  <c r="B1586" i="5" a="1"/>
  <c r="B1586" i="5" s="1"/>
  <c r="B1585" i="5" a="1"/>
  <c r="B1585" i="5" s="1"/>
  <c r="B1584" i="5" a="1"/>
  <c r="B1584" i="5" s="1"/>
  <c r="B1583" i="5" a="1"/>
  <c r="B1583" i="5" s="1"/>
  <c r="B1582" i="5" a="1"/>
  <c r="B1582" i="5" s="1"/>
  <c r="C1582" i="5" s="1" a="1"/>
  <c r="C1582" i="5" s="1"/>
  <c r="B1581" i="5" a="1"/>
  <c r="B1581" i="5" s="1"/>
  <c r="C1581" i="5" s="1" a="1"/>
  <c r="C1581" i="5" s="1"/>
  <c r="B1580" i="5" a="1"/>
  <c r="B1580" i="5" s="1"/>
  <c r="B1579" i="5" a="1"/>
  <c r="B1579" i="5" s="1"/>
  <c r="B1578" i="5" a="1"/>
  <c r="B1578" i="5" s="1"/>
  <c r="B1577" i="5" a="1"/>
  <c r="B1577" i="5" s="1"/>
  <c r="B1576" i="5" a="1"/>
  <c r="B1576" i="5" s="1"/>
  <c r="C1576" i="5" s="1" a="1"/>
  <c r="C1576" i="5" s="1"/>
  <c r="B1575" i="5" a="1"/>
  <c r="B1575" i="5" s="1"/>
  <c r="B1574" i="5" a="1"/>
  <c r="B1574" i="5" s="1"/>
  <c r="C1574" i="5" s="1" a="1"/>
  <c r="C1574" i="5" s="1"/>
  <c r="B1573" i="5" a="1"/>
  <c r="B1573" i="5" s="1"/>
  <c r="C1573" i="5" s="1" a="1"/>
  <c r="C1573" i="5" s="1"/>
  <c r="B1572" i="5" a="1"/>
  <c r="B1572" i="5" s="1"/>
  <c r="B1571" i="5" a="1"/>
  <c r="B1571" i="5" s="1"/>
  <c r="B1570" i="5" a="1"/>
  <c r="B1570" i="5" s="1"/>
  <c r="B1569" i="5" a="1"/>
  <c r="B1569" i="5" s="1"/>
  <c r="B1568" i="5" a="1"/>
  <c r="B1568" i="5" s="1"/>
  <c r="C1568" i="5" s="1" a="1"/>
  <c r="C1568" i="5" s="1"/>
  <c r="B1567" i="5" a="1"/>
  <c r="B1567" i="5" s="1"/>
  <c r="B1566" i="5" a="1"/>
  <c r="B1566" i="5" s="1"/>
  <c r="C1566" i="5" s="1" a="1"/>
  <c r="C1566" i="5" s="1"/>
  <c r="B1565" i="5" a="1"/>
  <c r="B1565" i="5" s="1"/>
  <c r="C1565" i="5" s="1" a="1"/>
  <c r="C1565" i="5" s="1"/>
  <c r="B1564" i="5" a="1"/>
  <c r="B1564" i="5" s="1"/>
  <c r="B1563" i="5" a="1"/>
  <c r="B1563" i="5" s="1"/>
  <c r="B1562" i="5" a="1"/>
  <c r="B1562" i="5" s="1"/>
  <c r="B1561" i="5" a="1"/>
  <c r="B1561" i="5" s="1"/>
  <c r="B1560" i="5" a="1"/>
  <c r="B1560" i="5" s="1"/>
  <c r="C1560" i="5" s="1" a="1"/>
  <c r="C1560" i="5" s="1"/>
  <c r="B1559" i="5" a="1"/>
  <c r="B1559" i="5" s="1"/>
  <c r="B1558" i="5" a="1"/>
  <c r="B1558" i="5" s="1"/>
  <c r="C1558" i="5" s="1" a="1"/>
  <c r="C1558" i="5" s="1"/>
  <c r="B1557" i="5" a="1"/>
  <c r="B1557" i="5" s="1"/>
  <c r="C1557" i="5" s="1" a="1"/>
  <c r="C1557" i="5" s="1"/>
  <c r="B1556" i="5" a="1"/>
  <c r="B1556" i="5" s="1"/>
  <c r="B1555" i="5" a="1"/>
  <c r="B1555" i="5" s="1"/>
  <c r="B1554" i="5" a="1"/>
  <c r="B1554" i="5" s="1"/>
  <c r="B1553" i="5" a="1"/>
  <c r="B1553" i="5" s="1"/>
  <c r="B1552" i="5" a="1"/>
  <c r="B1552" i="5" s="1"/>
  <c r="C1552" i="5" s="1" a="1"/>
  <c r="C1552" i="5" s="1"/>
  <c r="B1551" i="5" a="1"/>
  <c r="B1551" i="5" s="1"/>
  <c r="B1550" i="5" a="1"/>
  <c r="B1550" i="5" s="1"/>
  <c r="C1550" i="5" s="1" a="1"/>
  <c r="C1550" i="5" s="1"/>
  <c r="B1549" i="5" a="1"/>
  <c r="B1549" i="5" s="1"/>
  <c r="B1548" i="5" a="1"/>
  <c r="B1548" i="5" s="1"/>
  <c r="B1547" i="5" a="1"/>
  <c r="B1547" i="5" s="1"/>
  <c r="B1546" i="5" a="1"/>
  <c r="B1546" i="5" s="1"/>
  <c r="B1545" i="5" a="1"/>
  <c r="B1545" i="5" s="1"/>
  <c r="B1544" i="5" a="1"/>
  <c r="B1544" i="5" s="1"/>
  <c r="B1543" i="5" a="1"/>
  <c r="B1543" i="5" s="1"/>
  <c r="B1542" i="5" a="1"/>
  <c r="B1542" i="5" s="1"/>
  <c r="C1542" i="5" s="1" a="1"/>
  <c r="C1542" i="5" s="1"/>
  <c r="B1541" i="5" a="1"/>
  <c r="B1541" i="5" s="1"/>
  <c r="C1541" i="5" s="1" a="1"/>
  <c r="C1541" i="5" s="1"/>
  <c r="B1540" i="5" a="1"/>
  <c r="B1540" i="5" s="1"/>
  <c r="B1539" i="5" a="1"/>
  <c r="B1539" i="5" s="1"/>
  <c r="B1538" i="5" a="1"/>
  <c r="B1538" i="5" s="1"/>
  <c r="B1537" i="5" a="1"/>
  <c r="B1537" i="5" s="1"/>
  <c r="B1536" i="5" a="1"/>
  <c r="B1536" i="5" s="1"/>
  <c r="B1535" i="5" a="1"/>
  <c r="B1535" i="5" s="1"/>
  <c r="B1534" i="5" a="1"/>
  <c r="B1534" i="5" s="1"/>
  <c r="C1534" i="5" s="1" a="1"/>
  <c r="C1534" i="5" s="1"/>
  <c r="B1533" i="5" a="1"/>
  <c r="B1533" i="5" s="1"/>
  <c r="C1533" i="5" s="1" a="1"/>
  <c r="C1533" i="5" s="1"/>
  <c r="B1532" i="5" a="1"/>
  <c r="B1532" i="5" s="1"/>
  <c r="B1531" i="5" a="1"/>
  <c r="B1531" i="5" s="1"/>
  <c r="B1530" i="5" a="1"/>
  <c r="B1530" i="5" s="1"/>
  <c r="B1529" i="5" a="1"/>
  <c r="B1529" i="5" s="1"/>
  <c r="B1528" i="5" a="1"/>
  <c r="B1528" i="5" s="1"/>
  <c r="B1527" i="5" a="1"/>
  <c r="B1527" i="5" s="1"/>
  <c r="B1526" i="5" a="1"/>
  <c r="B1526" i="5" s="1"/>
  <c r="C1526" i="5" s="1" a="1"/>
  <c r="C1526" i="5" s="1"/>
  <c r="B1525" i="5" a="1"/>
  <c r="B1525" i="5" s="1"/>
  <c r="C1525" i="5" s="1" a="1"/>
  <c r="C1525" i="5" s="1"/>
  <c r="B1524" i="5" a="1"/>
  <c r="B1524" i="5" s="1"/>
  <c r="B1523" i="5" a="1"/>
  <c r="B1523" i="5" s="1"/>
  <c r="B1522" i="5" a="1"/>
  <c r="B1522" i="5" s="1"/>
  <c r="B1521" i="5" a="1"/>
  <c r="B1521" i="5" s="1"/>
  <c r="B1520" i="5" a="1"/>
  <c r="B1520" i="5" s="1"/>
  <c r="B1519" i="5" a="1"/>
  <c r="B1519" i="5" s="1"/>
  <c r="B1518" i="5" a="1"/>
  <c r="B1518" i="5" s="1"/>
  <c r="C1518" i="5" s="1" a="1"/>
  <c r="C1518" i="5" s="1"/>
  <c r="B1517" i="5" a="1"/>
  <c r="B1517" i="5" s="1"/>
  <c r="C1517" i="5" s="1" a="1"/>
  <c r="C1517" i="5" s="1"/>
  <c r="B1516" i="5" a="1"/>
  <c r="B1516" i="5" s="1"/>
  <c r="B1515" i="5" a="1"/>
  <c r="B1515" i="5" s="1"/>
  <c r="B1514" i="5" a="1"/>
  <c r="B1514" i="5" s="1"/>
  <c r="B1513" i="5" a="1"/>
  <c r="B1513" i="5" s="1"/>
  <c r="B1512" i="5" a="1"/>
  <c r="B1512" i="5" s="1"/>
  <c r="B1511" i="5" a="1"/>
  <c r="B1511" i="5" s="1"/>
  <c r="B1510" i="5" a="1"/>
  <c r="B1510" i="5" s="1"/>
  <c r="C1510" i="5" s="1" a="1"/>
  <c r="C1510" i="5" s="1"/>
  <c r="B1509" i="5" a="1"/>
  <c r="B1509" i="5" s="1"/>
  <c r="C1509" i="5" s="1" a="1"/>
  <c r="C1509" i="5" s="1"/>
  <c r="B1508" i="5" a="1"/>
  <c r="B1508" i="5" s="1"/>
  <c r="B1507" i="5" a="1"/>
  <c r="B1507" i="5" s="1"/>
  <c r="B1506" i="5" a="1"/>
  <c r="B1506" i="5" s="1"/>
  <c r="B1505" i="5" a="1"/>
  <c r="B1505" i="5" s="1"/>
  <c r="B1504" i="5" a="1"/>
  <c r="B1504" i="5" s="1"/>
  <c r="B1503" i="5" a="1"/>
  <c r="B1503" i="5" s="1"/>
  <c r="B1502" i="5" a="1"/>
  <c r="B1502" i="5" s="1"/>
  <c r="C1502" i="5" s="1" a="1"/>
  <c r="C1502" i="5" s="1"/>
  <c r="B1501" i="5" a="1"/>
  <c r="B1501" i="5" s="1"/>
  <c r="C1501" i="5" s="1" a="1"/>
  <c r="C1501" i="5" s="1"/>
  <c r="B1500" i="5" a="1"/>
  <c r="B1500" i="5" s="1"/>
  <c r="B1499" i="5" a="1"/>
  <c r="B1499" i="5" s="1"/>
  <c r="B1498" i="5" a="1"/>
  <c r="B1498" i="5" s="1"/>
  <c r="B1497" i="5" a="1"/>
  <c r="B1497" i="5" s="1"/>
  <c r="B1496" i="5" a="1"/>
  <c r="B1496" i="5" s="1"/>
  <c r="B1495" i="5" a="1"/>
  <c r="B1495" i="5" s="1"/>
  <c r="B1494" i="5" a="1"/>
  <c r="B1494" i="5" s="1"/>
  <c r="C1494" i="5" s="1" a="1"/>
  <c r="C1494" i="5" s="1"/>
  <c r="B1493" i="5" a="1"/>
  <c r="B1493" i="5" s="1"/>
  <c r="B1492" i="5" a="1"/>
  <c r="B1492" i="5" s="1"/>
  <c r="B1491" i="5" a="1"/>
  <c r="B1491" i="5" s="1"/>
  <c r="B1490" i="5" a="1"/>
  <c r="B1490" i="5" s="1"/>
  <c r="B1489" i="5" a="1"/>
  <c r="B1489" i="5" s="1"/>
  <c r="B1488" i="5" a="1"/>
  <c r="B1488" i="5" s="1"/>
  <c r="B1487" i="5" a="1"/>
  <c r="B1487" i="5" s="1"/>
  <c r="B1486" i="5" a="1"/>
  <c r="B1486" i="5" s="1"/>
  <c r="C1486" i="5" s="1" a="1"/>
  <c r="C1486" i="5" s="1"/>
  <c r="B1485" i="5" a="1"/>
  <c r="B1485" i="5" s="1"/>
  <c r="B1484" i="5" a="1"/>
  <c r="B1484" i="5" s="1"/>
  <c r="B1483" i="5" a="1"/>
  <c r="B1483" i="5" s="1"/>
  <c r="B1482" i="5" a="1"/>
  <c r="B1482" i="5" s="1"/>
  <c r="B1481" i="5" a="1"/>
  <c r="B1481" i="5" s="1"/>
  <c r="B1480" i="5" a="1"/>
  <c r="B1480" i="5" s="1"/>
  <c r="B1479" i="5" a="1"/>
  <c r="B1479" i="5" s="1"/>
  <c r="B1478" i="5" a="1"/>
  <c r="B1478" i="5" s="1"/>
  <c r="C1478" i="5" s="1" a="1"/>
  <c r="C1478" i="5" s="1"/>
  <c r="B1477" i="5" a="1"/>
  <c r="B1477" i="5" s="1"/>
  <c r="C1477" i="5" s="1" a="1"/>
  <c r="C1477" i="5" s="1"/>
  <c r="B1476" i="5" a="1"/>
  <c r="B1476" i="5" s="1"/>
  <c r="B1475" i="5" a="1"/>
  <c r="B1475" i="5" s="1"/>
  <c r="B1474" i="5" a="1"/>
  <c r="B1474" i="5" s="1"/>
  <c r="B1473" i="5" a="1"/>
  <c r="B1473" i="5" s="1"/>
  <c r="B1472" i="5" a="1"/>
  <c r="B1472" i="5" s="1"/>
  <c r="B1471" i="5" a="1"/>
  <c r="B1471" i="5" s="1"/>
  <c r="B1470" i="5" a="1"/>
  <c r="B1470" i="5" s="1"/>
  <c r="C1470" i="5" s="1" a="1"/>
  <c r="C1470" i="5" s="1"/>
  <c r="B1469" i="5" a="1"/>
  <c r="B1469" i="5" s="1"/>
  <c r="C1469" i="5" s="1" a="1"/>
  <c r="C1469" i="5" s="1"/>
  <c r="B1468" i="5" a="1"/>
  <c r="B1468" i="5" s="1"/>
  <c r="B1467" i="5" a="1"/>
  <c r="B1467" i="5" s="1"/>
  <c r="B1466" i="5" a="1"/>
  <c r="B1466" i="5" s="1"/>
  <c r="B1465" i="5" a="1"/>
  <c r="B1465" i="5" s="1"/>
  <c r="B1464" i="5" a="1"/>
  <c r="B1464" i="5" s="1"/>
  <c r="B1463" i="5" a="1"/>
  <c r="B1463" i="5" s="1"/>
  <c r="B1462" i="5" a="1"/>
  <c r="B1462" i="5" s="1"/>
  <c r="C1462" i="5" s="1" a="1"/>
  <c r="C1462" i="5" s="1"/>
  <c r="B1461" i="5" a="1"/>
  <c r="B1461" i="5" s="1"/>
  <c r="C1461" i="5" s="1" a="1"/>
  <c r="C1461" i="5" s="1"/>
  <c r="B1460" i="5" a="1"/>
  <c r="B1460" i="5" s="1"/>
  <c r="B1459" i="5" a="1"/>
  <c r="B1459" i="5" s="1"/>
  <c r="B1458" i="5" a="1"/>
  <c r="B1458" i="5" s="1"/>
  <c r="B1457" i="5" a="1"/>
  <c r="B1457" i="5" s="1"/>
  <c r="B1456" i="5" a="1"/>
  <c r="B1456" i="5" s="1"/>
  <c r="B1455" i="5" a="1"/>
  <c r="B1455" i="5" s="1"/>
  <c r="B1454" i="5" a="1"/>
  <c r="B1454" i="5" s="1"/>
  <c r="C1454" i="5" s="1" a="1"/>
  <c r="C1454" i="5" s="1"/>
  <c r="B1453" i="5" a="1"/>
  <c r="B1453" i="5" s="1"/>
  <c r="C1453" i="5" s="1" a="1"/>
  <c r="C1453" i="5" s="1"/>
  <c r="B1452" i="5" a="1"/>
  <c r="B1452" i="5" s="1"/>
  <c r="B1451" i="5" a="1"/>
  <c r="B1451" i="5" s="1"/>
  <c r="B1450" i="5" a="1"/>
  <c r="B1450" i="5" s="1"/>
  <c r="B1449" i="5" a="1"/>
  <c r="B1449" i="5" s="1"/>
  <c r="B1448" i="5" a="1"/>
  <c r="B1448" i="5" s="1"/>
  <c r="B1447" i="5" a="1"/>
  <c r="B1447" i="5" s="1"/>
  <c r="B1446" i="5" a="1"/>
  <c r="B1446" i="5" s="1"/>
  <c r="C1446" i="5" s="1" a="1"/>
  <c r="C1446" i="5" s="1"/>
  <c r="B1445" i="5" a="1"/>
  <c r="B1445" i="5" s="1"/>
  <c r="C1445" i="5" s="1" a="1"/>
  <c r="C1445" i="5" s="1"/>
  <c r="B1444" i="5" a="1"/>
  <c r="B1444" i="5" s="1"/>
  <c r="B1443" i="5" a="1"/>
  <c r="B1443" i="5" s="1"/>
  <c r="B1442" i="5" a="1"/>
  <c r="B1442" i="5" s="1"/>
  <c r="B1441" i="5" a="1"/>
  <c r="B1441" i="5" s="1"/>
  <c r="B1440" i="5" a="1"/>
  <c r="B1440" i="5" s="1"/>
  <c r="B1439" i="5" a="1"/>
  <c r="B1439" i="5" s="1"/>
  <c r="B1438" i="5" a="1"/>
  <c r="B1438" i="5" s="1"/>
  <c r="C1438" i="5" s="1" a="1"/>
  <c r="C1438" i="5" s="1"/>
  <c r="B1437" i="5" a="1"/>
  <c r="B1437" i="5" s="1"/>
  <c r="C1437" i="5" s="1" a="1"/>
  <c r="C1437" i="5" s="1"/>
  <c r="B1436" i="5" a="1"/>
  <c r="B1436" i="5" s="1"/>
  <c r="B1435" i="5" a="1"/>
  <c r="B1435" i="5" s="1"/>
  <c r="B1434" i="5" a="1"/>
  <c r="B1434" i="5" s="1"/>
  <c r="B1433" i="5" a="1"/>
  <c r="B1433" i="5" s="1"/>
  <c r="B1432" i="5" a="1"/>
  <c r="B1432" i="5" s="1"/>
  <c r="B1431" i="5" a="1"/>
  <c r="B1431" i="5" s="1"/>
  <c r="B1430" i="5" a="1"/>
  <c r="B1430" i="5" s="1"/>
  <c r="C1430" i="5" s="1" a="1"/>
  <c r="C1430" i="5" s="1"/>
  <c r="B1429" i="5" a="1"/>
  <c r="B1429" i="5" s="1"/>
  <c r="C1429" i="5" s="1" a="1"/>
  <c r="C1429" i="5" s="1"/>
  <c r="B1428" i="5" a="1"/>
  <c r="B1428" i="5" s="1"/>
  <c r="B1427" i="5" a="1"/>
  <c r="B1427" i="5" s="1"/>
  <c r="B1426" i="5" a="1"/>
  <c r="B1426" i="5" s="1"/>
  <c r="B1425" i="5" a="1"/>
  <c r="B1425" i="5" s="1"/>
  <c r="B1424" i="5" a="1"/>
  <c r="B1424" i="5" s="1"/>
  <c r="B1423" i="5" a="1"/>
  <c r="B1423" i="5" s="1"/>
  <c r="B1422" i="5" a="1"/>
  <c r="B1422" i="5" s="1"/>
  <c r="C1422" i="5" s="1" a="1"/>
  <c r="C1422" i="5" s="1"/>
  <c r="B1421" i="5" a="1"/>
  <c r="B1421" i="5" s="1"/>
  <c r="C1421" i="5" s="1" a="1"/>
  <c r="C1421" i="5" s="1"/>
  <c r="B1420" i="5" a="1"/>
  <c r="B1420" i="5" s="1"/>
  <c r="B1419" i="5" a="1"/>
  <c r="B1419" i="5" s="1"/>
  <c r="B1418" i="5" a="1"/>
  <c r="B1418" i="5" s="1"/>
  <c r="B1417" i="5" a="1"/>
  <c r="B1417" i="5" s="1"/>
  <c r="B1416" i="5" a="1"/>
  <c r="B1416" i="5" s="1"/>
  <c r="B1415" i="5" a="1"/>
  <c r="B1415" i="5" s="1"/>
  <c r="B1414" i="5" a="1"/>
  <c r="B1414" i="5" s="1"/>
  <c r="C1414" i="5" s="1" a="1"/>
  <c r="C1414" i="5" s="1"/>
  <c r="B1413" i="5" a="1"/>
  <c r="B1413" i="5" s="1"/>
  <c r="C1413" i="5" s="1" a="1"/>
  <c r="C1413" i="5" s="1"/>
  <c r="B1412" i="5" a="1"/>
  <c r="B1412" i="5" s="1"/>
  <c r="B1411" i="5" a="1"/>
  <c r="B1411" i="5" s="1"/>
  <c r="B1410" i="5" a="1"/>
  <c r="B1410" i="5" s="1"/>
  <c r="B1409" i="5" a="1"/>
  <c r="B1409" i="5" s="1"/>
  <c r="B1408" i="5" a="1"/>
  <c r="B1408" i="5" s="1"/>
  <c r="B1407" i="5" a="1"/>
  <c r="B1407" i="5" s="1"/>
  <c r="B1406" i="5" a="1"/>
  <c r="B1406" i="5" s="1"/>
  <c r="C1406" i="5" s="1" a="1"/>
  <c r="C1406" i="5" s="1"/>
  <c r="B1405" i="5" a="1"/>
  <c r="B1405" i="5" s="1"/>
  <c r="C1405" i="5" s="1" a="1"/>
  <c r="C1405" i="5" s="1"/>
  <c r="B1404" i="5" a="1"/>
  <c r="B1404" i="5" s="1"/>
  <c r="B1403" i="5" a="1"/>
  <c r="B1403" i="5" s="1"/>
  <c r="B1402" i="5" a="1"/>
  <c r="B1402" i="5" s="1"/>
  <c r="B1401" i="5" a="1"/>
  <c r="B1401" i="5" s="1"/>
  <c r="B1400" i="5" a="1"/>
  <c r="B1400" i="5" s="1"/>
  <c r="B1399" i="5" a="1"/>
  <c r="B1399" i="5" s="1"/>
  <c r="B1398" i="5" a="1"/>
  <c r="B1398" i="5" s="1"/>
  <c r="C1398" i="5" s="1" a="1"/>
  <c r="C1398" i="5" s="1"/>
  <c r="B1397" i="5" a="1"/>
  <c r="B1397" i="5" s="1"/>
  <c r="C1397" i="5" s="1" a="1"/>
  <c r="C1397" i="5" s="1"/>
  <c r="B1396" i="5" a="1"/>
  <c r="B1396" i="5" s="1"/>
  <c r="B1395" i="5" a="1"/>
  <c r="B1395" i="5" s="1"/>
  <c r="B1394" i="5" a="1"/>
  <c r="B1394" i="5" s="1"/>
  <c r="B1393" i="5" a="1"/>
  <c r="B1393" i="5" s="1"/>
  <c r="B1392" i="5" a="1"/>
  <c r="B1392" i="5" s="1"/>
  <c r="B1391" i="5" a="1"/>
  <c r="B1391" i="5" s="1"/>
  <c r="B1390" i="5" a="1"/>
  <c r="B1390" i="5" s="1"/>
  <c r="C1390" i="5" s="1" a="1"/>
  <c r="C1390" i="5" s="1"/>
  <c r="B1389" i="5" a="1"/>
  <c r="B1389" i="5" s="1"/>
  <c r="C1389" i="5" s="1" a="1"/>
  <c r="C1389" i="5" s="1"/>
  <c r="B1388" i="5" a="1"/>
  <c r="B1388" i="5" s="1"/>
  <c r="B1387" i="5" a="1"/>
  <c r="B1387" i="5" s="1"/>
  <c r="B1386" i="5" a="1"/>
  <c r="B1386" i="5" s="1"/>
  <c r="B1385" i="5" a="1"/>
  <c r="B1385" i="5" s="1"/>
  <c r="B1384" i="5" a="1"/>
  <c r="B1384" i="5" s="1"/>
  <c r="B1383" i="5" a="1"/>
  <c r="B1383" i="5" s="1"/>
  <c r="B1382" i="5" a="1"/>
  <c r="B1382" i="5" s="1"/>
  <c r="C1382" i="5" s="1" a="1"/>
  <c r="C1382" i="5" s="1"/>
  <c r="B1381" i="5" a="1"/>
  <c r="B1381" i="5" s="1"/>
  <c r="C1381" i="5" s="1" a="1"/>
  <c r="C1381" i="5" s="1"/>
  <c r="B1380" i="5" a="1"/>
  <c r="B1380" i="5" s="1"/>
  <c r="B1379" i="5" a="1"/>
  <c r="B1379" i="5" s="1"/>
  <c r="B1378" i="5" a="1"/>
  <c r="B1378" i="5" s="1"/>
  <c r="B1377" i="5" a="1"/>
  <c r="B1377" i="5" s="1"/>
  <c r="B1376" i="5" a="1"/>
  <c r="B1376" i="5" s="1"/>
  <c r="B1375" i="5" a="1"/>
  <c r="B1375" i="5" s="1"/>
  <c r="B1374" i="5" a="1"/>
  <c r="B1374" i="5" s="1"/>
  <c r="C1374" i="5" s="1" a="1"/>
  <c r="C1374" i="5" s="1"/>
  <c r="B1373" i="5" a="1"/>
  <c r="B1373" i="5" s="1"/>
  <c r="C1373" i="5" s="1" a="1"/>
  <c r="C1373" i="5" s="1"/>
  <c r="B1372" i="5" a="1"/>
  <c r="B1372" i="5" s="1"/>
  <c r="B1371" i="5" a="1"/>
  <c r="B1371" i="5" s="1"/>
  <c r="B1370" i="5" a="1"/>
  <c r="B1370" i="5" s="1"/>
  <c r="B1369" i="5" a="1"/>
  <c r="B1369" i="5" s="1"/>
  <c r="B1368" i="5" a="1"/>
  <c r="B1368" i="5" s="1"/>
  <c r="B1367" i="5" a="1"/>
  <c r="B1367" i="5" s="1"/>
  <c r="B1366" i="5" a="1"/>
  <c r="B1366" i="5" s="1"/>
  <c r="C1366" i="5" s="1" a="1"/>
  <c r="C1366" i="5" s="1"/>
  <c r="B1365" i="5" a="1"/>
  <c r="B1365" i="5" s="1"/>
  <c r="C1365" i="5" s="1" a="1"/>
  <c r="C1365" i="5" s="1"/>
  <c r="B1364" i="5" a="1"/>
  <c r="B1364" i="5" s="1"/>
  <c r="B1363" i="5" a="1"/>
  <c r="B1363" i="5" s="1"/>
  <c r="B1362" i="5" a="1"/>
  <c r="B1362" i="5" s="1"/>
  <c r="B1361" i="5" a="1"/>
  <c r="B1361" i="5" s="1"/>
  <c r="B1360" i="5" a="1"/>
  <c r="B1360" i="5" s="1"/>
  <c r="B1359" i="5" a="1"/>
  <c r="B1359" i="5" s="1"/>
  <c r="C1359" i="5" s="1" a="1"/>
  <c r="C1359" i="5" s="1"/>
  <c r="B1358" i="5" a="1"/>
  <c r="B1358" i="5" s="1"/>
  <c r="C1358" i="5" s="1" a="1"/>
  <c r="C1358" i="5" s="1"/>
  <c r="B1357" i="5" a="1"/>
  <c r="B1357" i="5" s="1"/>
  <c r="C1357" i="5" s="1" a="1"/>
  <c r="C1357" i="5" s="1"/>
  <c r="B1356" i="5" a="1"/>
  <c r="B1356" i="5" s="1"/>
  <c r="B1355" i="5" a="1"/>
  <c r="B1355" i="5" s="1"/>
  <c r="B1354" i="5" a="1"/>
  <c r="B1354" i="5" s="1"/>
  <c r="B1353" i="5" a="1"/>
  <c r="B1353" i="5" s="1"/>
  <c r="B1352" i="5" a="1"/>
  <c r="B1352" i="5" s="1"/>
  <c r="B1351" i="5" a="1"/>
  <c r="B1351" i="5" s="1"/>
  <c r="B1350" i="5" a="1"/>
  <c r="B1350" i="5" s="1"/>
  <c r="C1350" i="5" s="1" a="1"/>
  <c r="C1350" i="5" s="1"/>
  <c r="B1349" i="5" a="1"/>
  <c r="B1349" i="5" s="1"/>
  <c r="C1349" i="5" s="1" a="1"/>
  <c r="C1349" i="5" s="1"/>
  <c r="B1348" i="5" a="1"/>
  <c r="B1348" i="5" s="1"/>
  <c r="B1347" i="5" a="1"/>
  <c r="B1347" i="5" s="1"/>
  <c r="B1346" i="5" a="1"/>
  <c r="B1346" i="5" s="1"/>
  <c r="B1345" i="5" a="1"/>
  <c r="B1345" i="5" s="1"/>
  <c r="B1344" i="5" a="1"/>
  <c r="B1344" i="5" s="1"/>
  <c r="B1343" i="5" a="1"/>
  <c r="B1343" i="5" s="1"/>
  <c r="B1342" i="5" a="1"/>
  <c r="B1342" i="5" s="1"/>
  <c r="C1342" i="5" s="1" a="1"/>
  <c r="C1342" i="5" s="1"/>
  <c r="B1341" i="5" a="1"/>
  <c r="B1341" i="5" s="1"/>
  <c r="B1340" i="5" a="1"/>
  <c r="B1340" i="5" s="1"/>
  <c r="B1339" i="5" a="1"/>
  <c r="B1339" i="5" s="1"/>
  <c r="B1338" i="5" a="1"/>
  <c r="B1338" i="5" s="1"/>
  <c r="B1337" i="5" a="1"/>
  <c r="B1337" i="5" s="1"/>
  <c r="B1336" i="5" a="1"/>
  <c r="B1336" i="5" s="1"/>
  <c r="B1335" i="5" a="1"/>
  <c r="B1335" i="5" s="1"/>
  <c r="B1334" i="5" a="1"/>
  <c r="B1334" i="5" s="1"/>
  <c r="C1334" i="5" s="1" a="1"/>
  <c r="C1334" i="5" s="1"/>
  <c r="B1333" i="5" a="1"/>
  <c r="B1333" i="5" s="1"/>
  <c r="B1332" i="5" a="1"/>
  <c r="B1332" i="5" s="1"/>
  <c r="B1331" i="5" a="1"/>
  <c r="B1331" i="5" s="1"/>
  <c r="B1330" i="5" a="1"/>
  <c r="B1330" i="5" s="1"/>
  <c r="B1329" i="5" a="1"/>
  <c r="B1329" i="5" s="1"/>
  <c r="B1328" i="5" a="1"/>
  <c r="B1328" i="5" s="1"/>
  <c r="B1327" i="5" a="1"/>
  <c r="B1327" i="5" s="1"/>
  <c r="B1326" i="5" a="1"/>
  <c r="B1326" i="5" s="1"/>
  <c r="C1326" i="5" s="1" a="1"/>
  <c r="C1326" i="5" s="1"/>
  <c r="B1325" i="5" a="1"/>
  <c r="B1325" i="5" s="1"/>
  <c r="C1325" i="5" s="1" a="1"/>
  <c r="C1325" i="5" s="1"/>
  <c r="B1324" i="5" a="1"/>
  <c r="B1324" i="5" s="1"/>
  <c r="B1323" i="5" a="1"/>
  <c r="B1323" i="5" s="1"/>
  <c r="B1322" i="5" a="1"/>
  <c r="B1322" i="5" s="1"/>
  <c r="B1321" i="5" a="1"/>
  <c r="B1321" i="5" s="1"/>
  <c r="B1320" i="5" a="1"/>
  <c r="B1320" i="5" s="1"/>
  <c r="B1319" i="5" a="1"/>
  <c r="B1319" i="5" s="1"/>
  <c r="B1318" i="5" a="1"/>
  <c r="B1318" i="5" s="1"/>
  <c r="C1318" i="5" s="1" a="1"/>
  <c r="C1318" i="5" s="1"/>
  <c r="B1317" i="5" a="1"/>
  <c r="B1317" i="5" s="1"/>
  <c r="C1317" i="5" s="1" a="1"/>
  <c r="C1317" i="5" s="1"/>
  <c r="B1316" i="5" a="1"/>
  <c r="B1316" i="5" s="1"/>
  <c r="B1315" i="5" a="1"/>
  <c r="B1315" i="5" s="1"/>
  <c r="B1314" i="5" a="1"/>
  <c r="B1314" i="5" s="1"/>
  <c r="B1313" i="5" a="1"/>
  <c r="B1313" i="5" s="1"/>
  <c r="B1312" i="5" a="1"/>
  <c r="B1312" i="5" s="1"/>
  <c r="B1311" i="5" a="1"/>
  <c r="B1311" i="5" s="1"/>
  <c r="B1310" i="5" a="1"/>
  <c r="B1310" i="5" s="1"/>
  <c r="C1310" i="5" s="1" a="1"/>
  <c r="C1310" i="5" s="1"/>
  <c r="B1309" i="5" a="1"/>
  <c r="B1309" i="5" s="1"/>
  <c r="C1309" i="5" s="1" a="1"/>
  <c r="C1309" i="5" s="1"/>
  <c r="B1308" i="5" a="1"/>
  <c r="B1308" i="5" s="1"/>
  <c r="B1307" i="5" a="1"/>
  <c r="B1307" i="5" s="1"/>
  <c r="B1306" i="5" a="1"/>
  <c r="B1306" i="5" s="1"/>
  <c r="B1305" i="5" a="1"/>
  <c r="B1305" i="5" s="1"/>
  <c r="B1304" i="5" a="1"/>
  <c r="B1304" i="5" s="1"/>
  <c r="B1303" i="5" a="1"/>
  <c r="B1303" i="5" s="1"/>
  <c r="B1302" i="5" a="1"/>
  <c r="B1302" i="5" s="1"/>
  <c r="C1302" i="5" s="1" a="1"/>
  <c r="C1302" i="5" s="1"/>
  <c r="B1301" i="5" a="1"/>
  <c r="B1301" i="5" s="1"/>
  <c r="C1301" i="5" s="1" a="1"/>
  <c r="C1301" i="5" s="1"/>
  <c r="B1300" i="5" a="1"/>
  <c r="B1300" i="5" s="1"/>
  <c r="B1299" i="5" a="1"/>
  <c r="B1299" i="5" s="1"/>
  <c r="B1298" i="5" a="1"/>
  <c r="B1298" i="5" s="1"/>
  <c r="B1297" i="5" a="1"/>
  <c r="B1297" i="5" s="1"/>
  <c r="B1296" i="5" a="1"/>
  <c r="B1296" i="5" s="1"/>
  <c r="B1295" i="5" a="1"/>
  <c r="B1295" i="5" s="1"/>
  <c r="B1294" i="5" a="1"/>
  <c r="B1294" i="5" s="1"/>
  <c r="C1294" i="5" s="1" a="1"/>
  <c r="C1294" i="5" s="1"/>
  <c r="B1293" i="5" a="1"/>
  <c r="B1293" i="5" s="1"/>
  <c r="C1293" i="5" s="1" a="1"/>
  <c r="C1293" i="5" s="1"/>
  <c r="B1292" i="5" a="1"/>
  <c r="B1292" i="5" s="1"/>
  <c r="B1291" i="5" a="1"/>
  <c r="B1291" i="5" s="1"/>
  <c r="B1290" i="5" a="1"/>
  <c r="B1290" i="5" s="1"/>
  <c r="B1289" i="5" a="1"/>
  <c r="B1289" i="5" s="1"/>
  <c r="B1288" i="5" a="1"/>
  <c r="B1288" i="5" s="1"/>
  <c r="B1287" i="5" a="1"/>
  <c r="B1287" i="5" s="1"/>
  <c r="B1286" i="5" a="1"/>
  <c r="B1286" i="5" s="1"/>
  <c r="C1286" i="5" s="1" a="1"/>
  <c r="C1286" i="5" s="1"/>
  <c r="B1285" i="5" a="1"/>
  <c r="B1285" i="5" s="1"/>
  <c r="C1285" i="5" s="1" a="1"/>
  <c r="C1285" i="5" s="1"/>
  <c r="B1284" i="5" a="1"/>
  <c r="B1284" i="5" s="1"/>
  <c r="B1283" i="5" a="1"/>
  <c r="B1283" i="5" s="1"/>
  <c r="B1282" i="5" a="1"/>
  <c r="B1282" i="5" s="1"/>
  <c r="B1281" i="5" a="1"/>
  <c r="B1281" i="5" s="1"/>
  <c r="B1280" i="5" a="1"/>
  <c r="B1280" i="5" s="1"/>
  <c r="B1279" i="5" a="1"/>
  <c r="B1279" i="5" s="1"/>
  <c r="B1278" i="5" a="1"/>
  <c r="B1278" i="5" s="1"/>
  <c r="C1278" i="5" s="1" a="1"/>
  <c r="C1278" i="5" s="1"/>
  <c r="B1277" i="5" a="1"/>
  <c r="B1277" i="5" s="1"/>
  <c r="C1277" i="5" s="1" a="1"/>
  <c r="C1277" i="5" s="1"/>
  <c r="B1276" i="5" a="1"/>
  <c r="B1276" i="5" s="1"/>
  <c r="B1275" i="5" a="1"/>
  <c r="B1275" i="5" s="1"/>
  <c r="B1274" i="5" a="1"/>
  <c r="B1274" i="5" s="1"/>
  <c r="B1273" i="5" a="1"/>
  <c r="B1273" i="5" s="1"/>
  <c r="B1272" i="5" a="1"/>
  <c r="B1272" i="5" s="1"/>
  <c r="B1271" i="5" a="1"/>
  <c r="B1271" i="5" s="1"/>
  <c r="B1270" i="5" a="1"/>
  <c r="B1270" i="5" s="1"/>
  <c r="C1270" i="5" s="1" a="1"/>
  <c r="C1270" i="5" s="1"/>
  <c r="B1269" i="5" a="1"/>
  <c r="B1269" i="5" s="1"/>
  <c r="B1268" i="5" a="1"/>
  <c r="B1268" i="5" s="1"/>
  <c r="B1267" i="5" a="1"/>
  <c r="B1267" i="5" s="1"/>
  <c r="B1266" i="5" a="1"/>
  <c r="B1266" i="5" s="1"/>
  <c r="B1265" i="5" a="1"/>
  <c r="B1265" i="5" s="1"/>
  <c r="B1264" i="5" a="1"/>
  <c r="B1264" i="5" s="1"/>
  <c r="B1263" i="5" a="1"/>
  <c r="B1263" i="5" s="1"/>
  <c r="B1262" i="5" a="1"/>
  <c r="B1262" i="5" s="1"/>
  <c r="C1262" i="5" s="1" a="1"/>
  <c r="C1262" i="5" s="1"/>
  <c r="B1261" i="5" a="1"/>
  <c r="B1261" i="5" s="1"/>
  <c r="B1260" i="5" a="1"/>
  <c r="B1260" i="5" s="1"/>
  <c r="B1259" i="5" a="1"/>
  <c r="B1259" i="5" s="1"/>
  <c r="B1258" i="5" a="1"/>
  <c r="B1258" i="5" s="1"/>
  <c r="B1257" i="5" a="1"/>
  <c r="B1257" i="5" s="1"/>
  <c r="B1256" i="5" a="1"/>
  <c r="B1256" i="5" s="1"/>
  <c r="B1255" i="5" a="1"/>
  <c r="B1255" i="5" s="1"/>
  <c r="B1254" i="5" a="1"/>
  <c r="B1254" i="5" s="1"/>
  <c r="C1254" i="5" s="1" a="1"/>
  <c r="C1254" i="5" s="1"/>
  <c r="B1253" i="5" a="1"/>
  <c r="B1253" i="5" s="1"/>
  <c r="C1253" i="5" s="1" a="1"/>
  <c r="C1253" i="5" s="1"/>
  <c r="B1252" i="5" a="1"/>
  <c r="B1252" i="5" s="1"/>
  <c r="B1251" i="5" a="1"/>
  <c r="B1251" i="5" s="1"/>
  <c r="B1250" i="5" a="1"/>
  <c r="B1250" i="5" s="1"/>
  <c r="B1249" i="5" a="1"/>
  <c r="B1249" i="5" s="1"/>
  <c r="B1248" i="5" a="1"/>
  <c r="B1248" i="5" s="1"/>
  <c r="B1247" i="5" a="1"/>
  <c r="B1247" i="5" s="1"/>
  <c r="B1246" i="5" a="1"/>
  <c r="B1246" i="5" s="1"/>
  <c r="C1246" i="5" s="1" a="1"/>
  <c r="C1246" i="5" s="1"/>
  <c r="B1245" i="5" a="1"/>
  <c r="B1245" i="5" s="1"/>
  <c r="C1245" i="5" s="1" a="1"/>
  <c r="C1245" i="5" s="1"/>
  <c r="B1244" i="5" a="1"/>
  <c r="B1244" i="5" s="1"/>
  <c r="B1243" i="5" a="1"/>
  <c r="B1243" i="5" s="1"/>
  <c r="B1242" i="5" a="1"/>
  <c r="B1242" i="5" s="1"/>
  <c r="B1241" i="5" a="1"/>
  <c r="B1241" i="5" s="1"/>
  <c r="B1240" i="5" a="1"/>
  <c r="B1240" i="5" s="1"/>
  <c r="B1239" i="5" a="1"/>
  <c r="B1239" i="5" s="1"/>
  <c r="B1238" i="5" a="1"/>
  <c r="B1238" i="5" s="1"/>
  <c r="C1238" i="5" s="1" a="1"/>
  <c r="C1238" i="5" s="1"/>
  <c r="B1237" i="5" a="1"/>
  <c r="B1237" i="5" s="1"/>
  <c r="C1237" i="5" s="1" a="1"/>
  <c r="C1237" i="5" s="1"/>
  <c r="B1236" i="5" a="1"/>
  <c r="B1236" i="5" s="1"/>
  <c r="B1235" i="5" a="1"/>
  <c r="B1235" i="5" s="1"/>
  <c r="B1234" i="5" a="1"/>
  <c r="B1234" i="5" s="1"/>
  <c r="B1233" i="5" a="1"/>
  <c r="B1233" i="5" s="1"/>
  <c r="B1232" i="5" a="1"/>
  <c r="B1232" i="5" s="1"/>
  <c r="B1231" i="5" a="1"/>
  <c r="B1231" i="5" s="1"/>
  <c r="B1230" i="5" a="1"/>
  <c r="B1230" i="5" s="1"/>
  <c r="C1230" i="5" s="1" a="1"/>
  <c r="C1230" i="5" s="1"/>
  <c r="B1229" i="5" a="1"/>
  <c r="B1229" i="5" s="1"/>
  <c r="C1229" i="5" s="1" a="1"/>
  <c r="C1229" i="5" s="1"/>
  <c r="B1228" i="5" a="1"/>
  <c r="B1228" i="5" s="1"/>
  <c r="B1227" i="5" a="1"/>
  <c r="B1227" i="5" s="1"/>
  <c r="B1226" i="5" a="1"/>
  <c r="B1226" i="5" s="1"/>
  <c r="B1225" i="5" a="1"/>
  <c r="B1225" i="5" s="1"/>
  <c r="B1224" i="5" a="1"/>
  <c r="B1224" i="5" s="1"/>
  <c r="B1223" i="5" a="1"/>
  <c r="B1223" i="5" s="1"/>
  <c r="B1222" i="5" a="1"/>
  <c r="B1222" i="5" s="1"/>
  <c r="C1222" i="5" s="1" a="1"/>
  <c r="C1222" i="5" s="1"/>
  <c r="B1221" i="5" a="1"/>
  <c r="B1221" i="5" s="1"/>
  <c r="C1221" i="5" s="1" a="1"/>
  <c r="C1221" i="5" s="1"/>
  <c r="B1220" i="5" a="1"/>
  <c r="B1220" i="5" s="1"/>
  <c r="B1219" i="5" a="1"/>
  <c r="B1219" i="5" s="1"/>
  <c r="B1218" i="5" a="1"/>
  <c r="B1218" i="5" s="1"/>
  <c r="B1217" i="5" a="1"/>
  <c r="B1217" i="5" s="1"/>
  <c r="B1216" i="5" a="1"/>
  <c r="B1216" i="5" s="1"/>
  <c r="B1215" i="5" a="1"/>
  <c r="B1215" i="5" s="1"/>
  <c r="B1214" i="5" a="1"/>
  <c r="B1214" i="5" s="1"/>
  <c r="C1214" i="5" s="1" a="1"/>
  <c r="C1214" i="5" s="1"/>
  <c r="B1213" i="5" a="1"/>
  <c r="B1213" i="5" s="1"/>
  <c r="C1213" i="5" s="1" a="1"/>
  <c r="C1213" i="5" s="1"/>
  <c r="B1212" i="5" a="1"/>
  <c r="B1212" i="5" s="1"/>
  <c r="B1211" i="5" a="1"/>
  <c r="B1211" i="5" s="1"/>
  <c r="B1210" i="5" a="1"/>
  <c r="B1210" i="5" s="1"/>
  <c r="B1209" i="5" a="1"/>
  <c r="B1209" i="5" s="1"/>
  <c r="B1208" i="5" a="1"/>
  <c r="B1208" i="5" s="1"/>
  <c r="B1207" i="5" a="1"/>
  <c r="B1207" i="5" s="1"/>
  <c r="B1206" i="5" a="1"/>
  <c r="B1206" i="5" s="1"/>
  <c r="C1206" i="5" s="1" a="1"/>
  <c r="C1206" i="5" s="1"/>
  <c r="B1205" i="5" a="1"/>
  <c r="B1205" i="5" s="1"/>
  <c r="B1204" i="5" a="1"/>
  <c r="B1204" i="5" s="1"/>
  <c r="B1203" i="5" a="1"/>
  <c r="B1203" i="5" s="1"/>
  <c r="B1202" i="5" a="1"/>
  <c r="B1202" i="5" s="1"/>
  <c r="B1201" i="5" a="1"/>
  <c r="B1201" i="5" s="1"/>
  <c r="B1200" i="5" a="1"/>
  <c r="B1200" i="5" s="1"/>
  <c r="B1199" i="5" a="1"/>
  <c r="B1199" i="5" s="1"/>
  <c r="B1198" i="5" a="1"/>
  <c r="B1198" i="5" s="1"/>
  <c r="C1198" i="5" s="1" a="1"/>
  <c r="C1198" i="5" s="1"/>
  <c r="B1197" i="5" a="1"/>
  <c r="B1197" i="5" s="1"/>
  <c r="B1196" i="5" a="1"/>
  <c r="B1196" i="5" s="1"/>
  <c r="B1195" i="5" a="1"/>
  <c r="B1195" i="5" s="1"/>
  <c r="B1194" i="5" a="1"/>
  <c r="B1194" i="5" s="1"/>
  <c r="B1193" i="5" a="1"/>
  <c r="B1193" i="5" s="1"/>
  <c r="B1192" i="5" a="1"/>
  <c r="B1192" i="5" s="1"/>
  <c r="B1191" i="5" a="1"/>
  <c r="B1191" i="5" s="1"/>
  <c r="B1190" i="5" a="1"/>
  <c r="B1190" i="5" s="1"/>
  <c r="C1190" i="5" s="1" a="1"/>
  <c r="C1190" i="5" s="1"/>
  <c r="B1189" i="5" a="1"/>
  <c r="B1189" i="5" s="1"/>
  <c r="B1188" i="5" a="1"/>
  <c r="B1188" i="5" s="1"/>
  <c r="B1187" i="5" a="1"/>
  <c r="B1187" i="5" s="1"/>
  <c r="B1186" i="5" a="1"/>
  <c r="B1186" i="5" s="1"/>
  <c r="B1185" i="5" a="1"/>
  <c r="B1185" i="5" s="1"/>
  <c r="B1184" i="5" a="1"/>
  <c r="B1184" i="5" s="1"/>
  <c r="B1183" i="5" a="1"/>
  <c r="B1183" i="5" s="1"/>
  <c r="B1182" i="5" a="1"/>
  <c r="B1182" i="5" s="1"/>
  <c r="C1182" i="5" s="1" a="1"/>
  <c r="C1182" i="5" s="1"/>
  <c r="B1181" i="5" a="1"/>
  <c r="B1181" i="5" s="1"/>
  <c r="B1180" i="5" a="1"/>
  <c r="B1180" i="5" s="1"/>
  <c r="B1179" i="5" a="1"/>
  <c r="B1179" i="5" s="1"/>
  <c r="B1178" i="5" a="1"/>
  <c r="B1178" i="5" s="1"/>
  <c r="B1177" i="5" a="1"/>
  <c r="B1177" i="5" s="1"/>
  <c r="B1176" i="5" a="1"/>
  <c r="B1176" i="5" s="1"/>
  <c r="B1175" i="5" a="1"/>
  <c r="B1175" i="5" s="1"/>
  <c r="B1174" i="5" a="1"/>
  <c r="B1174" i="5" s="1"/>
  <c r="C1174" i="5" s="1" a="1"/>
  <c r="C1174" i="5" s="1"/>
  <c r="B1173" i="5" a="1"/>
  <c r="B1173" i="5" s="1"/>
  <c r="C1173" i="5" s="1" a="1"/>
  <c r="C1173" i="5" s="1"/>
  <c r="B1172" i="5" a="1"/>
  <c r="B1172" i="5" s="1"/>
  <c r="B1171" i="5" a="1"/>
  <c r="B1171" i="5" s="1"/>
  <c r="B1170" i="5" a="1"/>
  <c r="B1170" i="5" s="1"/>
  <c r="B1169" i="5" a="1"/>
  <c r="B1169" i="5" s="1"/>
  <c r="B1168" i="5" a="1"/>
  <c r="B1168" i="5" s="1"/>
  <c r="B1167" i="5" a="1"/>
  <c r="B1167" i="5" s="1"/>
  <c r="B1166" i="5" a="1"/>
  <c r="B1166" i="5" s="1"/>
  <c r="C1166" i="5" s="1" a="1"/>
  <c r="C1166" i="5" s="1"/>
  <c r="B1165" i="5" a="1"/>
  <c r="B1165" i="5" s="1"/>
  <c r="C1165" i="5" s="1" a="1"/>
  <c r="C1165" i="5" s="1"/>
  <c r="B1164" i="5" a="1"/>
  <c r="B1164" i="5" s="1"/>
  <c r="B1163" i="5" a="1"/>
  <c r="B1163" i="5" s="1"/>
  <c r="B1162" i="5" a="1"/>
  <c r="B1162" i="5" s="1"/>
  <c r="B1161" i="5" a="1"/>
  <c r="B1161" i="5" s="1"/>
  <c r="B1160" i="5" a="1"/>
  <c r="B1160" i="5" s="1"/>
  <c r="B1159" i="5" a="1"/>
  <c r="B1159" i="5" s="1"/>
  <c r="B1158" i="5" a="1"/>
  <c r="B1158" i="5" s="1"/>
  <c r="C1158" i="5" s="1" a="1"/>
  <c r="C1158" i="5" s="1"/>
  <c r="B1157" i="5" a="1"/>
  <c r="B1157" i="5" s="1"/>
  <c r="C1157" i="5" s="1" a="1"/>
  <c r="C1157" i="5" s="1"/>
  <c r="B1156" i="5" a="1"/>
  <c r="B1156" i="5" s="1"/>
  <c r="B1155" i="5" a="1"/>
  <c r="B1155" i="5" s="1"/>
  <c r="B1154" i="5" a="1"/>
  <c r="B1154" i="5" s="1"/>
  <c r="B1153" i="5" a="1"/>
  <c r="B1153" i="5" s="1"/>
  <c r="B1152" i="5" a="1"/>
  <c r="B1152" i="5" s="1"/>
  <c r="B1151" i="5" a="1"/>
  <c r="B1151" i="5" s="1"/>
  <c r="B1150" i="5" a="1"/>
  <c r="B1150" i="5" s="1"/>
  <c r="C1150" i="5" s="1" a="1"/>
  <c r="C1150" i="5" s="1"/>
  <c r="B1149" i="5" a="1"/>
  <c r="B1149" i="5" s="1"/>
  <c r="B1148" i="5" a="1"/>
  <c r="B1148" i="5" s="1"/>
  <c r="B1147" i="5" a="1"/>
  <c r="B1147" i="5" s="1"/>
  <c r="B1146" i="5" a="1"/>
  <c r="B1146" i="5" s="1"/>
  <c r="B1145" i="5" a="1"/>
  <c r="B1145" i="5" s="1"/>
  <c r="B1144" i="5" a="1"/>
  <c r="B1144" i="5" s="1"/>
  <c r="B1143" i="5" a="1"/>
  <c r="B1143" i="5" s="1"/>
  <c r="B1142" i="5" a="1"/>
  <c r="B1142" i="5" s="1"/>
  <c r="C1142" i="5" s="1" a="1"/>
  <c r="C1142" i="5" s="1"/>
  <c r="B1141" i="5" a="1"/>
  <c r="B1141" i="5" s="1"/>
  <c r="C1141" i="5" s="1" a="1"/>
  <c r="C1141" i="5" s="1"/>
  <c r="B1140" i="5" a="1"/>
  <c r="B1140" i="5" s="1"/>
  <c r="B1139" i="5" a="1"/>
  <c r="B1139" i="5" s="1"/>
  <c r="B1138" i="5" a="1"/>
  <c r="B1138" i="5" s="1"/>
  <c r="B1137" i="5" a="1"/>
  <c r="B1137" i="5" s="1"/>
  <c r="B1136" i="5" a="1"/>
  <c r="B1136" i="5" s="1"/>
  <c r="B1135" i="5" a="1"/>
  <c r="B1135" i="5" s="1"/>
  <c r="B1134" i="5" a="1"/>
  <c r="B1134" i="5" s="1"/>
  <c r="C1134" i="5" s="1" a="1"/>
  <c r="C1134" i="5" s="1"/>
  <c r="B1133" i="5" a="1"/>
  <c r="B1133" i="5" s="1"/>
  <c r="B1132" i="5" a="1"/>
  <c r="B1132" i="5" s="1"/>
  <c r="B1131" i="5" a="1"/>
  <c r="B1131" i="5" s="1"/>
  <c r="B1130" i="5" a="1"/>
  <c r="B1130" i="5" s="1"/>
  <c r="B1129" i="5" a="1"/>
  <c r="B1129" i="5" s="1"/>
  <c r="B1128" i="5" a="1"/>
  <c r="B1128" i="5" s="1"/>
  <c r="B1127" i="5" a="1"/>
  <c r="B1127" i="5" s="1"/>
  <c r="B1126" i="5" a="1"/>
  <c r="B1126" i="5" s="1"/>
  <c r="C1126" i="5" s="1" a="1"/>
  <c r="C1126" i="5" s="1"/>
  <c r="B1125" i="5" a="1"/>
  <c r="B1125" i="5" s="1"/>
  <c r="B1124" i="5" a="1"/>
  <c r="B1124" i="5" s="1"/>
  <c r="B1123" i="5" a="1"/>
  <c r="B1123" i="5" s="1"/>
  <c r="B1122" i="5" a="1"/>
  <c r="B1122" i="5" s="1"/>
  <c r="B1121" i="5" a="1"/>
  <c r="B1121" i="5" s="1"/>
  <c r="B1120" i="5" a="1"/>
  <c r="B1120" i="5" s="1"/>
  <c r="B1119" i="5" a="1"/>
  <c r="B1119" i="5" s="1"/>
  <c r="B1118" i="5" a="1"/>
  <c r="B1118" i="5" s="1"/>
  <c r="C1118" i="5" s="1" a="1"/>
  <c r="C1118" i="5" s="1"/>
  <c r="B1117" i="5" a="1"/>
  <c r="B1117" i="5" s="1"/>
  <c r="B1116" i="5" a="1"/>
  <c r="B1116" i="5" s="1"/>
  <c r="B1115" i="5" a="1"/>
  <c r="B1115" i="5" s="1"/>
  <c r="B1114" i="5" a="1"/>
  <c r="B1114" i="5" s="1"/>
  <c r="B1113" i="5" a="1"/>
  <c r="B1113" i="5" s="1"/>
  <c r="B1112" i="5" a="1"/>
  <c r="B1112" i="5" s="1"/>
  <c r="B1111" i="5" a="1"/>
  <c r="B1111" i="5" s="1"/>
  <c r="B1110" i="5" a="1"/>
  <c r="B1110" i="5" s="1"/>
  <c r="C1110" i="5" s="1" a="1"/>
  <c r="C1110" i="5" s="1"/>
  <c r="B1109" i="5" a="1"/>
  <c r="B1109" i="5" s="1"/>
  <c r="B1108" i="5" a="1"/>
  <c r="B1108" i="5" s="1"/>
  <c r="B1107" i="5" a="1"/>
  <c r="B1107" i="5" s="1"/>
  <c r="B1106" i="5" a="1"/>
  <c r="B1106" i="5" s="1"/>
  <c r="B1105" i="5" a="1"/>
  <c r="B1105" i="5" s="1"/>
  <c r="B1104" i="5" a="1"/>
  <c r="B1104" i="5" s="1"/>
  <c r="B1103" i="5" a="1"/>
  <c r="B1103" i="5" s="1"/>
  <c r="B1102" i="5" a="1"/>
  <c r="B1102" i="5" s="1"/>
  <c r="C1102" i="5" s="1" a="1"/>
  <c r="C1102" i="5" s="1"/>
  <c r="B1101" i="5" a="1"/>
  <c r="B1101" i="5" s="1"/>
  <c r="C1101" i="5" s="1" a="1"/>
  <c r="C1101" i="5" s="1"/>
  <c r="B1100" i="5" a="1"/>
  <c r="B1100" i="5" s="1"/>
  <c r="B1099" i="5" a="1"/>
  <c r="B1099" i="5" s="1"/>
  <c r="B1098" i="5" a="1"/>
  <c r="B1098" i="5" s="1"/>
  <c r="B1097" i="5" a="1"/>
  <c r="B1097" i="5" s="1"/>
  <c r="B1096" i="5" a="1"/>
  <c r="B1096" i="5" s="1"/>
  <c r="B1095" i="5" a="1"/>
  <c r="B1095" i="5" s="1"/>
  <c r="B1094" i="5" a="1"/>
  <c r="B1094" i="5" s="1"/>
  <c r="C1094" i="5" s="1" a="1"/>
  <c r="C1094" i="5" s="1"/>
  <c r="B1093" i="5" a="1"/>
  <c r="B1093" i="5" s="1"/>
  <c r="C1093" i="5" s="1" a="1"/>
  <c r="C1093" i="5" s="1"/>
  <c r="B1092" i="5" a="1"/>
  <c r="B1092" i="5" s="1"/>
  <c r="B1091" i="5" a="1"/>
  <c r="B1091" i="5" s="1"/>
  <c r="B1090" i="5" a="1"/>
  <c r="B1090" i="5" s="1"/>
  <c r="B1089" i="5" a="1"/>
  <c r="B1089" i="5" s="1"/>
  <c r="B1088" i="5" a="1"/>
  <c r="B1088" i="5" s="1"/>
  <c r="B1087" i="5" a="1"/>
  <c r="B1087" i="5" s="1"/>
  <c r="B1086" i="5" a="1"/>
  <c r="B1086" i="5" s="1"/>
  <c r="C1086" i="5" s="1" a="1"/>
  <c r="C1086" i="5" s="1"/>
  <c r="B1085" i="5" a="1"/>
  <c r="B1085" i="5" s="1"/>
  <c r="C1085" i="5" s="1" a="1"/>
  <c r="C1085" i="5" s="1"/>
  <c r="B1084" i="5" a="1"/>
  <c r="B1084" i="5" s="1"/>
  <c r="B1083" i="5" a="1"/>
  <c r="B1083" i="5" s="1"/>
  <c r="B1082" i="5" a="1"/>
  <c r="B1082" i="5" s="1"/>
  <c r="B1081" i="5" a="1"/>
  <c r="B1081" i="5" s="1"/>
  <c r="B1080" i="5" a="1"/>
  <c r="B1080" i="5" s="1"/>
  <c r="B1079" i="5" a="1"/>
  <c r="B1079" i="5" s="1"/>
  <c r="B1078" i="5" a="1"/>
  <c r="B1078" i="5" s="1"/>
  <c r="C1078" i="5" s="1" a="1"/>
  <c r="C1078" i="5" s="1"/>
  <c r="B1077" i="5" a="1"/>
  <c r="B1077" i="5" s="1"/>
  <c r="B1076" i="5" a="1"/>
  <c r="B1076" i="5" s="1"/>
  <c r="B1075" i="5" a="1"/>
  <c r="B1075" i="5" s="1"/>
  <c r="B1074" i="5" a="1"/>
  <c r="B1074" i="5" s="1"/>
  <c r="B1073" i="5" a="1"/>
  <c r="B1073" i="5" s="1"/>
  <c r="B1072" i="5" a="1"/>
  <c r="B1072" i="5" s="1"/>
  <c r="B1071" i="5" a="1"/>
  <c r="B1071" i="5" s="1"/>
  <c r="B1070" i="5" a="1"/>
  <c r="B1070" i="5" s="1"/>
  <c r="C1070" i="5" s="1" a="1"/>
  <c r="C1070" i="5" s="1"/>
  <c r="B1069" i="5" a="1"/>
  <c r="B1069" i="5" s="1"/>
  <c r="C1069" i="5" s="1" a="1"/>
  <c r="C1069" i="5" s="1"/>
  <c r="B1068" i="5" a="1"/>
  <c r="B1068" i="5" s="1"/>
  <c r="B1067" i="5" a="1"/>
  <c r="B1067" i="5" s="1"/>
  <c r="B1066" i="5" a="1"/>
  <c r="B1066" i="5" s="1"/>
  <c r="B1065" i="5" a="1"/>
  <c r="B1065" i="5" s="1"/>
  <c r="B1064" i="5" a="1"/>
  <c r="B1064" i="5" s="1"/>
  <c r="B1063" i="5" a="1"/>
  <c r="B1063" i="5" s="1"/>
  <c r="B1062" i="5" a="1"/>
  <c r="B1062" i="5" s="1"/>
  <c r="C1062" i="5" s="1" a="1"/>
  <c r="C1062" i="5" s="1"/>
  <c r="B1061" i="5" a="1"/>
  <c r="B1061" i="5" s="1"/>
  <c r="B1060" i="5" a="1"/>
  <c r="B1060" i="5" s="1"/>
  <c r="B1059" i="5" a="1"/>
  <c r="B1059" i="5" s="1"/>
  <c r="B1058" i="5" a="1"/>
  <c r="B1058" i="5" s="1"/>
  <c r="B1057" i="5" a="1"/>
  <c r="B1057" i="5" s="1"/>
  <c r="B1056" i="5" a="1"/>
  <c r="B1056" i="5" s="1"/>
  <c r="B1055" i="5" a="1"/>
  <c r="B1055" i="5" s="1"/>
  <c r="B1054" i="5" a="1"/>
  <c r="B1054" i="5" s="1"/>
  <c r="C1054" i="5" s="1" a="1"/>
  <c r="C1054" i="5" s="1"/>
  <c r="B1053" i="5" a="1"/>
  <c r="B1053" i="5" s="1"/>
  <c r="B1052" i="5" a="1"/>
  <c r="B1052" i="5" s="1"/>
  <c r="B1051" i="5" a="1"/>
  <c r="B1051" i="5" s="1"/>
  <c r="B1050" i="5" a="1"/>
  <c r="B1050" i="5" s="1"/>
  <c r="B1049" i="5" a="1"/>
  <c r="B1049" i="5" s="1"/>
  <c r="B1048" i="5" a="1"/>
  <c r="B1048" i="5" s="1"/>
  <c r="B1047" i="5" a="1"/>
  <c r="B1047" i="5" s="1"/>
  <c r="B1046" i="5" a="1"/>
  <c r="B1046" i="5" s="1"/>
  <c r="C1046" i="5" s="1" a="1"/>
  <c r="C1046" i="5" s="1"/>
  <c r="B1045" i="5" a="1"/>
  <c r="B1045" i="5" s="1"/>
  <c r="B1044" i="5" a="1"/>
  <c r="B1044" i="5" s="1"/>
  <c r="B1043" i="5" a="1"/>
  <c r="B1043" i="5" s="1"/>
  <c r="B1042" i="5" a="1"/>
  <c r="B1042" i="5" s="1"/>
  <c r="B1041" i="5" a="1"/>
  <c r="B1041" i="5" s="1"/>
  <c r="B1040" i="5" a="1"/>
  <c r="B1040" i="5" s="1"/>
  <c r="B1039" i="5" a="1"/>
  <c r="B1039" i="5" s="1"/>
  <c r="B1038" i="5" a="1"/>
  <c r="B1038" i="5" s="1"/>
  <c r="C1038" i="5" s="1" a="1"/>
  <c r="C1038" i="5" s="1"/>
  <c r="B1037" i="5" a="1"/>
  <c r="B1037" i="5" s="1"/>
  <c r="C1037" i="5" s="1" a="1"/>
  <c r="C1037" i="5" s="1"/>
  <c r="B1036" i="5" a="1"/>
  <c r="B1036" i="5" s="1"/>
  <c r="B1035" i="5" a="1"/>
  <c r="B1035" i="5" s="1"/>
  <c r="B1034" i="5" a="1"/>
  <c r="B1034" i="5" s="1"/>
  <c r="B1033" i="5" a="1"/>
  <c r="B1033" i="5" s="1"/>
  <c r="B1032" i="5" a="1"/>
  <c r="B1032" i="5" s="1"/>
  <c r="B1031" i="5" a="1"/>
  <c r="B1031" i="5" s="1"/>
  <c r="B1030" i="5" a="1"/>
  <c r="B1030" i="5" s="1"/>
  <c r="C1030" i="5" s="1" a="1"/>
  <c r="C1030" i="5" s="1"/>
  <c r="B1029" i="5" a="1"/>
  <c r="B1029" i="5" s="1"/>
  <c r="B1028" i="5" a="1"/>
  <c r="B1028" i="5" s="1"/>
  <c r="B1027" i="5" a="1"/>
  <c r="B1027" i="5" s="1"/>
  <c r="B1026" i="5" a="1"/>
  <c r="B1026" i="5" s="1"/>
  <c r="B1025" i="5" a="1"/>
  <c r="B1025" i="5" s="1"/>
  <c r="B1024" i="5" a="1"/>
  <c r="B1024" i="5" s="1"/>
  <c r="B1023" i="5" a="1"/>
  <c r="B1023" i="5" s="1"/>
  <c r="B1022" i="5" a="1"/>
  <c r="B1022" i="5" s="1"/>
  <c r="C1022" i="5" s="1" a="1"/>
  <c r="C1022" i="5" s="1"/>
  <c r="B1021" i="5" a="1"/>
  <c r="B1021" i="5" s="1"/>
  <c r="C1021" i="5" s="1" a="1"/>
  <c r="C1021" i="5" s="1"/>
  <c r="B1020" i="5" a="1"/>
  <c r="B1020" i="5" s="1"/>
  <c r="B1019" i="5" a="1"/>
  <c r="B1019" i="5" s="1"/>
  <c r="B1018" i="5" a="1"/>
  <c r="B1018" i="5" s="1"/>
  <c r="B1017" i="5" a="1"/>
  <c r="B1017" i="5" s="1"/>
  <c r="B1016" i="5" a="1"/>
  <c r="B1016" i="5" s="1"/>
  <c r="B1015" i="5" a="1"/>
  <c r="B1015" i="5" s="1"/>
  <c r="B1014" i="5" a="1"/>
  <c r="B1014" i="5" s="1"/>
  <c r="C1014" i="5" s="1" a="1"/>
  <c r="C1014" i="5" s="1"/>
  <c r="B1013" i="5" a="1"/>
  <c r="B1013" i="5" s="1"/>
  <c r="B1012" i="5" a="1"/>
  <c r="B1012" i="5" s="1"/>
  <c r="B1011" i="5" a="1"/>
  <c r="B1011" i="5" s="1"/>
  <c r="B1010" i="5" a="1"/>
  <c r="B1010" i="5" s="1"/>
  <c r="B1009" i="5" a="1"/>
  <c r="B1009" i="5" s="1"/>
  <c r="B1008" i="5" a="1"/>
  <c r="B1008" i="5" s="1"/>
  <c r="B1007" i="5" a="1"/>
  <c r="B1007" i="5" s="1"/>
  <c r="B1006" i="5" a="1"/>
  <c r="B1006" i="5" s="1"/>
  <c r="C1006" i="5" s="1" a="1"/>
  <c r="C1006" i="5" s="1"/>
  <c r="B1005" i="5" a="1"/>
  <c r="B1005" i="5" s="1"/>
  <c r="C1005" i="5" s="1" a="1"/>
  <c r="C1005" i="5" s="1"/>
  <c r="B1004" i="5" a="1"/>
  <c r="B1004" i="5" s="1"/>
  <c r="B1003" i="5" a="1"/>
  <c r="B1003" i="5" s="1"/>
  <c r="B1002" i="5" a="1"/>
  <c r="B1002" i="5" s="1"/>
  <c r="B1001" i="5" a="1"/>
  <c r="B1001" i="5" s="1"/>
  <c r="B1000" i="5" a="1"/>
  <c r="B1000" i="5" s="1"/>
  <c r="B999" i="5" a="1"/>
  <c r="B999" i="5" s="1"/>
  <c r="B998" i="5" a="1"/>
  <c r="B998" i="5" s="1"/>
  <c r="C998" i="5" s="1" a="1"/>
  <c r="C998" i="5" s="1"/>
  <c r="B997" i="5" a="1"/>
  <c r="B997" i="5" s="1"/>
  <c r="B996" i="5" a="1"/>
  <c r="B996" i="5" s="1"/>
  <c r="B995" i="5" a="1"/>
  <c r="B995" i="5" s="1"/>
  <c r="B994" i="5" a="1"/>
  <c r="B994" i="5" s="1"/>
  <c r="B993" i="5" a="1"/>
  <c r="B993" i="5" s="1"/>
  <c r="B992" i="5" a="1"/>
  <c r="B992" i="5" s="1"/>
  <c r="B991" i="5" a="1"/>
  <c r="B991" i="5" s="1"/>
  <c r="B990" i="5" a="1"/>
  <c r="B990" i="5" s="1"/>
  <c r="C990" i="5" s="1" a="1"/>
  <c r="C990" i="5" s="1"/>
  <c r="B989" i="5" a="1"/>
  <c r="B989" i="5" s="1"/>
  <c r="B988" i="5" a="1"/>
  <c r="B988" i="5" s="1"/>
  <c r="B987" i="5" a="1"/>
  <c r="B987" i="5" s="1"/>
  <c r="B986" i="5" a="1"/>
  <c r="B986" i="5" s="1"/>
  <c r="B985" i="5" a="1"/>
  <c r="B985" i="5" s="1"/>
  <c r="B984" i="5" a="1"/>
  <c r="B984" i="5" s="1"/>
  <c r="B983" i="5" a="1"/>
  <c r="B983" i="5" s="1"/>
  <c r="B982" i="5" a="1"/>
  <c r="B982" i="5" s="1"/>
  <c r="C982" i="5" s="1" a="1"/>
  <c r="C982" i="5" s="1"/>
  <c r="B981" i="5" a="1"/>
  <c r="B981" i="5" s="1"/>
  <c r="B980" i="5" a="1"/>
  <c r="B980" i="5" s="1"/>
  <c r="B979" i="5" a="1"/>
  <c r="B979" i="5" s="1"/>
  <c r="B978" i="5" a="1"/>
  <c r="B978" i="5" s="1"/>
  <c r="B977" i="5" a="1"/>
  <c r="B977" i="5" s="1"/>
  <c r="B976" i="5" a="1"/>
  <c r="B976" i="5" s="1"/>
  <c r="B975" i="5" a="1"/>
  <c r="B975" i="5" s="1"/>
  <c r="B974" i="5" a="1"/>
  <c r="B974" i="5" s="1"/>
  <c r="C974" i="5" s="1" a="1"/>
  <c r="C974" i="5" s="1"/>
  <c r="B973" i="5" a="1"/>
  <c r="B973" i="5" s="1"/>
  <c r="C973" i="5" s="1" a="1"/>
  <c r="C973" i="5" s="1"/>
  <c r="B972" i="5" a="1"/>
  <c r="B972" i="5" s="1"/>
  <c r="B971" i="5" a="1"/>
  <c r="B971" i="5" s="1"/>
  <c r="B970" i="5" a="1"/>
  <c r="B970" i="5" s="1"/>
  <c r="B969" i="5" a="1"/>
  <c r="B969" i="5" s="1"/>
  <c r="B968" i="5" a="1"/>
  <c r="B968" i="5" s="1"/>
  <c r="B967" i="5" a="1"/>
  <c r="B967" i="5" s="1"/>
  <c r="B966" i="5" a="1"/>
  <c r="B966" i="5" s="1"/>
  <c r="C966" i="5" s="1" a="1"/>
  <c r="C966" i="5" s="1"/>
  <c r="B965" i="5" a="1"/>
  <c r="B965" i="5" s="1"/>
  <c r="B964" i="5" a="1"/>
  <c r="B964" i="5" s="1"/>
  <c r="B963" i="5" a="1"/>
  <c r="B963" i="5" s="1"/>
  <c r="B962" i="5" a="1"/>
  <c r="B962" i="5" s="1"/>
  <c r="B961" i="5" a="1"/>
  <c r="B961" i="5" s="1"/>
  <c r="B960" i="5" a="1"/>
  <c r="B960" i="5" s="1"/>
  <c r="B959" i="5" a="1"/>
  <c r="B959" i="5" s="1"/>
  <c r="B958" i="5" a="1"/>
  <c r="B958" i="5" s="1"/>
  <c r="C958" i="5" s="1" a="1"/>
  <c r="C958" i="5" s="1"/>
  <c r="B957" i="5" a="1"/>
  <c r="B957" i="5" s="1"/>
  <c r="C957" i="5" s="1" a="1"/>
  <c r="C957" i="5" s="1"/>
  <c r="B956" i="5" a="1"/>
  <c r="B956" i="5" s="1"/>
  <c r="B955" i="5" a="1"/>
  <c r="B955" i="5" s="1"/>
  <c r="B954" i="5" a="1"/>
  <c r="B954" i="5" s="1"/>
  <c r="B953" i="5" a="1"/>
  <c r="B953" i="5" s="1"/>
  <c r="B952" i="5" a="1"/>
  <c r="B952" i="5" s="1"/>
  <c r="B951" i="5" a="1"/>
  <c r="B951" i="5" s="1"/>
  <c r="B950" i="5" a="1"/>
  <c r="B950" i="5" s="1"/>
  <c r="C950" i="5" s="1" a="1"/>
  <c r="C950" i="5" s="1"/>
  <c r="B949" i="5" a="1"/>
  <c r="B949" i="5" s="1"/>
  <c r="B948" i="5" a="1"/>
  <c r="B948" i="5" s="1"/>
  <c r="B947" i="5" a="1"/>
  <c r="B947" i="5" s="1"/>
  <c r="B946" i="5" a="1"/>
  <c r="B946" i="5" s="1"/>
  <c r="B945" i="5" a="1"/>
  <c r="B945" i="5" s="1"/>
  <c r="B944" i="5" a="1"/>
  <c r="B944" i="5" s="1"/>
  <c r="B943" i="5" a="1"/>
  <c r="B943" i="5" s="1"/>
  <c r="B942" i="5" a="1"/>
  <c r="B942" i="5" s="1"/>
  <c r="C942" i="5" s="1" a="1"/>
  <c r="C942" i="5" s="1"/>
  <c r="B941" i="5" a="1"/>
  <c r="B941" i="5" s="1"/>
  <c r="C941" i="5" s="1" a="1"/>
  <c r="C941" i="5" s="1"/>
  <c r="B940" i="5" a="1"/>
  <c r="B940" i="5" s="1"/>
  <c r="B939" i="5" a="1"/>
  <c r="B939" i="5" s="1"/>
  <c r="B938" i="5" a="1"/>
  <c r="B938" i="5" s="1"/>
  <c r="B937" i="5" a="1"/>
  <c r="B937" i="5" s="1"/>
  <c r="B936" i="5" a="1"/>
  <c r="B936" i="5" s="1"/>
  <c r="B935" i="5" a="1"/>
  <c r="B935" i="5" s="1"/>
  <c r="B934" i="5" a="1"/>
  <c r="B934" i="5" s="1"/>
  <c r="C934" i="5" s="1" a="1"/>
  <c r="C934" i="5" s="1"/>
  <c r="B933" i="5" a="1"/>
  <c r="B933" i="5" s="1"/>
  <c r="B932" i="5" a="1"/>
  <c r="B932" i="5" s="1"/>
  <c r="B931" i="5" a="1"/>
  <c r="B931" i="5" s="1"/>
  <c r="B930" i="5" a="1"/>
  <c r="B930" i="5" s="1"/>
  <c r="B929" i="5" a="1"/>
  <c r="B929" i="5" s="1"/>
  <c r="B928" i="5" a="1"/>
  <c r="B928" i="5" s="1"/>
  <c r="B927" i="5" a="1"/>
  <c r="B927" i="5" s="1"/>
  <c r="B926" i="5" a="1"/>
  <c r="B926" i="5" s="1"/>
  <c r="C926" i="5" s="1" a="1"/>
  <c r="C926" i="5" s="1"/>
  <c r="B925" i="5" a="1"/>
  <c r="B925" i="5" s="1"/>
  <c r="B924" i="5" a="1"/>
  <c r="B924" i="5" s="1"/>
  <c r="B923" i="5" a="1"/>
  <c r="B923" i="5" s="1"/>
  <c r="B922" i="5" a="1"/>
  <c r="B922" i="5" s="1"/>
  <c r="B921" i="5" a="1"/>
  <c r="B921" i="5" s="1"/>
  <c r="B920" i="5" a="1"/>
  <c r="B920" i="5" s="1"/>
  <c r="B919" i="5" a="1"/>
  <c r="B919" i="5" s="1"/>
  <c r="B918" i="5" a="1"/>
  <c r="B918" i="5" s="1"/>
  <c r="C918" i="5" s="1" a="1"/>
  <c r="C918" i="5" s="1"/>
  <c r="B917" i="5" a="1"/>
  <c r="B917" i="5" s="1"/>
  <c r="B916" i="5" a="1"/>
  <c r="B916" i="5" s="1"/>
  <c r="B915" i="5" a="1"/>
  <c r="B915" i="5" s="1"/>
  <c r="B914" i="5" a="1"/>
  <c r="B914" i="5" s="1"/>
  <c r="B913" i="5" a="1"/>
  <c r="B913" i="5" s="1"/>
  <c r="B912" i="5" a="1"/>
  <c r="B912" i="5" s="1"/>
  <c r="B911" i="5" a="1"/>
  <c r="B911" i="5" s="1"/>
  <c r="B910" i="5" a="1"/>
  <c r="B910" i="5" s="1"/>
  <c r="C910" i="5" s="1" a="1"/>
  <c r="C910" i="5" s="1"/>
  <c r="B909" i="5" a="1"/>
  <c r="B909" i="5" s="1"/>
  <c r="B908" i="5" a="1"/>
  <c r="B908" i="5" s="1"/>
  <c r="B907" i="5" a="1"/>
  <c r="B907" i="5" s="1"/>
  <c r="B906" i="5" a="1"/>
  <c r="B906" i="5" s="1"/>
  <c r="B905" i="5" a="1"/>
  <c r="B905" i="5" s="1"/>
  <c r="B904" i="5" a="1"/>
  <c r="B904" i="5" s="1"/>
  <c r="B903" i="5" a="1"/>
  <c r="B903" i="5" s="1"/>
  <c r="B902" i="5" a="1"/>
  <c r="B902" i="5" s="1"/>
  <c r="C902" i="5" s="1" a="1"/>
  <c r="C902" i="5" s="1"/>
  <c r="B901" i="5" a="1"/>
  <c r="B901" i="5" s="1"/>
  <c r="B900" i="5" a="1"/>
  <c r="B900" i="5" s="1"/>
  <c r="B899" i="5" a="1"/>
  <c r="B899" i="5" s="1"/>
  <c r="B898" i="5" a="1"/>
  <c r="B898" i="5" s="1"/>
  <c r="B897" i="5" a="1"/>
  <c r="B897" i="5" s="1"/>
  <c r="B896" i="5" a="1"/>
  <c r="B896" i="5" s="1"/>
  <c r="B895" i="5" a="1"/>
  <c r="B895" i="5" s="1"/>
  <c r="B894" i="5" a="1"/>
  <c r="B894" i="5" s="1"/>
  <c r="C894" i="5" s="1" a="1"/>
  <c r="C894" i="5" s="1"/>
  <c r="B893" i="5" a="1"/>
  <c r="B893" i="5" s="1"/>
  <c r="C893" i="5" s="1" a="1"/>
  <c r="C893" i="5" s="1"/>
  <c r="B892" i="5" a="1"/>
  <c r="B892" i="5" s="1"/>
  <c r="B891" i="5" a="1"/>
  <c r="B891" i="5" s="1"/>
  <c r="B890" i="5" a="1"/>
  <c r="B890" i="5" s="1"/>
  <c r="B889" i="5" a="1"/>
  <c r="B889" i="5" s="1"/>
  <c r="B888" i="5" a="1"/>
  <c r="B888" i="5" s="1"/>
  <c r="B887" i="5" a="1"/>
  <c r="B887" i="5" s="1"/>
  <c r="B886" i="5" a="1"/>
  <c r="B886" i="5" s="1"/>
  <c r="C886" i="5" s="1" a="1"/>
  <c r="C886" i="5" s="1"/>
  <c r="B885" i="5" a="1"/>
  <c r="B885" i="5" s="1"/>
  <c r="B884" i="5" a="1"/>
  <c r="B884" i="5" s="1"/>
  <c r="B883" i="5" a="1"/>
  <c r="B883" i="5" s="1"/>
  <c r="B882" i="5" a="1"/>
  <c r="B882" i="5" s="1"/>
  <c r="B881" i="5" a="1"/>
  <c r="B881" i="5" s="1"/>
  <c r="B880" i="5" a="1"/>
  <c r="B880" i="5" s="1"/>
  <c r="B879" i="5" a="1"/>
  <c r="B879" i="5" s="1"/>
  <c r="B878" i="5" a="1"/>
  <c r="B878" i="5" s="1"/>
  <c r="C878" i="5" s="1" a="1"/>
  <c r="C878" i="5" s="1"/>
  <c r="B877" i="5" a="1"/>
  <c r="B877" i="5" s="1"/>
  <c r="C877" i="5" s="1" a="1"/>
  <c r="C877" i="5" s="1"/>
  <c r="B876" i="5" a="1"/>
  <c r="B876" i="5" s="1"/>
  <c r="B875" i="5" a="1"/>
  <c r="B875" i="5" s="1"/>
  <c r="B874" i="5" a="1"/>
  <c r="B874" i="5" s="1"/>
  <c r="B873" i="5" a="1"/>
  <c r="B873" i="5" s="1"/>
  <c r="B872" i="5" a="1"/>
  <c r="B872" i="5" s="1"/>
  <c r="B871" i="5" a="1"/>
  <c r="B871" i="5" s="1"/>
  <c r="B870" i="5" a="1"/>
  <c r="B870" i="5" s="1"/>
  <c r="C870" i="5" s="1" a="1"/>
  <c r="C870" i="5" s="1"/>
  <c r="B869" i="5" a="1"/>
  <c r="B869" i="5" s="1"/>
  <c r="C869" i="5" s="1" a="1"/>
  <c r="C869" i="5" s="1"/>
  <c r="B868" i="5" a="1"/>
  <c r="B868" i="5" s="1"/>
  <c r="B867" i="5" a="1"/>
  <c r="B867" i="5" s="1"/>
  <c r="B866" i="5" a="1"/>
  <c r="B866" i="5" s="1"/>
  <c r="B865" i="5" a="1"/>
  <c r="B865" i="5" s="1"/>
  <c r="B864" i="5" a="1"/>
  <c r="B864" i="5" s="1"/>
  <c r="B863" i="5" a="1"/>
  <c r="B863" i="5" s="1"/>
  <c r="B862" i="5" a="1"/>
  <c r="B862" i="5" s="1"/>
  <c r="C862" i="5" s="1" a="1"/>
  <c r="C862" i="5" s="1"/>
  <c r="B861" i="5" a="1"/>
  <c r="B861" i="5" s="1"/>
  <c r="C861" i="5" s="1" a="1"/>
  <c r="C861" i="5" s="1"/>
  <c r="B860" i="5" a="1"/>
  <c r="B860" i="5" s="1"/>
  <c r="B859" i="5" a="1"/>
  <c r="B859" i="5" s="1"/>
  <c r="B858" i="5" a="1"/>
  <c r="B858" i="5" s="1"/>
  <c r="B857" i="5" a="1"/>
  <c r="B857" i="5" s="1"/>
  <c r="B856" i="5" a="1"/>
  <c r="B856" i="5" s="1"/>
  <c r="B855" i="5" a="1"/>
  <c r="B855" i="5" s="1"/>
  <c r="B854" i="5" a="1"/>
  <c r="B854" i="5" s="1"/>
  <c r="B853" i="5" a="1"/>
  <c r="B853" i="5" s="1"/>
  <c r="C853" i="5" s="1" a="1"/>
  <c r="C853" i="5" s="1"/>
  <c r="B852" i="5" a="1"/>
  <c r="B852" i="5" s="1"/>
  <c r="B851" i="5" a="1"/>
  <c r="B851" i="5" s="1"/>
  <c r="B850" i="5" a="1"/>
  <c r="B850" i="5" s="1"/>
  <c r="B849" i="5" a="1"/>
  <c r="B849" i="5" s="1"/>
  <c r="B848" i="5" a="1"/>
  <c r="B848" i="5" s="1"/>
  <c r="B847" i="5" a="1"/>
  <c r="B847" i="5" s="1"/>
  <c r="B846" i="5" a="1"/>
  <c r="B846" i="5" s="1"/>
  <c r="C846" i="5" s="1" a="1"/>
  <c r="C846" i="5" s="1"/>
  <c r="B845" i="5" a="1"/>
  <c r="B845" i="5" s="1"/>
  <c r="C845" i="5" s="1" a="1"/>
  <c r="C845" i="5" s="1"/>
  <c r="B844" i="5" a="1"/>
  <c r="B844" i="5" s="1"/>
  <c r="B843" i="5" a="1"/>
  <c r="B843" i="5" s="1"/>
  <c r="B842" i="5" a="1"/>
  <c r="B842" i="5" s="1"/>
  <c r="B841" i="5" a="1"/>
  <c r="B841" i="5" s="1"/>
  <c r="B840" i="5" a="1"/>
  <c r="B840" i="5" s="1"/>
  <c r="B839" i="5" a="1"/>
  <c r="B839" i="5" s="1"/>
  <c r="B838" i="5" a="1"/>
  <c r="B838" i="5" s="1"/>
  <c r="C838" i="5" s="1" a="1"/>
  <c r="C838" i="5" s="1"/>
  <c r="B837" i="5" a="1"/>
  <c r="B837" i="5" s="1"/>
  <c r="C837" i="5" s="1" a="1"/>
  <c r="C837" i="5" s="1"/>
  <c r="B836" i="5" a="1"/>
  <c r="B836" i="5" s="1"/>
  <c r="B835" i="5" a="1"/>
  <c r="B835" i="5" s="1"/>
  <c r="B834" i="5" a="1"/>
  <c r="B834" i="5" s="1"/>
  <c r="B833" i="5" a="1"/>
  <c r="B833" i="5" s="1"/>
  <c r="B832" i="5" a="1"/>
  <c r="B832" i="5" s="1"/>
  <c r="B831" i="5" a="1"/>
  <c r="B831" i="5" s="1"/>
  <c r="B830" i="5" a="1"/>
  <c r="B830" i="5" s="1"/>
  <c r="C830" i="5" s="1" a="1"/>
  <c r="C830" i="5" s="1"/>
  <c r="B829" i="5" a="1"/>
  <c r="B829" i="5" s="1"/>
  <c r="C829" i="5" s="1" a="1"/>
  <c r="C829" i="5" s="1"/>
  <c r="B828" i="5" a="1"/>
  <c r="B828" i="5" s="1"/>
  <c r="B827" i="5" a="1"/>
  <c r="B827" i="5" s="1"/>
  <c r="B826" i="5" a="1"/>
  <c r="B826" i="5" s="1"/>
  <c r="B825" i="5" a="1"/>
  <c r="B825" i="5" s="1"/>
  <c r="B824" i="5" a="1"/>
  <c r="B824" i="5" s="1"/>
  <c r="B823" i="5" a="1"/>
  <c r="B823" i="5" s="1"/>
  <c r="B822" i="5" a="1"/>
  <c r="B822" i="5" s="1"/>
  <c r="C822" i="5" s="1" a="1"/>
  <c r="C822" i="5" s="1"/>
  <c r="B821" i="5" a="1"/>
  <c r="B821" i="5" s="1"/>
  <c r="C821" i="5" s="1" a="1"/>
  <c r="C821" i="5" s="1"/>
  <c r="B820" i="5" a="1"/>
  <c r="B820" i="5" s="1"/>
  <c r="B819" i="5" a="1"/>
  <c r="B819" i="5" s="1"/>
  <c r="B818" i="5" a="1"/>
  <c r="B818" i="5" s="1"/>
  <c r="B817" i="5" a="1"/>
  <c r="B817" i="5" s="1"/>
  <c r="B816" i="5" a="1"/>
  <c r="B816" i="5" s="1"/>
  <c r="B815" i="5" a="1"/>
  <c r="B815" i="5" s="1"/>
  <c r="B814" i="5" a="1"/>
  <c r="B814" i="5" s="1"/>
  <c r="B813" i="5" a="1"/>
  <c r="B813" i="5" s="1"/>
  <c r="C813" i="5" s="1" a="1"/>
  <c r="C813" i="5" s="1"/>
  <c r="B812" i="5" a="1"/>
  <c r="B812" i="5" s="1"/>
  <c r="B811" i="5" a="1"/>
  <c r="B811" i="5" s="1"/>
  <c r="B810" i="5" a="1"/>
  <c r="B810" i="5" s="1"/>
  <c r="B809" i="5" a="1"/>
  <c r="B809" i="5" s="1"/>
  <c r="B808" i="5" a="1"/>
  <c r="B808" i="5" s="1"/>
  <c r="B807" i="5" a="1"/>
  <c r="B807" i="5" s="1"/>
  <c r="B806" i="5" a="1"/>
  <c r="B806" i="5" s="1"/>
  <c r="B805" i="5" a="1"/>
  <c r="B805" i="5" s="1"/>
  <c r="C805" i="5" s="1" a="1"/>
  <c r="C805" i="5" s="1"/>
  <c r="B804" i="5" a="1"/>
  <c r="B804" i="5" s="1"/>
  <c r="B803" i="5" a="1"/>
  <c r="B803" i="5" s="1"/>
  <c r="B802" i="5" a="1"/>
  <c r="B802" i="5" s="1"/>
  <c r="B801" i="5" a="1"/>
  <c r="B801" i="5" s="1"/>
  <c r="B800" i="5" a="1"/>
  <c r="B800" i="5" s="1"/>
  <c r="B799" i="5" a="1"/>
  <c r="B799" i="5" s="1"/>
  <c r="B798" i="5" a="1"/>
  <c r="B798" i="5" s="1"/>
  <c r="B797" i="5" a="1"/>
  <c r="B797" i="5" s="1"/>
  <c r="C797" i="5" s="1" a="1"/>
  <c r="C797" i="5" s="1"/>
  <c r="B796" i="5" a="1"/>
  <c r="B796" i="5" s="1"/>
  <c r="B795" i="5" a="1"/>
  <c r="B795" i="5" s="1"/>
  <c r="B794" i="5" a="1"/>
  <c r="B794" i="5" s="1"/>
  <c r="B793" i="5" a="1"/>
  <c r="B793" i="5" s="1"/>
  <c r="B792" i="5" a="1"/>
  <c r="B792" i="5" s="1"/>
  <c r="B791" i="5" a="1"/>
  <c r="B791" i="5" s="1"/>
  <c r="B790" i="5" a="1"/>
  <c r="B790" i="5" s="1"/>
  <c r="B789" i="5" a="1"/>
  <c r="B789" i="5" s="1"/>
  <c r="C789" i="5" s="1" a="1"/>
  <c r="C789" i="5" s="1"/>
  <c r="B788" i="5" a="1"/>
  <c r="B788" i="5" s="1"/>
  <c r="B787" i="5" a="1"/>
  <c r="B787" i="5" s="1"/>
  <c r="B786" i="5" a="1"/>
  <c r="B786" i="5" s="1"/>
  <c r="B785" i="5" a="1"/>
  <c r="B785" i="5" s="1"/>
  <c r="B784" i="5" a="1"/>
  <c r="B784" i="5" s="1"/>
  <c r="B783" i="5" a="1"/>
  <c r="B783" i="5" s="1"/>
  <c r="B782" i="5" a="1"/>
  <c r="B782" i="5" s="1"/>
  <c r="C782" i="5" s="1" a="1"/>
  <c r="C782" i="5" s="1"/>
  <c r="B781" i="5" a="1"/>
  <c r="B781" i="5" s="1"/>
  <c r="C781" i="5" s="1" a="1"/>
  <c r="C781" i="5" s="1"/>
  <c r="B780" i="5" a="1"/>
  <c r="B780" i="5" s="1"/>
  <c r="B779" i="5" a="1"/>
  <c r="B779" i="5" s="1"/>
  <c r="B778" i="5" a="1"/>
  <c r="B778" i="5" s="1"/>
  <c r="B777" i="5" a="1"/>
  <c r="B777" i="5" s="1"/>
  <c r="B776" i="5" a="1"/>
  <c r="B776" i="5" s="1"/>
  <c r="B775" i="5" a="1"/>
  <c r="B775" i="5" s="1"/>
  <c r="B774" i="5" a="1"/>
  <c r="B774" i="5" s="1"/>
  <c r="C774" i="5" s="1" a="1"/>
  <c r="C774" i="5" s="1"/>
  <c r="B773" i="5" a="1"/>
  <c r="B773" i="5" s="1"/>
  <c r="C773" i="5" s="1" a="1"/>
  <c r="C773" i="5" s="1"/>
  <c r="B772" i="5" a="1"/>
  <c r="B772" i="5" s="1"/>
  <c r="B771" i="5" a="1"/>
  <c r="B771" i="5" s="1"/>
  <c r="B770" i="5" a="1"/>
  <c r="B770" i="5" s="1"/>
  <c r="B769" i="5" a="1"/>
  <c r="B769" i="5" s="1"/>
  <c r="B768" i="5" a="1"/>
  <c r="B768" i="5" s="1"/>
  <c r="B767" i="5" a="1"/>
  <c r="B767" i="5" s="1"/>
  <c r="B766" i="5" a="1"/>
  <c r="B766" i="5" s="1"/>
  <c r="C766" i="5" s="1" a="1"/>
  <c r="C766" i="5" s="1"/>
  <c r="B765" i="5" a="1"/>
  <c r="B765" i="5" s="1"/>
  <c r="B764" i="5" a="1"/>
  <c r="B764" i="5" s="1"/>
  <c r="B763" i="5" a="1"/>
  <c r="B763" i="5" s="1"/>
  <c r="B762" i="5" a="1"/>
  <c r="B762" i="5" s="1"/>
  <c r="B761" i="5" a="1"/>
  <c r="B761" i="5" s="1"/>
  <c r="B760" i="5" a="1"/>
  <c r="B760" i="5" s="1"/>
  <c r="B759" i="5" a="1"/>
  <c r="B759" i="5" s="1"/>
  <c r="B758" i="5" a="1"/>
  <c r="B758" i="5" s="1"/>
  <c r="C758" i="5" s="1" a="1"/>
  <c r="C758" i="5" s="1"/>
  <c r="B757" i="5" a="1"/>
  <c r="B757" i="5" s="1"/>
  <c r="B756" i="5" a="1"/>
  <c r="B756" i="5" s="1"/>
  <c r="B755" i="5" a="1"/>
  <c r="B755" i="5" s="1"/>
  <c r="B754" i="5" a="1"/>
  <c r="B754" i="5" s="1"/>
  <c r="B753" i="5" a="1"/>
  <c r="B753" i="5" s="1"/>
  <c r="B752" i="5" a="1"/>
  <c r="B752" i="5" s="1"/>
  <c r="B751" i="5" a="1"/>
  <c r="B751" i="5" s="1"/>
  <c r="B750" i="5" a="1"/>
  <c r="B750" i="5" s="1"/>
  <c r="C750" i="5" s="1" a="1"/>
  <c r="C750" i="5" s="1"/>
  <c r="B749" i="5" a="1"/>
  <c r="B749" i="5" s="1"/>
  <c r="B748" i="5" a="1"/>
  <c r="B748" i="5" s="1"/>
  <c r="B747" i="5" a="1"/>
  <c r="B747" i="5" s="1"/>
  <c r="B746" i="5" a="1"/>
  <c r="B746" i="5" s="1"/>
  <c r="B745" i="5" a="1"/>
  <c r="B745" i="5" s="1"/>
  <c r="B744" i="5" a="1"/>
  <c r="B744" i="5" s="1"/>
  <c r="B743" i="5" a="1"/>
  <c r="B743" i="5" s="1"/>
  <c r="B742" i="5" a="1"/>
  <c r="B742" i="5" s="1"/>
  <c r="C742" i="5" s="1" a="1"/>
  <c r="C742" i="5" s="1"/>
  <c r="B741" i="5" a="1"/>
  <c r="B741" i="5" s="1"/>
  <c r="B740" i="5" a="1"/>
  <c r="B740" i="5" s="1"/>
  <c r="B739" i="5" a="1"/>
  <c r="B739" i="5" s="1"/>
  <c r="B738" i="5" a="1"/>
  <c r="B738" i="5" s="1"/>
  <c r="B737" i="5" a="1"/>
  <c r="B737" i="5" s="1"/>
  <c r="B736" i="5" a="1"/>
  <c r="B736" i="5" s="1"/>
  <c r="B735" i="5" a="1"/>
  <c r="B735" i="5" s="1"/>
  <c r="B734" i="5" a="1"/>
  <c r="B734" i="5" s="1"/>
  <c r="C734" i="5" s="1" a="1"/>
  <c r="C734" i="5" s="1"/>
  <c r="B733" i="5" a="1"/>
  <c r="B733" i="5" s="1"/>
  <c r="B732" i="5" a="1"/>
  <c r="B732" i="5" s="1"/>
  <c r="B731" i="5" a="1"/>
  <c r="B731" i="5" s="1"/>
  <c r="B730" i="5" a="1"/>
  <c r="B730" i="5" s="1"/>
  <c r="B729" i="5" a="1"/>
  <c r="B729" i="5" s="1"/>
  <c r="B728" i="5" a="1"/>
  <c r="B728" i="5" s="1"/>
  <c r="B727" i="5" a="1"/>
  <c r="B727" i="5" s="1"/>
  <c r="B726" i="5" a="1"/>
  <c r="B726" i="5" s="1"/>
  <c r="C726" i="5" s="1" a="1"/>
  <c r="C726" i="5" s="1"/>
  <c r="B725" i="5" a="1"/>
  <c r="B725" i="5" s="1"/>
  <c r="B724" i="5" a="1"/>
  <c r="B724" i="5" s="1"/>
  <c r="B723" i="5" a="1"/>
  <c r="B723" i="5" s="1"/>
  <c r="B722" i="5" a="1"/>
  <c r="B722" i="5" s="1"/>
  <c r="B721" i="5" a="1"/>
  <c r="B721" i="5" s="1"/>
  <c r="B720" i="5" a="1"/>
  <c r="B720" i="5" s="1"/>
  <c r="B719" i="5" a="1"/>
  <c r="B719" i="5" s="1"/>
  <c r="B718" i="5" a="1"/>
  <c r="B718" i="5" s="1"/>
  <c r="C718" i="5" s="1" a="1"/>
  <c r="C718" i="5" s="1"/>
  <c r="B717" i="5" a="1"/>
  <c r="B717" i="5" s="1"/>
  <c r="B716" i="5" a="1"/>
  <c r="B716" i="5" s="1"/>
  <c r="B715" i="5" a="1"/>
  <c r="B715" i="5" s="1"/>
  <c r="B714" i="5" a="1"/>
  <c r="B714" i="5" s="1"/>
  <c r="B713" i="5" a="1"/>
  <c r="B713" i="5" s="1"/>
  <c r="B712" i="5" a="1"/>
  <c r="B712" i="5" s="1"/>
  <c r="B711" i="5" a="1"/>
  <c r="B711" i="5" s="1"/>
  <c r="B710" i="5" a="1"/>
  <c r="B710" i="5" s="1"/>
  <c r="C710" i="5" s="1" a="1"/>
  <c r="C710" i="5" s="1"/>
  <c r="B709" i="5" a="1"/>
  <c r="B709" i="5" s="1"/>
  <c r="B708" i="5" a="1"/>
  <c r="B708" i="5" s="1"/>
  <c r="B707" i="5" a="1"/>
  <c r="B707" i="5" s="1"/>
  <c r="B706" i="5" a="1"/>
  <c r="B706" i="5" s="1"/>
  <c r="B705" i="5" a="1"/>
  <c r="B705" i="5" s="1"/>
  <c r="B704" i="5" a="1"/>
  <c r="B704" i="5" s="1"/>
  <c r="B703" i="5" a="1"/>
  <c r="B703" i="5" s="1"/>
  <c r="B702" i="5" a="1"/>
  <c r="B702" i="5" s="1"/>
  <c r="C702" i="5" s="1" a="1"/>
  <c r="C702" i="5" s="1"/>
  <c r="B701" i="5" a="1"/>
  <c r="B701" i="5" s="1"/>
  <c r="B700" i="5" a="1"/>
  <c r="B700" i="5" s="1"/>
  <c r="B699" i="5" a="1"/>
  <c r="B699" i="5" s="1"/>
  <c r="B698" i="5" a="1"/>
  <c r="B698" i="5" s="1"/>
  <c r="B697" i="5" a="1"/>
  <c r="B697" i="5" s="1"/>
  <c r="B696" i="5" a="1"/>
  <c r="B696" i="5" s="1"/>
  <c r="B695" i="5" a="1"/>
  <c r="B695" i="5" s="1"/>
  <c r="B694" i="5" a="1"/>
  <c r="B694" i="5" s="1"/>
  <c r="C694" i="5" s="1" a="1"/>
  <c r="C694" i="5" s="1"/>
  <c r="B693" i="5" a="1"/>
  <c r="B693" i="5" s="1"/>
  <c r="B692" i="5" a="1"/>
  <c r="B692" i="5" s="1"/>
  <c r="B691" i="5" a="1"/>
  <c r="B691" i="5" s="1"/>
  <c r="B690" i="5" a="1"/>
  <c r="B690" i="5" s="1"/>
  <c r="B689" i="5" a="1"/>
  <c r="B689" i="5" s="1"/>
  <c r="B688" i="5" a="1"/>
  <c r="B688" i="5" s="1"/>
  <c r="B687" i="5" a="1"/>
  <c r="B687" i="5" s="1"/>
  <c r="B686" i="5" a="1"/>
  <c r="B686" i="5" s="1"/>
  <c r="C686" i="5" s="1" a="1"/>
  <c r="C686" i="5" s="1"/>
  <c r="B685" i="5" a="1"/>
  <c r="B685" i="5" s="1"/>
  <c r="B684" i="5" a="1"/>
  <c r="B684" i="5" s="1"/>
  <c r="B683" i="5" a="1"/>
  <c r="B683" i="5" s="1"/>
  <c r="B682" i="5" a="1"/>
  <c r="B682" i="5" s="1"/>
  <c r="B681" i="5" a="1"/>
  <c r="B681" i="5" s="1"/>
  <c r="B680" i="5" a="1"/>
  <c r="B680" i="5" s="1"/>
  <c r="B679" i="5" a="1"/>
  <c r="B679" i="5" s="1"/>
  <c r="B678" i="5" a="1"/>
  <c r="B678" i="5" s="1"/>
  <c r="C678" i="5" s="1" a="1"/>
  <c r="C678" i="5" s="1"/>
  <c r="B677" i="5" a="1"/>
  <c r="B677" i="5" s="1"/>
  <c r="B676" i="5" a="1"/>
  <c r="B676" i="5" s="1"/>
  <c r="B675" i="5" a="1"/>
  <c r="B675" i="5" s="1"/>
  <c r="B674" i="5" a="1"/>
  <c r="B674" i="5" s="1"/>
  <c r="B673" i="5" a="1"/>
  <c r="B673" i="5" s="1"/>
  <c r="B672" i="5" a="1"/>
  <c r="B672" i="5" s="1"/>
  <c r="B671" i="5" a="1"/>
  <c r="B671" i="5" s="1"/>
  <c r="B670" i="5" a="1"/>
  <c r="B670" i="5" s="1"/>
  <c r="C670" i="5" s="1" a="1"/>
  <c r="C670" i="5" s="1"/>
  <c r="B669" i="5" a="1"/>
  <c r="B669" i="5" s="1"/>
  <c r="B668" i="5" a="1"/>
  <c r="B668" i="5" s="1"/>
  <c r="B667" i="5" a="1"/>
  <c r="B667" i="5" s="1"/>
  <c r="B666" i="5" a="1"/>
  <c r="B666" i="5" s="1"/>
  <c r="B665" i="5" a="1"/>
  <c r="B665" i="5" s="1"/>
  <c r="B664" i="5" a="1"/>
  <c r="B664" i="5" s="1"/>
  <c r="B663" i="5" a="1"/>
  <c r="B663" i="5" s="1"/>
  <c r="B662" i="5" a="1"/>
  <c r="B662" i="5" s="1"/>
  <c r="C662" i="5" s="1" a="1"/>
  <c r="C662" i="5" s="1"/>
  <c r="B661" i="5" a="1"/>
  <c r="B661" i="5" s="1"/>
  <c r="B660" i="5" a="1"/>
  <c r="B660" i="5" s="1"/>
  <c r="B659" i="5" a="1"/>
  <c r="B659" i="5" s="1"/>
  <c r="B658" i="5" a="1"/>
  <c r="B658" i="5" s="1"/>
  <c r="B657" i="5" a="1"/>
  <c r="B657" i="5" s="1"/>
  <c r="B656" i="5" a="1"/>
  <c r="B656" i="5" s="1"/>
  <c r="B655" i="5" a="1"/>
  <c r="B655" i="5" s="1"/>
  <c r="B654" i="5" a="1"/>
  <c r="B654" i="5" s="1"/>
  <c r="C654" i="5" s="1" a="1"/>
  <c r="C654" i="5" s="1"/>
  <c r="B653" i="5" a="1"/>
  <c r="B653" i="5" s="1"/>
  <c r="B652" i="5" a="1"/>
  <c r="B652" i="5" s="1"/>
  <c r="B651" i="5" a="1"/>
  <c r="B651" i="5" s="1"/>
  <c r="B650" i="5" a="1"/>
  <c r="B650" i="5" s="1"/>
  <c r="B649" i="5" a="1"/>
  <c r="B649" i="5" s="1"/>
  <c r="B648" i="5" a="1"/>
  <c r="B648" i="5" s="1"/>
  <c r="B647" i="5" a="1"/>
  <c r="B647" i="5" s="1"/>
  <c r="B646" i="5" a="1"/>
  <c r="B646" i="5" s="1"/>
  <c r="C646" i="5" s="1" a="1"/>
  <c r="C646" i="5" s="1"/>
  <c r="B645" i="5" a="1"/>
  <c r="B645" i="5" s="1"/>
  <c r="B644" i="5" a="1"/>
  <c r="B644" i="5" s="1"/>
  <c r="B643" i="5" a="1"/>
  <c r="B643" i="5" s="1"/>
  <c r="B642" i="5" a="1"/>
  <c r="B642" i="5" s="1"/>
  <c r="B641" i="5" a="1"/>
  <c r="B641" i="5" s="1"/>
  <c r="B640" i="5" a="1"/>
  <c r="B640" i="5" s="1"/>
  <c r="B639" i="5" a="1"/>
  <c r="B639" i="5" s="1"/>
  <c r="B638" i="5" a="1"/>
  <c r="B638" i="5" s="1"/>
  <c r="C638" i="5" s="1" a="1"/>
  <c r="C638" i="5" s="1"/>
  <c r="B637" i="5" a="1"/>
  <c r="B637" i="5" s="1"/>
  <c r="B636" i="5" a="1"/>
  <c r="B636" i="5" s="1"/>
  <c r="B635" i="5" a="1"/>
  <c r="B635" i="5" s="1"/>
  <c r="B634" i="5" a="1"/>
  <c r="B634" i="5" s="1"/>
  <c r="B633" i="5" a="1"/>
  <c r="B633" i="5" s="1"/>
  <c r="B632" i="5" a="1"/>
  <c r="B632" i="5" s="1"/>
  <c r="B631" i="5" a="1"/>
  <c r="B631" i="5" s="1"/>
  <c r="B630" i="5" a="1"/>
  <c r="B630" i="5" s="1"/>
  <c r="C630" i="5" s="1" a="1"/>
  <c r="C630" i="5" s="1"/>
  <c r="B629" i="5" a="1"/>
  <c r="B629" i="5" s="1"/>
  <c r="B628" i="5" a="1"/>
  <c r="B628" i="5" s="1"/>
  <c r="B627" i="5" a="1"/>
  <c r="B627" i="5" s="1"/>
  <c r="B626" i="5" a="1"/>
  <c r="B626" i="5" s="1"/>
  <c r="B625" i="5" a="1"/>
  <c r="B625" i="5" s="1"/>
  <c r="B624" i="5" a="1"/>
  <c r="B624" i="5" s="1"/>
  <c r="B623" i="5" a="1"/>
  <c r="B623" i="5" s="1"/>
  <c r="B622" i="5" a="1"/>
  <c r="B622" i="5" s="1"/>
  <c r="C622" i="5" s="1" a="1"/>
  <c r="C622" i="5" s="1"/>
  <c r="B621" i="5" a="1"/>
  <c r="B621" i="5" s="1"/>
  <c r="B620" i="5" a="1"/>
  <c r="B620" i="5" s="1"/>
  <c r="B619" i="5" a="1"/>
  <c r="B619" i="5" s="1"/>
  <c r="B618" i="5" a="1"/>
  <c r="B618" i="5" s="1"/>
  <c r="B617" i="5" a="1"/>
  <c r="B617" i="5" s="1"/>
  <c r="B616" i="5" a="1"/>
  <c r="B616" i="5" s="1"/>
  <c r="B615" i="5" a="1"/>
  <c r="B615" i="5" s="1"/>
  <c r="B614" i="5" a="1"/>
  <c r="B614" i="5" s="1"/>
  <c r="C614" i="5" s="1" a="1"/>
  <c r="C614" i="5" s="1"/>
  <c r="B613" i="5" a="1"/>
  <c r="B613" i="5" s="1"/>
  <c r="B612" i="5" a="1"/>
  <c r="B612" i="5" s="1"/>
  <c r="B611" i="5" a="1"/>
  <c r="B611" i="5" s="1"/>
  <c r="B610" i="5" a="1"/>
  <c r="B610" i="5" s="1"/>
  <c r="B609" i="5" a="1"/>
  <c r="B609" i="5" s="1"/>
  <c r="B608" i="5" a="1"/>
  <c r="B608" i="5" s="1"/>
  <c r="B607" i="5" a="1"/>
  <c r="B607" i="5" s="1"/>
  <c r="B606" i="5" a="1"/>
  <c r="B606" i="5" s="1"/>
  <c r="C606" i="5" s="1" a="1"/>
  <c r="C606" i="5" s="1"/>
  <c r="B605" i="5" a="1"/>
  <c r="B605" i="5" s="1"/>
  <c r="B604" i="5" a="1"/>
  <c r="B604" i="5" s="1"/>
  <c r="B603" i="5" a="1"/>
  <c r="B603" i="5" s="1"/>
  <c r="B602" i="5" a="1"/>
  <c r="B602" i="5" s="1"/>
  <c r="B601" i="5" a="1"/>
  <c r="B601" i="5" s="1"/>
  <c r="B600" i="5" a="1"/>
  <c r="B600" i="5" s="1"/>
  <c r="B599" i="5" a="1"/>
  <c r="B599" i="5" s="1"/>
  <c r="B598" i="5" a="1"/>
  <c r="B598" i="5" s="1"/>
  <c r="C598" i="5" s="1" a="1"/>
  <c r="C598" i="5" s="1"/>
  <c r="B597" i="5" a="1"/>
  <c r="B597" i="5" s="1"/>
  <c r="B596" i="5" a="1"/>
  <c r="B596" i="5" s="1"/>
  <c r="B595" i="5" a="1"/>
  <c r="B595" i="5" s="1"/>
  <c r="B594" i="5" a="1"/>
  <c r="B594" i="5" s="1"/>
  <c r="B593" i="5" a="1"/>
  <c r="B593" i="5" s="1"/>
  <c r="B592" i="5" a="1"/>
  <c r="B592" i="5" s="1"/>
  <c r="B591" i="5" a="1"/>
  <c r="B591" i="5" s="1"/>
  <c r="B590" i="5" a="1"/>
  <c r="B590" i="5" s="1"/>
  <c r="C590" i="5" s="1" a="1"/>
  <c r="C590" i="5" s="1"/>
  <c r="B589" i="5" a="1"/>
  <c r="B589" i="5" s="1"/>
  <c r="B588" i="5" a="1"/>
  <c r="B588" i="5" s="1"/>
  <c r="B587" i="5" a="1"/>
  <c r="B587" i="5" s="1"/>
  <c r="B586" i="5" a="1"/>
  <c r="B586" i="5" s="1"/>
  <c r="B585" i="5" a="1"/>
  <c r="B585" i="5" s="1"/>
  <c r="B584" i="5" a="1"/>
  <c r="B584" i="5" s="1"/>
  <c r="B583" i="5" a="1"/>
  <c r="B583" i="5" s="1"/>
  <c r="B582" i="5" a="1"/>
  <c r="B582" i="5" s="1"/>
  <c r="C582" i="5" s="1" a="1"/>
  <c r="C582" i="5" s="1"/>
  <c r="B581" i="5" a="1"/>
  <c r="B581" i="5" s="1"/>
  <c r="B580" i="5" a="1"/>
  <c r="B580" i="5" s="1"/>
  <c r="B579" i="5" a="1"/>
  <c r="B579" i="5" s="1"/>
  <c r="B578" i="5" a="1"/>
  <c r="B578" i="5" s="1"/>
  <c r="B577" i="5" a="1"/>
  <c r="B577" i="5" s="1"/>
  <c r="B576" i="5" a="1"/>
  <c r="B576" i="5" s="1"/>
  <c r="B575" i="5" a="1"/>
  <c r="B575" i="5" s="1"/>
  <c r="B574" i="5" a="1"/>
  <c r="B574" i="5" s="1"/>
  <c r="C574" i="5" s="1" a="1"/>
  <c r="C574" i="5" s="1"/>
  <c r="B573" i="5" a="1"/>
  <c r="B573" i="5" s="1"/>
  <c r="B572" i="5" a="1"/>
  <c r="B572" i="5" s="1"/>
  <c r="B571" i="5" a="1"/>
  <c r="B571" i="5" s="1"/>
  <c r="B570" i="5" a="1"/>
  <c r="B570" i="5" s="1"/>
  <c r="B569" i="5" a="1"/>
  <c r="B569" i="5" s="1"/>
  <c r="B568" i="5" a="1"/>
  <c r="B568" i="5" s="1"/>
  <c r="B567" i="5" a="1"/>
  <c r="B567" i="5" s="1"/>
  <c r="B566" i="5" a="1"/>
  <c r="B566" i="5" s="1"/>
  <c r="C566" i="5" s="1" a="1"/>
  <c r="C566" i="5" s="1"/>
  <c r="B565" i="5" a="1"/>
  <c r="B565" i="5" s="1"/>
  <c r="B564" i="5" a="1"/>
  <c r="B564" i="5" s="1"/>
  <c r="B563" i="5" a="1"/>
  <c r="B563" i="5" s="1"/>
  <c r="B562" i="5" a="1"/>
  <c r="B562" i="5" s="1"/>
  <c r="B561" i="5" a="1"/>
  <c r="B561" i="5" s="1"/>
  <c r="B560" i="5" a="1"/>
  <c r="B560" i="5" s="1"/>
  <c r="B559" i="5" a="1"/>
  <c r="B559" i="5" s="1"/>
  <c r="B558" i="5" a="1"/>
  <c r="B558" i="5" s="1"/>
  <c r="C558" i="5" s="1" a="1"/>
  <c r="C558" i="5" s="1"/>
  <c r="B557" i="5" a="1"/>
  <c r="B557" i="5" s="1"/>
  <c r="B556" i="5" a="1"/>
  <c r="B556" i="5" s="1"/>
  <c r="B555" i="5" a="1"/>
  <c r="B555" i="5" s="1"/>
  <c r="B554" i="5" a="1"/>
  <c r="B554" i="5" s="1"/>
  <c r="B553" i="5" a="1"/>
  <c r="B553" i="5" s="1"/>
  <c r="B552" i="5" a="1"/>
  <c r="B552" i="5" s="1"/>
  <c r="B551" i="5" a="1"/>
  <c r="B551" i="5" s="1"/>
  <c r="B550" i="5" a="1"/>
  <c r="B550" i="5" s="1"/>
  <c r="C550" i="5" s="1" a="1"/>
  <c r="C550" i="5" s="1"/>
  <c r="B549" i="5" a="1"/>
  <c r="B549" i="5" s="1"/>
  <c r="B548" i="5" a="1"/>
  <c r="B548" i="5" s="1"/>
  <c r="B547" i="5" a="1"/>
  <c r="B547" i="5" s="1"/>
  <c r="B546" i="5" a="1"/>
  <c r="B546" i="5" s="1"/>
  <c r="B545" i="5" a="1"/>
  <c r="B545" i="5" s="1"/>
  <c r="B544" i="5" a="1"/>
  <c r="B544" i="5" s="1"/>
  <c r="B543" i="5" a="1"/>
  <c r="B543" i="5" s="1"/>
  <c r="B542" i="5" a="1"/>
  <c r="B542" i="5" s="1"/>
  <c r="C542" i="5" s="1" a="1"/>
  <c r="C542" i="5" s="1"/>
  <c r="B541" i="5" a="1"/>
  <c r="B541" i="5" s="1"/>
  <c r="B540" i="5" a="1"/>
  <c r="B540" i="5" s="1"/>
  <c r="B539" i="5" a="1"/>
  <c r="B539" i="5" s="1"/>
  <c r="B538" i="5" a="1"/>
  <c r="B538" i="5" s="1"/>
  <c r="B537" i="5" a="1"/>
  <c r="B537" i="5" s="1"/>
  <c r="B536" i="5" a="1"/>
  <c r="B536" i="5" s="1"/>
  <c r="B535" i="5" a="1"/>
  <c r="B535" i="5" s="1"/>
  <c r="B534" i="5" a="1"/>
  <c r="B534" i="5" s="1"/>
  <c r="C534" i="5" s="1" a="1"/>
  <c r="C534" i="5" s="1"/>
  <c r="B533" i="5" a="1"/>
  <c r="B533" i="5" s="1"/>
  <c r="B532" i="5" a="1"/>
  <c r="B532" i="5" s="1"/>
  <c r="B531" i="5" a="1"/>
  <c r="B531" i="5" s="1"/>
  <c r="B530" i="5" a="1"/>
  <c r="B530" i="5" s="1"/>
  <c r="B529" i="5" a="1"/>
  <c r="B529" i="5" s="1"/>
  <c r="B528" i="5" a="1"/>
  <c r="B528" i="5" s="1"/>
  <c r="B527" i="5" a="1"/>
  <c r="B527" i="5" s="1"/>
  <c r="B526" i="5" a="1"/>
  <c r="B526" i="5" s="1"/>
  <c r="C526" i="5" s="1" a="1"/>
  <c r="C526" i="5" s="1"/>
  <c r="B525" i="5" a="1"/>
  <c r="B525" i="5" s="1"/>
  <c r="B524" i="5" a="1"/>
  <c r="B524" i="5" s="1"/>
  <c r="B523" i="5" a="1"/>
  <c r="B523" i="5" s="1"/>
  <c r="B522" i="5" a="1"/>
  <c r="B522" i="5" s="1"/>
  <c r="B521" i="5" a="1"/>
  <c r="B521" i="5" s="1"/>
  <c r="B520" i="5" a="1"/>
  <c r="B520" i="5" s="1"/>
  <c r="B519" i="5" a="1"/>
  <c r="B519" i="5" s="1"/>
  <c r="B518" i="5" a="1"/>
  <c r="B518" i="5" s="1"/>
  <c r="C518" i="5" s="1" a="1"/>
  <c r="C518" i="5" s="1"/>
  <c r="B517" i="5" a="1"/>
  <c r="B517" i="5" s="1"/>
  <c r="B516" i="5" a="1"/>
  <c r="B516" i="5" s="1"/>
  <c r="B515" i="5" a="1"/>
  <c r="B515" i="5" s="1"/>
  <c r="B514" i="5" a="1"/>
  <c r="B514" i="5" s="1"/>
  <c r="B513" i="5" a="1"/>
  <c r="B513" i="5" s="1"/>
  <c r="B512" i="5" a="1"/>
  <c r="B512" i="5" s="1"/>
  <c r="B511" i="5" a="1"/>
  <c r="B511" i="5" s="1"/>
  <c r="B510" i="5" a="1"/>
  <c r="B510" i="5" s="1"/>
  <c r="C510" i="5" s="1" a="1"/>
  <c r="C510" i="5" s="1"/>
  <c r="B509" i="5" a="1"/>
  <c r="B509" i="5" s="1"/>
  <c r="B508" i="5" a="1"/>
  <c r="B508" i="5" s="1"/>
  <c r="B507" i="5" a="1"/>
  <c r="B507" i="5" s="1"/>
  <c r="B506" i="5" a="1"/>
  <c r="B506" i="5" s="1"/>
  <c r="B505" i="5" a="1"/>
  <c r="B505" i="5" s="1"/>
  <c r="B504" i="5" a="1"/>
  <c r="B504" i="5" s="1"/>
  <c r="B503" i="5" a="1"/>
  <c r="B503" i="5" s="1"/>
  <c r="B502" i="5" a="1"/>
  <c r="B502" i="5" s="1"/>
  <c r="C502" i="5" s="1" a="1"/>
  <c r="C502" i="5" s="1"/>
  <c r="B501" i="5" a="1"/>
  <c r="B501" i="5" s="1"/>
  <c r="B500" i="5" a="1"/>
  <c r="B500" i="5" s="1"/>
  <c r="B499" i="5" a="1"/>
  <c r="B499" i="5" s="1"/>
  <c r="B498" i="5" a="1"/>
  <c r="B498" i="5" s="1"/>
  <c r="B497" i="5" a="1"/>
  <c r="B497" i="5" s="1"/>
  <c r="B496" i="5" a="1"/>
  <c r="B496" i="5" s="1"/>
  <c r="B495" i="5" a="1"/>
  <c r="B495" i="5" s="1"/>
  <c r="B494" i="5" a="1"/>
  <c r="B494" i="5" s="1"/>
  <c r="C494" i="5" s="1" a="1"/>
  <c r="C494" i="5" s="1"/>
  <c r="B493" i="5" a="1"/>
  <c r="B493" i="5" s="1"/>
  <c r="B492" i="5" a="1"/>
  <c r="B492" i="5" s="1"/>
  <c r="B491" i="5" a="1"/>
  <c r="B491" i="5" s="1"/>
  <c r="B490" i="5" a="1"/>
  <c r="B490" i="5" s="1"/>
  <c r="B489" i="5" a="1"/>
  <c r="B489" i="5" s="1"/>
  <c r="B488" i="5" a="1"/>
  <c r="B488" i="5" s="1"/>
  <c r="B487" i="5" a="1"/>
  <c r="B487" i="5" s="1"/>
  <c r="B486" i="5" a="1"/>
  <c r="B486" i="5" s="1"/>
  <c r="C486" i="5" s="1" a="1"/>
  <c r="C486" i="5" s="1"/>
  <c r="B485" i="5" a="1"/>
  <c r="B485" i="5" s="1"/>
  <c r="B484" i="5" a="1"/>
  <c r="B484" i="5" s="1"/>
  <c r="B483" i="5" a="1"/>
  <c r="B483" i="5" s="1"/>
  <c r="B482" i="5" a="1"/>
  <c r="B482" i="5" s="1"/>
  <c r="B481" i="5" a="1"/>
  <c r="B481" i="5" s="1"/>
  <c r="B480" i="5" a="1"/>
  <c r="B480" i="5" s="1"/>
  <c r="B479" i="5" a="1"/>
  <c r="B479" i="5" s="1"/>
  <c r="B478" i="5" a="1"/>
  <c r="B478" i="5" s="1"/>
  <c r="C478" i="5" s="1" a="1"/>
  <c r="C478" i="5" s="1"/>
  <c r="B477" i="5" a="1"/>
  <c r="B477" i="5" s="1"/>
  <c r="B476" i="5" a="1"/>
  <c r="B476" i="5" s="1"/>
  <c r="B475" i="5" a="1"/>
  <c r="B475" i="5" s="1"/>
  <c r="B474" i="5" a="1"/>
  <c r="B474" i="5" s="1"/>
  <c r="B473" i="5" a="1"/>
  <c r="B473" i="5" s="1"/>
  <c r="B472" i="5" a="1"/>
  <c r="B472" i="5" s="1"/>
  <c r="B471" i="5" a="1"/>
  <c r="B471" i="5" s="1"/>
  <c r="B470" i="5" a="1"/>
  <c r="B470" i="5" s="1"/>
  <c r="C470" i="5" s="1" a="1"/>
  <c r="C470" i="5" s="1"/>
  <c r="B469" i="5" a="1"/>
  <c r="B469" i="5" s="1"/>
  <c r="B468" i="5" a="1"/>
  <c r="B468" i="5" s="1"/>
  <c r="B467" i="5" a="1"/>
  <c r="B467" i="5" s="1"/>
  <c r="B466" i="5" a="1"/>
  <c r="B466" i="5" s="1"/>
  <c r="B465" i="5" a="1"/>
  <c r="B465" i="5" s="1"/>
  <c r="B464" i="5" a="1"/>
  <c r="B464" i="5" s="1"/>
  <c r="B463" i="5" a="1"/>
  <c r="B463" i="5" s="1"/>
  <c r="B462" i="5" a="1"/>
  <c r="B462" i="5" s="1"/>
  <c r="C462" i="5" s="1" a="1"/>
  <c r="C462" i="5" s="1"/>
  <c r="B461" i="5" a="1"/>
  <c r="B461" i="5" s="1"/>
  <c r="B460" i="5" a="1"/>
  <c r="B460" i="5" s="1"/>
  <c r="B459" i="5" a="1"/>
  <c r="B459" i="5" s="1"/>
  <c r="B458" i="5" a="1"/>
  <c r="B458" i="5" s="1"/>
  <c r="B457" i="5" a="1"/>
  <c r="B457" i="5" s="1"/>
  <c r="B456" i="5" a="1"/>
  <c r="B456" i="5" s="1"/>
  <c r="B455" i="5" a="1"/>
  <c r="B455" i="5" s="1"/>
  <c r="C455" i="5" s="1" a="1"/>
  <c r="C455" i="5" s="1"/>
  <c r="B454" i="5" a="1"/>
  <c r="B454" i="5" s="1"/>
  <c r="B453" i="5" a="1"/>
  <c r="B453" i="5" s="1"/>
  <c r="B452" i="5" a="1"/>
  <c r="B452" i="5" s="1"/>
  <c r="B451" i="5" a="1"/>
  <c r="B451" i="5" s="1"/>
  <c r="C451" i="5" s="1" a="1"/>
  <c r="C451" i="5" s="1"/>
  <c r="B450" i="5" a="1"/>
  <c r="B450" i="5" s="1"/>
  <c r="B449" i="5" a="1"/>
  <c r="B449" i="5" s="1"/>
  <c r="B448" i="5" a="1"/>
  <c r="B448" i="5" s="1"/>
  <c r="B447" i="5" a="1"/>
  <c r="B447" i="5" s="1"/>
  <c r="C447" i="5" s="1" a="1"/>
  <c r="C447" i="5" s="1"/>
  <c r="B446" i="5" a="1"/>
  <c r="B446" i="5" s="1"/>
  <c r="B445" i="5" a="1"/>
  <c r="B445" i="5" s="1"/>
  <c r="B444" i="5" a="1"/>
  <c r="B444" i="5" s="1"/>
  <c r="B443" i="5" a="1"/>
  <c r="B443" i="5" s="1"/>
  <c r="B442" i="5" a="1"/>
  <c r="B442" i="5" s="1"/>
  <c r="B441" i="5" a="1"/>
  <c r="B441" i="5" s="1"/>
  <c r="B440" i="5" a="1"/>
  <c r="B440" i="5" s="1"/>
  <c r="B439" i="5" a="1"/>
  <c r="B439" i="5" s="1"/>
  <c r="B438" i="5" a="1"/>
  <c r="B438" i="5" s="1"/>
  <c r="B437" i="5" a="1"/>
  <c r="B437" i="5" s="1"/>
  <c r="B436" i="5" a="1"/>
  <c r="B436" i="5" s="1"/>
  <c r="B435" i="5" a="1"/>
  <c r="B435" i="5" s="1"/>
  <c r="B434" i="5" a="1"/>
  <c r="B434" i="5" s="1"/>
  <c r="B433" i="5" a="1"/>
  <c r="B433" i="5" s="1"/>
  <c r="B432" i="5" a="1"/>
  <c r="B432" i="5" s="1"/>
  <c r="B431" i="5" a="1"/>
  <c r="B431" i="5" s="1"/>
  <c r="C431" i="5" s="1" a="1"/>
  <c r="C431" i="5" s="1"/>
  <c r="B430" i="5" a="1"/>
  <c r="B430" i="5" s="1"/>
  <c r="B429" i="5" a="1"/>
  <c r="B429" i="5" s="1"/>
  <c r="B428" i="5" a="1"/>
  <c r="B428" i="5" s="1"/>
  <c r="B427" i="5" a="1"/>
  <c r="B427" i="5" s="1"/>
  <c r="C427" i="5" s="1" a="1"/>
  <c r="C427" i="5" s="1"/>
  <c r="B426" i="5" a="1"/>
  <c r="B426" i="5" s="1"/>
  <c r="B425" i="5" a="1"/>
  <c r="B425" i="5" s="1"/>
  <c r="B424" i="5" a="1"/>
  <c r="B424" i="5" s="1"/>
  <c r="B423" i="5" a="1"/>
  <c r="B423" i="5" s="1"/>
  <c r="C423" i="5" s="1" a="1"/>
  <c r="C423" i="5" s="1"/>
  <c r="B422" i="5" a="1"/>
  <c r="B422" i="5" s="1"/>
  <c r="B421" i="5" a="1"/>
  <c r="B421" i="5" s="1"/>
  <c r="B420" i="5" a="1"/>
  <c r="B420" i="5" s="1"/>
  <c r="B419" i="5" a="1"/>
  <c r="B419" i="5" s="1"/>
  <c r="C419" i="5" s="1" a="1"/>
  <c r="C419" i="5" s="1"/>
  <c r="B418" i="5" a="1"/>
  <c r="B418" i="5" s="1"/>
  <c r="B417" i="5" a="1"/>
  <c r="B417" i="5" s="1"/>
  <c r="B416" i="5" a="1"/>
  <c r="B416" i="5" s="1"/>
  <c r="B415" i="5" a="1"/>
  <c r="B415" i="5" s="1"/>
  <c r="C415" i="5" s="1" a="1"/>
  <c r="C415" i="5" s="1"/>
  <c r="B414" i="5" a="1"/>
  <c r="B414" i="5" s="1"/>
  <c r="B413" i="5" a="1"/>
  <c r="B413" i="5" s="1"/>
  <c r="B412" i="5" a="1"/>
  <c r="B412" i="5" s="1"/>
  <c r="B411" i="5" a="1"/>
  <c r="B411" i="5" s="1"/>
  <c r="B410" i="5" a="1"/>
  <c r="B410" i="5" s="1"/>
  <c r="B409" i="5" a="1"/>
  <c r="B409" i="5" s="1"/>
  <c r="B408" i="5" a="1"/>
  <c r="B408" i="5" s="1"/>
  <c r="B407" i="5" a="1"/>
  <c r="B407" i="5" s="1"/>
  <c r="B406" i="5" a="1"/>
  <c r="B406" i="5" s="1"/>
  <c r="B405" i="5" a="1"/>
  <c r="B405" i="5" s="1"/>
  <c r="B404" i="5" a="1"/>
  <c r="B404" i="5" s="1"/>
  <c r="B403" i="5" a="1"/>
  <c r="B403" i="5" s="1"/>
  <c r="B402" i="5" a="1"/>
  <c r="B402" i="5" s="1"/>
  <c r="B401" i="5" a="1"/>
  <c r="B401" i="5" s="1"/>
  <c r="B400" i="5" a="1"/>
  <c r="B400" i="5" s="1"/>
  <c r="B399" i="5" a="1"/>
  <c r="B399" i="5" s="1"/>
  <c r="B398" i="5" a="1"/>
  <c r="B398" i="5" s="1"/>
  <c r="B397" i="5" a="1"/>
  <c r="B397" i="5" s="1"/>
  <c r="B396" i="5" a="1"/>
  <c r="B396" i="5" s="1"/>
  <c r="B395" i="5" a="1"/>
  <c r="B395" i="5" s="1"/>
  <c r="C395" i="5" s="1" a="1"/>
  <c r="C395" i="5" s="1"/>
  <c r="B394" i="5" a="1"/>
  <c r="B394" i="5" s="1"/>
  <c r="B393" i="5" a="1"/>
  <c r="B393" i="5" s="1"/>
  <c r="B392" i="5" a="1"/>
  <c r="B392" i="5" s="1"/>
  <c r="B391" i="5" a="1"/>
  <c r="B391" i="5" s="1"/>
  <c r="C391" i="5" s="1" a="1"/>
  <c r="C391" i="5" s="1"/>
  <c r="B390" i="5" a="1"/>
  <c r="B390" i="5" s="1"/>
  <c r="C390" i="5" s="1" a="1"/>
  <c r="C390" i="5" s="1"/>
  <c r="B389" i="5" a="1"/>
  <c r="B389" i="5" s="1"/>
  <c r="B388" i="5" a="1"/>
  <c r="B388" i="5" s="1"/>
  <c r="B387" i="5" a="1"/>
  <c r="B387" i="5" s="1"/>
  <c r="C387" i="5" s="1" a="1"/>
  <c r="C387" i="5" s="1"/>
  <c r="B386" i="5" a="1"/>
  <c r="B386" i="5" s="1"/>
  <c r="B385" i="5" a="1"/>
  <c r="B385" i="5" s="1"/>
  <c r="B384" i="5" a="1"/>
  <c r="B384" i="5" s="1"/>
  <c r="B383" i="5" a="1"/>
  <c r="B383" i="5" s="1"/>
  <c r="C383" i="5" s="1" a="1"/>
  <c r="C383" i="5" s="1"/>
  <c r="B382" i="5" a="1"/>
  <c r="B382" i="5" s="1"/>
  <c r="B381" i="5" a="1"/>
  <c r="B381" i="5" s="1"/>
  <c r="B380" i="5" a="1"/>
  <c r="B380" i="5" s="1"/>
  <c r="B379" i="5" a="1"/>
  <c r="B379" i="5" s="1"/>
  <c r="B378" i="5" a="1"/>
  <c r="B378" i="5" s="1"/>
  <c r="B377" i="5" a="1"/>
  <c r="B377" i="5" s="1"/>
  <c r="B376" i="5" a="1"/>
  <c r="B376" i="5" s="1"/>
  <c r="B375" i="5" a="1"/>
  <c r="B375" i="5" s="1"/>
  <c r="B374" i="5" a="1"/>
  <c r="B374" i="5" s="1"/>
  <c r="B373" i="5" a="1"/>
  <c r="B373" i="5" s="1"/>
  <c r="B372" i="5" a="1"/>
  <c r="B372" i="5" s="1"/>
  <c r="B371" i="5" a="1"/>
  <c r="B371" i="5" s="1"/>
  <c r="B370" i="5" a="1"/>
  <c r="B370" i="5" s="1"/>
  <c r="B369" i="5" a="1"/>
  <c r="B369" i="5" s="1"/>
  <c r="B368" i="5" a="1"/>
  <c r="B368" i="5" s="1"/>
  <c r="B367" i="5" a="1"/>
  <c r="B367" i="5" s="1"/>
  <c r="B366" i="5" a="1"/>
  <c r="B366" i="5" s="1"/>
  <c r="B365" i="5" a="1"/>
  <c r="B365" i="5" s="1"/>
  <c r="B364" i="5" a="1"/>
  <c r="B364" i="5" s="1"/>
  <c r="B363" i="5" a="1"/>
  <c r="B363" i="5" s="1"/>
  <c r="C363" i="5" s="1" a="1"/>
  <c r="C363" i="5" s="1"/>
  <c r="B362" i="5" a="1"/>
  <c r="B362" i="5" s="1"/>
  <c r="B361" i="5" a="1"/>
  <c r="B361" i="5" s="1"/>
  <c r="B360" i="5" a="1"/>
  <c r="B360" i="5" s="1"/>
  <c r="B359" i="5" a="1"/>
  <c r="B359" i="5" s="1"/>
  <c r="C359" i="5" s="1" a="1"/>
  <c r="C359" i="5" s="1"/>
  <c r="B358" i="5" a="1"/>
  <c r="B358" i="5" s="1"/>
  <c r="B357" i="5" a="1"/>
  <c r="B357" i="5" s="1"/>
  <c r="B356" i="5" a="1"/>
  <c r="B356" i="5" s="1"/>
  <c r="B355" i="5" a="1"/>
  <c r="B355" i="5" s="1"/>
  <c r="C355" i="5" s="1" a="1"/>
  <c r="C355" i="5" s="1"/>
  <c r="B354" i="5" a="1"/>
  <c r="B354" i="5" s="1"/>
  <c r="B353" i="5" a="1"/>
  <c r="B353" i="5" s="1"/>
  <c r="B352" i="5" a="1"/>
  <c r="B352" i="5" s="1"/>
  <c r="B351" i="5" a="1"/>
  <c r="B351" i="5" s="1"/>
  <c r="C351" i="5" s="1" a="1"/>
  <c r="C351" i="5" s="1"/>
  <c r="B350" i="5" a="1"/>
  <c r="B350" i="5" s="1"/>
  <c r="B349" i="5" a="1"/>
  <c r="B349" i="5" s="1"/>
  <c r="B348" i="5" a="1"/>
  <c r="B348" i="5" s="1"/>
  <c r="B347" i="5" a="1"/>
  <c r="B347" i="5" s="1"/>
  <c r="B346" i="5" a="1"/>
  <c r="B346" i="5" s="1"/>
  <c r="B345" i="5" a="1"/>
  <c r="B345" i="5" s="1"/>
  <c r="B344" i="5" a="1"/>
  <c r="B344" i="5" s="1"/>
  <c r="B343" i="5" a="1"/>
  <c r="B343" i="5" s="1"/>
  <c r="B342" i="5" a="1"/>
  <c r="B342" i="5" s="1"/>
  <c r="B341" i="5" a="1"/>
  <c r="B341" i="5" s="1"/>
  <c r="B340" i="5" a="1"/>
  <c r="B340" i="5" s="1"/>
  <c r="B339" i="5" a="1"/>
  <c r="B339" i="5" s="1"/>
  <c r="B338" i="5" a="1"/>
  <c r="B338" i="5" s="1"/>
  <c r="B337" i="5" a="1"/>
  <c r="B337" i="5" s="1"/>
  <c r="B336" i="5" a="1"/>
  <c r="B336" i="5" s="1"/>
  <c r="B335" i="5" a="1"/>
  <c r="B335" i="5" s="1"/>
  <c r="B334" i="5" a="1"/>
  <c r="B334" i="5" s="1"/>
  <c r="B333" i="5" a="1"/>
  <c r="B333" i="5" s="1"/>
  <c r="B332" i="5" a="1"/>
  <c r="B332" i="5" s="1"/>
  <c r="B331" i="5" a="1"/>
  <c r="B331" i="5" s="1"/>
  <c r="C331" i="5" s="1" a="1"/>
  <c r="C331" i="5" s="1"/>
  <c r="B330" i="5" a="1"/>
  <c r="B330" i="5" s="1"/>
  <c r="B329" i="5" a="1"/>
  <c r="B329" i="5" s="1"/>
  <c r="B328" i="5" a="1"/>
  <c r="B328" i="5" s="1"/>
  <c r="B327" i="5" a="1"/>
  <c r="B327" i="5" s="1"/>
  <c r="C327" i="5" s="1" a="1"/>
  <c r="C327" i="5" s="1"/>
  <c r="B326" i="5" a="1"/>
  <c r="B326" i="5" s="1"/>
  <c r="B325" i="5" a="1"/>
  <c r="B325" i="5" s="1"/>
  <c r="B324" i="5" a="1"/>
  <c r="B324" i="5" s="1"/>
  <c r="B323" i="5" a="1"/>
  <c r="B323" i="5" s="1"/>
  <c r="C323" i="5" s="1" a="1"/>
  <c r="C323" i="5" s="1"/>
  <c r="B322" i="5" a="1"/>
  <c r="B322" i="5" s="1"/>
  <c r="B321" i="5" a="1"/>
  <c r="B321" i="5" s="1"/>
  <c r="B320" i="5" a="1"/>
  <c r="B320" i="5" s="1"/>
  <c r="B319" i="5" a="1"/>
  <c r="B319" i="5" s="1"/>
  <c r="C319" i="5" s="1" a="1"/>
  <c r="C319" i="5" s="1"/>
  <c r="B318" i="5" a="1"/>
  <c r="B318" i="5" s="1"/>
  <c r="B317" i="5" a="1"/>
  <c r="B317" i="5" s="1"/>
  <c r="B316" i="5" a="1"/>
  <c r="B316" i="5" s="1"/>
  <c r="B315" i="5" a="1"/>
  <c r="B315" i="5" s="1"/>
  <c r="B314" i="5" a="1"/>
  <c r="B314" i="5" s="1"/>
  <c r="B313" i="5" a="1"/>
  <c r="B313" i="5" s="1"/>
  <c r="B312" i="5" a="1"/>
  <c r="B312" i="5" s="1"/>
  <c r="B311" i="5" a="1"/>
  <c r="B311" i="5" s="1"/>
  <c r="B310" i="5" a="1"/>
  <c r="B310" i="5" s="1"/>
  <c r="B309" i="5" a="1"/>
  <c r="B309" i="5" s="1"/>
  <c r="B308" i="5" a="1"/>
  <c r="B308" i="5" s="1"/>
  <c r="B307" i="5" a="1"/>
  <c r="B307" i="5" s="1"/>
  <c r="B306" i="5" a="1"/>
  <c r="B306" i="5" s="1"/>
  <c r="B305" i="5" a="1"/>
  <c r="B305" i="5" s="1"/>
  <c r="B304" i="5" a="1"/>
  <c r="B304" i="5" s="1"/>
  <c r="B303" i="5" a="1"/>
  <c r="B303" i="5" s="1"/>
  <c r="B302" i="5" a="1"/>
  <c r="B302" i="5" s="1"/>
  <c r="B301" i="5" a="1"/>
  <c r="B301" i="5" s="1"/>
  <c r="B300" i="5" a="1"/>
  <c r="B300" i="5" s="1"/>
  <c r="B299" i="5" a="1"/>
  <c r="B299" i="5" s="1"/>
  <c r="C299" i="5" s="1" a="1"/>
  <c r="C299" i="5" s="1"/>
  <c r="B298" i="5" a="1"/>
  <c r="B298" i="5" s="1"/>
  <c r="B297" i="5" a="1"/>
  <c r="B297" i="5" s="1"/>
  <c r="B296" i="5" a="1"/>
  <c r="B296" i="5" s="1"/>
  <c r="B295" i="5" a="1"/>
  <c r="B295" i="5" s="1"/>
  <c r="C295" i="5" s="1" a="1"/>
  <c r="C295" i="5" s="1"/>
  <c r="B294" i="5" a="1"/>
  <c r="B294" i="5" s="1"/>
  <c r="B293" i="5" a="1"/>
  <c r="B293" i="5" s="1"/>
  <c r="B292" i="5" a="1"/>
  <c r="B292" i="5" s="1"/>
  <c r="B291" i="5" a="1"/>
  <c r="B291" i="5" s="1"/>
  <c r="C291" i="5" s="1" a="1"/>
  <c r="C291" i="5" s="1"/>
  <c r="B290" i="5" a="1"/>
  <c r="B290" i="5" s="1"/>
  <c r="B289" i="5" a="1"/>
  <c r="B289" i="5" s="1"/>
  <c r="B288" i="5" a="1"/>
  <c r="B288" i="5" s="1"/>
  <c r="B287" i="5" a="1"/>
  <c r="B287" i="5" s="1"/>
  <c r="C287" i="5" s="1" a="1"/>
  <c r="C287" i="5" s="1"/>
  <c r="B286" i="5" a="1"/>
  <c r="B286" i="5" s="1"/>
  <c r="B285" i="5" a="1"/>
  <c r="B285" i="5" s="1"/>
  <c r="B284" i="5" a="1"/>
  <c r="B284" i="5" s="1"/>
  <c r="B283" i="5" a="1"/>
  <c r="B283" i="5" s="1"/>
  <c r="B282" i="5" a="1"/>
  <c r="B282" i="5" s="1"/>
  <c r="B281" i="5" a="1"/>
  <c r="B281" i="5" s="1"/>
  <c r="B280" i="5" a="1"/>
  <c r="B280" i="5" s="1"/>
  <c r="B279" i="5" a="1"/>
  <c r="B279" i="5" s="1"/>
  <c r="B278" i="5" a="1"/>
  <c r="B278" i="5" s="1"/>
  <c r="B277" i="5" a="1"/>
  <c r="B277" i="5" s="1"/>
  <c r="B276" i="5" a="1"/>
  <c r="B276" i="5" s="1"/>
  <c r="B275" i="5" a="1"/>
  <c r="B275" i="5" s="1"/>
  <c r="B274" i="5" a="1"/>
  <c r="B274" i="5" s="1"/>
  <c r="B273" i="5" a="1"/>
  <c r="B273" i="5" s="1"/>
  <c r="B272" i="5" a="1"/>
  <c r="B272" i="5" s="1"/>
  <c r="B271" i="5" a="1"/>
  <c r="B271" i="5" s="1"/>
  <c r="B270" i="5" a="1"/>
  <c r="B270" i="5" s="1"/>
  <c r="B269" i="5" a="1"/>
  <c r="B269" i="5" s="1"/>
  <c r="B268" i="5" a="1"/>
  <c r="B268" i="5" s="1"/>
  <c r="B267" i="5" a="1"/>
  <c r="B267" i="5" s="1"/>
  <c r="B266" i="5" a="1"/>
  <c r="B266" i="5" s="1"/>
  <c r="B265" i="5" a="1"/>
  <c r="B265" i="5" s="1"/>
  <c r="B264" i="5" a="1"/>
  <c r="B264" i="5" s="1"/>
  <c r="B263" i="5" a="1"/>
  <c r="B263" i="5" s="1"/>
  <c r="C263" i="5" s="1" a="1"/>
  <c r="C263" i="5" s="1"/>
  <c r="B262" i="5" a="1"/>
  <c r="B262" i="5" s="1"/>
  <c r="B261" i="5" a="1"/>
  <c r="B261" i="5" s="1"/>
  <c r="B260" i="5" a="1"/>
  <c r="B260" i="5" s="1"/>
  <c r="B259" i="5" a="1"/>
  <c r="B259" i="5" s="1"/>
  <c r="C259" i="5" s="1" a="1"/>
  <c r="C259" i="5" s="1"/>
  <c r="B258" i="5" a="1"/>
  <c r="B258" i="5" s="1"/>
  <c r="B257" i="5" a="1"/>
  <c r="B257" i="5" s="1"/>
  <c r="B256" i="5" a="1"/>
  <c r="B256" i="5" s="1"/>
  <c r="B255" i="5" a="1"/>
  <c r="B255" i="5" s="1"/>
  <c r="C255" i="5" s="1" a="1"/>
  <c r="C255" i="5" s="1"/>
  <c r="B254" i="5" a="1"/>
  <c r="B254" i="5" s="1"/>
  <c r="B253" i="5" a="1"/>
  <c r="B253" i="5" s="1"/>
  <c r="B252" i="5" a="1"/>
  <c r="B252" i="5" s="1"/>
  <c r="B251" i="5" a="1"/>
  <c r="B251" i="5" s="1"/>
  <c r="B250" i="5" a="1"/>
  <c r="B250" i="5" s="1"/>
  <c r="B249" i="5" a="1"/>
  <c r="B249" i="5" s="1"/>
  <c r="B248" i="5" a="1"/>
  <c r="B248" i="5" s="1"/>
  <c r="B247" i="5" a="1"/>
  <c r="B247" i="5" s="1"/>
  <c r="B246" i="5" a="1"/>
  <c r="B246" i="5" s="1"/>
  <c r="B245" i="5" a="1"/>
  <c r="B245" i="5" s="1"/>
  <c r="B244" i="5" a="1"/>
  <c r="B244" i="5" s="1"/>
  <c r="B243" i="5" a="1"/>
  <c r="B243" i="5" s="1"/>
  <c r="B242" i="5" a="1"/>
  <c r="B242" i="5" s="1"/>
  <c r="B241" i="5" a="1"/>
  <c r="B241" i="5" s="1"/>
  <c r="B240" i="5" a="1"/>
  <c r="B240" i="5" s="1"/>
  <c r="B239" i="5" a="1"/>
  <c r="B239" i="5" s="1"/>
  <c r="B238" i="5" a="1"/>
  <c r="B238" i="5" s="1"/>
  <c r="B237" i="5" a="1"/>
  <c r="B237" i="5" s="1"/>
  <c r="B236" i="5" a="1"/>
  <c r="B236" i="5" s="1"/>
  <c r="B235" i="5" a="1"/>
  <c r="B235" i="5" s="1"/>
  <c r="C235" i="5" s="1" a="1"/>
  <c r="C235" i="5" s="1"/>
  <c r="B234" i="5" a="1"/>
  <c r="B234" i="5" s="1"/>
  <c r="B233" i="5" a="1"/>
  <c r="B233" i="5" s="1"/>
  <c r="B232" i="5" a="1"/>
  <c r="B232" i="5" s="1"/>
  <c r="B231" i="5" a="1"/>
  <c r="B231" i="5" s="1"/>
  <c r="C231" i="5" s="1" a="1"/>
  <c r="C231" i="5" s="1"/>
  <c r="B230" i="5" a="1"/>
  <c r="B230" i="5" s="1"/>
  <c r="B229" i="5" a="1"/>
  <c r="B229" i="5" s="1"/>
  <c r="B228" i="5" a="1"/>
  <c r="B228" i="5" s="1"/>
  <c r="B227" i="5" a="1"/>
  <c r="B227" i="5" s="1"/>
  <c r="C227" i="5" s="1" a="1"/>
  <c r="C227" i="5" s="1"/>
  <c r="B226" i="5" a="1"/>
  <c r="B226" i="5" s="1"/>
  <c r="B225" i="5" a="1"/>
  <c r="B225" i="5" s="1"/>
  <c r="B224" i="5" a="1"/>
  <c r="B224" i="5" s="1"/>
  <c r="B223" i="5" a="1"/>
  <c r="B223" i="5" s="1"/>
  <c r="C223" i="5" s="1" a="1"/>
  <c r="C223" i="5" s="1"/>
  <c r="B222" i="5" a="1"/>
  <c r="B222" i="5" s="1"/>
  <c r="B221" i="5" a="1"/>
  <c r="B221" i="5" s="1"/>
  <c r="B220" i="5" a="1"/>
  <c r="B220" i="5" s="1"/>
  <c r="B219" i="5" a="1"/>
  <c r="B219" i="5" s="1"/>
  <c r="C219" i="5" s="1" a="1"/>
  <c r="C219" i="5" s="1"/>
  <c r="B218" i="5" a="1"/>
  <c r="B218" i="5" s="1"/>
  <c r="B217" i="5" a="1"/>
  <c r="B217" i="5" s="1"/>
  <c r="B216" i="5" a="1"/>
  <c r="B216" i="5" s="1"/>
  <c r="B215" i="5" a="1"/>
  <c r="B215" i="5" s="1"/>
  <c r="B214" i="5" a="1"/>
  <c r="B214" i="5" s="1"/>
  <c r="B213" i="5" a="1"/>
  <c r="B213" i="5" s="1"/>
  <c r="B212" i="5" a="1"/>
  <c r="B212" i="5" s="1"/>
  <c r="B211" i="5" a="1"/>
  <c r="B211" i="5" s="1"/>
  <c r="B210" i="5" a="1"/>
  <c r="B210" i="5" s="1"/>
  <c r="B209" i="5" a="1"/>
  <c r="B209" i="5" s="1"/>
  <c r="B208" i="5" a="1"/>
  <c r="B208" i="5" s="1"/>
  <c r="B207" i="5" a="1"/>
  <c r="B207" i="5" s="1"/>
  <c r="B206" i="5" a="1"/>
  <c r="B206" i="5" s="1"/>
  <c r="B205" i="5" a="1"/>
  <c r="B205" i="5" s="1"/>
  <c r="B204" i="5" a="1"/>
  <c r="B204" i="5" s="1"/>
  <c r="B203" i="5" a="1"/>
  <c r="B203" i="5" s="1"/>
  <c r="C203" i="5" s="1" a="1"/>
  <c r="C203" i="5" s="1"/>
  <c r="B202" i="5" a="1"/>
  <c r="B202" i="5" s="1"/>
  <c r="B201" i="5" a="1"/>
  <c r="B201" i="5" s="1"/>
  <c r="B200" i="5" a="1"/>
  <c r="B200" i="5" s="1"/>
  <c r="B199" i="5" a="1"/>
  <c r="B199" i="5" s="1"/>
  <c r="C199" i="5" s="1" a="1"/>
  <c r="C199" i="5" s="1"/>
  <c r="B198" i="5" a="1"/>
  <c r="B198" i="5" s="1"/>
  <c r="B197" i="5" a="1"/>
  <c r="B197" i="5" s="1"/>
  <c r="B196" i="5" a="1"/>
  <c r="B196" i="5" s="1"/>
  <c r="B195" i="5" a="1"/>
  <c r="B195" i="5" s="1"/>
  <c r="C195" i="5" s="1" a="1"/>
  <c r="C195" i="5" s="1"/>
  <c r="B194" i="5" a="1"/>
  <c r="B194" i="5" s="1"/>
  <c r="B193" i="5" a="1"/>
  <c r="B193" i="5" s="1"/>
  <c r="B192" i="5" a="1"/>
  <c r="B192" i="5" s="1"/>
  <c r="B191" i="5" a="1"/>
  <c r="B191" i="5" s="1"/>
  <c r="C191" i="5" s="1" a="1"/>
  <c r="C191" i="5" s="1"/>
  <c r="B190" i="5" a="1"/>
  <c r="B190" i="5" s="1"/>
  <c r="B189" i="5" a="1"/>
  <c r="B189" i="5" s="1"/>
  <c r="B188" i="5" a="1"/>
  <c r="B188" i="5" s="1"/>
  <c r="B187" i="5" a="1"/>
  <c r="B187" i="5" s="1"/>
  <c r="C187" i="5" s="1" a="1"/>
  <c r="C187" i="5" s="1"/>
  <c r="B186" i="5" a="1"/>
  <c r="B186" i="5" s="1"/>
  <c r="B185" i="5" a="1"/>
  <c r="B185" i="5" s="1"/>
  <c r="B184" i="5" a="1"/>
  <c r="B184" i="5" s="1"/>
  <c r="B183" i="5" a="1"/>
  <c r="B183" i="5" s="1"/>
  <c r="B182" i="5" a="1"/>
  <c r="B182" i="5" s="1"/>
  <c r="B181" i="5" a="1"/>
  <c r="B181" i="5" s="1"/>
  <c r="B180" i="5" a="1"/>
  <c r="B180" i="5" s="1"/>
  <c r="B179" i="5" a="1"/>
  <c r="B179" i="5" s="1"/>
  <c r="B178" i="5" a="1"/>
  <c r="B178" i="5" s="1"/>
  <c r="B177" i="5" a="1"/>
  <c r="B177" i="5" s="1"/>
  <c r="B176" i="5" a="1"/>
  <c r="B176" i="5" s="1"/>
  <c r="B175" i="5" a="1"/>
  <c r="B175" i="5" s="1"/>
  <c r="B174" i="5" a="1"/>
  <c r="B174" i="5" s="1"/>
  <c r="B173" i="5" a="1"/>
  <c r="B173" i="5" s="1"/>
  <c r="B172" i="5" a="1"/>
  <c r="B172" i="5" s="1"/>
  <c r="B171" i="5" a="1"/>
  <c r="B171" i="5" s="1"/>
  <c r="C171" i="5" s="1" a="1"/>
  <c r="C171" i="5" s="1"/>
  <c r="B170" i="5" a="1"/>
  <c r="B170" i="5" s="1"/>
  <c r="B169" i="5" a="1"/>
  <c r="B169" i="5" s="1"/>
  <c r="B168" i="5" a="1"/>
  <c r="B168" i="5" s="1"/>
  <c r="B167" i="5" a="1"/>
  <c r="B167" i="5" s="1"/>
  <c r="C167" i="5" s="1" a="1"/>
  <c r="C167" i="5" s="1"/>
  <c r="B166" i="5" a="1"/>
  <c r="B166" i="5" s="1"/>
  <c r="B165" i="5" a="1"/>
  <c r="B165" i="5" s="1"/>
  <c r="B164" i="5" a="1"/>
  <c r="B164" i="5" s="1"/>
  <c r="B163" i="5" a="1"/>
  <c r="B163" i="5" s="1"/>
  <c r="C163" i="5" s="1" a="1"/>
  <c r="C163" i="5" s="1"/>
  <c r="B162" i="5" a="1"/>
  <c r="B162" i="5" s="1"/>
  <c r="B161" i="5" a="1"/>
  <c r="B161" i="5" s="1"/>
  <c r="B160" i="5" a="1"/>
  <c r="B160" i="5" s="1"/>
  <c r="B159" i="5" a="1"/>
  <c r="B159" i="5" s="1"/>
  <c r="C159" i="5" s="1" a="1"/>
  <c r="C159" i="5" s="1"/>
  <c r="B158" i="5" a="1"/>
  <c r="B158" i="5" s="1"/>
  <c r="B157" i="5" a="1"/>
  <c r="B157" i="5" s="1"/>
  <c r="B156" i="5" a="1"/>
  <c r="B156" i="5" s="1"/>
  <c r="B155" i="5" a="1"/>
  <c r="B155" i="5" s="1"/>
  <c r="C155" i="5" s="1" a="1"/>
  <c r="C155" i="5" s="1"/>
  <c r="B154" i="5" a="1"/>
  <c r="B154" i="5" s="1"/>
  <c r="B153" i="5" a="1"/>
  <c r="B153" i="5" s="1"/>
  <c r="B152" i="5" a="1"/>
  <c r="B152" i="5" s="1"/>
  <c r="B151" i="5" a="1"/>
  <c r="B151" i="5" s="1"/>
  <c r="B150" i="5" a="1"/>
  <c r="B150" i="5" s="1"/>
  <c r="B149" i="5" a="1"/>
  <c r="B149" i="5" s="1"/>
  <c r="B148" i="5" a="1"/>
  <c r="B148" i="5" s="1"/>
  <c r="B147" i="5" a="1"/>
  <c r="B147" i="5" s="1"/>
  <c r="B146" i="5" a="1"/>
  <c r="B146" i="5" s="1"/>
  <c r="B145" i="5" a="1"/>
  <c r="B145" i="5" s="1"/>
  <c r="B144" i="5" a="1"/>
  <c r="B144" i="5" s="1"/>
  <c r="B143" i="5" a="1"/>
  <c r="B143" i="5" s="1"/>
  <c r="B142" i="5" a="1"/>
  <c r="B142" i="5" s="1"/>
  <c r="B141" i="5" a="1"/>
  <c r="B141" i="5" s="1"/>
  <c r="B140" i="5" a="1"/>
  <c r="B140" i="5" s="1"/>
  <c r="B139" i="5" a="1"/>
  <c r="B139" i="5" s="1"/>
  <c r="C139" i="5" s="1" a="1"/>
  <c r="C139" i="5" s="1"/>
  <c r="B138" i="5" a="1"/>
  <c r="B138" i="5" s="1"/>
  <c r="B137" i="5" a="1"/>
  <c r="B137" i="5" s="1"/>
  <c r="B136" i="5" a="1"/>
  <c r="B136" i="5" s="1"/>
  <c r="B135" i="5" a="1"/>
  <c r="B135" i="5" s="1"/>
  <c r="C135" i="5" s="1" a="1"/>
  <c r="C135" i="5" s="1"/>
  <c r="B134" i="5" a="1"/>
  <c r="B134" i="5" s="1"/>
  <c r="B133" i="5" a="1"/>
  <c r="B133" i="5" s="1"/>
  <c r="B132" i="5" a="1"/>
  <c r="B132" i="5" s="1"/>
  <c r="B131" i="5" a="1"/>
  <c r="B131" i="5" s="1"/>
  <c r="C131" i="5" s="1" a="1"/>
  <c r="C131" i="5" s="1"/>
  <c r="B130" i="5" a="1"/>
  <c r="B130" i="5" s="1"/>
  <c r="B129" i="5" a="1"/>
  <c r="B129" i="5" s="1"/>
  <c r="B128" i="5" a="1"/>
  <c r="B128" i="5" s="1"/>
  <c r="B127" i="5" a="1"/>
  <c r="B127" i="5" s="1"/>
  <c r="C127" i="5" s="1" a="1"/>
  <c r="C127" i="5" s="1"/>
  <c r="B126" i="5" a="1"/>
  <c r="B126" i="5" s="1"/>
  <c r="B125" i="5" a="1"/>
  <c r="B125" i="5" s="1"/>
  <c r="B124" i="5" a="1"/>
  <c r="B124" i="5" s="1"/>
  <c r="B123" i="5" a="1"/>
  <c r="B123" i="5" s="1"/>
  <c r="B122" i="5" a="1"/>
  <c r="B122" i="5" s="1"/>
  <c r="B121" i="5" a="1"/>
  <c r="B121" i="5" s="1"/>
  <c r="B120" i="5" a="1"/>
  <c r="B120" i="5" s="1"/>
  <c r="B119" i="5" a="1"/>
  <c r="B119" i="5" s="1"/>
  <c r="B118" i="5" a="1"/>
  <c r="B118" i="5" s="1"/>
  <c r="B117" i="5" a="1"/>
  <c r="B117" i="5" s="1"/>
  <c r="B116" i="5" a="1"/>
  <c r="B116" i="5" s="1"/>
  <c r="B115" i="5" a="1"/>
  <c r="B115" i="5" s="1"/>
  <c r="B114" i="5" a="1"/>
  <c r="B114" i="5" s="1"/>
  <c r="B113" i="5" a="1"/>
  <c r="B113" i="5" s="1"/>
  <c r="B112" i="5" a="1"/>
  <c r="B112" i="5" s="1"/>
  <c r="B111" i="5" a="1"/>
  <c r="B111" i="5" s="1"/>
  <c r="C111" i="5" s="1" a="1"/>
  <c r="C111" i="5" s="1"/>
  <c r="B110" i="5" a="1"/>
  <c r="B110" i="5" s="1"/>
  <c r="B109" i="5" a="1"/>
  <c r="B109" i="5" s="1"/>
  <c r="B108" i="5" a="1"/>
  <c r="B108" i="5" s="1"/>
  <c r="B107" i="5" a="1"/>
  <c r="B107" i="5" s="1"/>
  <c r="C107" i="5" s="1" a="1"/>
  <c r="C107" i="5" s="1"/>
  <c r="B106" i="5" a="1"/>
  <c r="B106" i="5" s="1"/>
  <c r="B105" i="5" a="1"/>
  <c r="B105" i="5" s="1"/>
  <c r="B104" i="5" a="1"/>
  <c r="B104" i="5" s="1"/>
  <c r="B103" i="5" a="1"/>
  <c r="B103" i="5" s="1"/>
  <c r="C103" i="5" s="1" a="1"/>
  <c r="C103" i="5" s="1"/>
  <c r="B102" i="5" a="1"/>
  <c r="B102" i="5" s="1"/>
  <c r="B101" i="5" a="1"/>
  <c r="B101" i="5" s="1"/>
  <c r="B100" i="5" a="1"/>
  <c r="B100" i="5" s="1"/>
  <c r="B99" i="5" a="1"/>
  <c r="B99" i="5" s="1"/>
  <c r="C99" i="5" s="1" a="1"/>
  <c r="C99" i="5" s="1"/>
  <c r="B98" i="5" a="1"/>
  <c r="B98" i="5" s="1"/>
  <c r="B97" i="5" a="1"/>
  <c r="B97" i="5" s="1"/>
  <c r="B96" i="5" a="1"/>
  <c r="B96" i="5" s="1"/>
  <c r="B95" i="5" a="1"/>
  <c r="B95" i="5" s="1"/>
  <c r="C95" i="5" s="1" a="1"/>
  <c r="C95" i="5" s="1"/>
  <c r="B94" i="5" a="1"/>
  <c r="B94" i="5" s="1"/>
  <c r="B93" i="5" a="1"/>
  <c r="B93" i="5" s="1"/>
  <c r="B92" i="5" a="1"/>
  <c r="B92" i="5" s="1"/>
  <c r="B91" i="5" a="1"/>
  <c r="B91" i="5" s="1"/>
  <c r="B90" i="5" a="1"/>
  <c r="B90" i="5" s="1"/>
  <c r="B89" i="5" a="1"/>
  <c r="B89" i="5" s="1"/>
  <c r="B88" i="5" a="1"/>
  <c r="B88" i="5" s="1"/>
  <c r="B87" i="5" a="1"/>
  <c r="B87" i="5" s="1"/>
  <c r="B86" i="5" a="1"/>
  <c r="B86" i="5" s="1"/>
  <c r="B85" i="5" a="1"/>
  <c r="B85" i="5" s="1"/>
  <c r="B84" i="5" a="1"/>
  <c r="B84" i="5" s="1"/>
  <c r="B83" i="5" a="1"/>
  <c r="B83" i="5" s="1"/>
  <c r="B82" i="5" a="1"/>
  <c r="B82" i="5" s="1"/>
  <c r="B81" i="5" a="1"/>
  <c r="B81" i="5" s="1"/>
  <c r="B80" i="5" a="1"/>
  <c r="B80" i="5" s="1"/>
  <c r="B79" i="5" a="1"/>
  <c r="B79" i="5" s="1"/>
  <c r="C79" i="5" s="1" a="1"/>
  <c r="C79" i="5" s="1"/>
  <c r="B78" i="5" a="1"/>
  <c r="B78" i="5" s="1"/>
  <c r="B77" i="5" a="1"/>
  <c r="B77" i="5" s="1"/>
  <c r="B76" i="5" a="1"/>
  <c r="B76" i="5" s="1"/>
  <c r="B75" i="5" a="1"/>
  <c r="B75" i="5" s="1"/>
  <c r="C75" i="5" s="1" a="1"/>
  <c r="C75" i="5" s="1"/>
  <c r="B74" i="5" a="1"/>
  <c r="B74" i="5" s="1"/>
  <c r="B73" i="5" a="1"/>
  <c r="B73" i="5" s="1"/>
  <c r="B72" i="5" a="1"/>
  <c r="B72" i="5" s="1"/>
  <c r="B71" i="5" a="1"/>
  <c r="B71" i="5" s="1"/>
  <c r="C71" i="5" s="1" a="1"/>
  <c r="C71" i="5" s="1"/>
  <c r="B70" i="5" a="1"/>
  <c r="B70" i="5" s="1"/>
  <c r="B69" i="5" a="1"/>
  <c r="B69" i="5" s="1"/>
  <c r="B68" i="5" a="1"/>
  <c r="B68" i="5" s="1"/>
  <c r="B67" i="5" a="1"/>
  <c r="B67" i="5" s="1"/>
  <c r="C67" i="5" s="1" a="1"/>
  <c r="C67" i="5" s="1"/>
  <c r="B66" i="5" a="1"/>
  <c r="B66" i="5" s="1"/>
  <c r="B65" i="5" a="1"/>
  <c r="B65" i="5" s="1"/>
  <c r="B64" i="5" a="1"/>
  <c r="B64" i="5" s="1"/>
  <c r="B63" i="5" a="1"/>
  <c r="B63" i="5" s="1"/>
  <c r="C63" i="5" s="1" a="1"/>
  <c r="C63" i="5" s="1"/>
  <c r="B62" i="5" a="1"/>
  <c r="B62" i="5" s="1"/>
  <c r="B61" i="5" a="1"/>
  <c r="B61" i="5" s="1"/>
  <c r="B60" i="5" a="1"/>
  <c r="B60" i="5" s="1"/>
  <c r="B59" i="5" a="1"/>
  <c r="B59" i="5" s="1"/>
  <c r="B58" i="5" a="1"/>
  <c r="B58" i="5" s="1"/>
  <c r="B57" i="5" a="1"/>
  <c r="B57" i="5" s="1"/>
  <c r="B56" i="5" a="1"/>
  <c r="B56" i="5" s="1"/>
  <c r="B55" i="5" a="1"/>
  <c r="B55" i="5" s="1"/>
  <c r="B54" i="5" a="1"/>
  <c r="B54" i="5" s="1"/>
  <c r="B53" i="5" a="1"/>
  <c r="B53" i="5" s="1"/>
  <c r="B52" i="5" a="1"/>
  <c r="B52" i="5" s="1"/>
  <c r="B51" i="5" a="1"/>
  <c r="B51" i="5" s="1"/>
  <c r="B50" i="5" a="1"/>
  <c r="B50" i="5" s="1"/>
  <c r="B49" i="5" a="1"/>
  <c r="B49" i="5" s="1"/>
  <c r="B48" i="5" a="1"/>
  <c r="B48" i="5" s="1"/>
  <c r="B47" i="5" a="1"/>
  <c r="B47" i="5" s="1"/>
  <c r="C47" i="5" s="1" a="1"/>
  <c r="C47" i="5" s="1"/>
  <c r="B46" i="5" a="1"/>
  <c r="B46" i="5" s="1"/>
  <c r="B45" i="5" a="1"/>
  <c r="B45" i="5" s="1"/>
  <c r="B44" i="5" a="1"/>
  <c r="B44" i="5" s="1"/>
  <c r="B43" i="5" a="1"/>
  <c r="B43" i="5" s="1"/>
  <c r="C43" i="5" s="1" a="1"/>
  <c r="C43" i="5" s="1"/>
  <c r="B42" i="5" a="1"/>
  <c r="B42" i="5" s="1"/>
  <c r="B41" i="5" a="1"/>
  <c r="B41" i="5" s="1"/>
  <c r="B40" i="5" a="1"/>
  <c r="B40" i="5" s="1"/>
  <c r="B39" i="5" a="1"/>
  <c r="B39" i="5" s="1"/>
  <c r="C39" i="5" s="1" a="1"/>
  <c r="C39" i="5" s="1"/>
  <c r="B38" i="5" a="1"/>
  <c r="B38" i="5" s="1"/>
  <c r="B37" i="5" a="1"/>
  <c r="B37" i="5" s="1"/>
  <c r="B36" i="5" a="1"/>
  <c r="B36" i="5" s="1"/>
  <c r="B35" i="5" a="1"/>
  <c r="B35" i="5" s="1"/>
  <c r="C35" i="5" s="1" a="1"/>
  <c r="C35" i="5" s="1"/>
  <c r="B34" i="5" a="1"/>
  <c r="B34" i="5" s="1"/>
  <c r="B33" i="5" a="1"/>
  <c r="B33" i="5" s="1"/>
  <c r="B32" i="5" a="1"/>
  <c r="B32" i="5" s="1"/>
  <c r="B31" i="5" a="1"/>
  <c r="B31" i="5" s="1"/>
  <c r="C31" i="5" s="1" a="1"/>
  <c r="C31" i="5" s="1"/>
  <c r="B30" i="5" a="1"/>
  <c r="B30" i="5" s="1"/>
  <c r="B29" i="5" a="1"/>
  <c r="B29" i="5" s="1"/>
  <c r="B28" i="5" a="1"/>
  <c r="B28" i="5" s="1"/>
  <c r="K5000" i="5" a="1"/>
  <c r="K5000" i="5" s="1"/>
  <c r="L5000" i="5" s="1"/>
  <c r="K4999" i="5" a="1"/>
  <c r="K4999" i="5" s="1"/>
  <c r="L4999" i="5" s="1"/>
  <c r="K4998" i="5" a="1"/>
  <c r="K4998" i="5" s="1"/>
  <c r="L4998" i="5" s="1"/>
  <c r="K4997" i="5" a="1"/>
  <c r="K4997" i="5" s="1"/>
  <c r="L4997" i="5" s="1"/>
  <c r="K4996" i="5" a="1"/>
  <c r="K4996" i="5" s="1"/>
  <c r="L4996" i="5" s="1"/>
  <c r="K4995" i="5" a="1"/>
  <c r="K4995" i="5" s="1"/>
  <c r="L4995" i="5" s="1"/>
  <c r="K4994" i="5" a="1"/>
  <c r="K4994" i="5" s="1"/>
  <c r="L4994" i="5" s="1"/>
  <c r="C4994" i="5" a="1"/>
  <c r="C4994" i="5" s="1"/>
  <c r="K4993" i="5" a="1"/>
  <c r="K4993" i="5" s="1"/>
  <c r="L4993" i="5" s="1"/>
  <c r="K4992" i="5" a="1"/>
  <c r="K4992" i="5" s="1"/>
  <c r="L4992" i="5" s="1"/>
  <c r="K4991" i="5" a="1"/>
  <c r="K4991" i="5" s="1"/>
  <c r="L4991" i="5" s="1"/>
  <c r="C4991" i="5" a="1"/>
  <c r="C4991" i="5" s="1"/>
  <c r="K4990" i="5" a="1"/>
  <c r="K4990" i="5" s="1"/>
  <c r="L4990" i="5" s="1"/>
  <c r="C4990" i="5" a="1"/>
  <c r="C4990" i="5" s="1"/>
  <c r="K4989" i="5" a="1"/>
  <c r="K4989" i="5" s="1"/>
  <c r="L4989" i="5" s="1"/>
  <c r="K4988" i="5" a="1"/>
  <c r="K4988" i="5" s="1"/>
  <c r="L4988" i="5" s="1"/>
  <c r="K4987" i="5" a="1"/>
  <c r="K4987" i="5" s="1"/>
  <c r="L4987" i="5" s="1"/>
  <c r="K4986" i="5" a="1"/>
  <c r="K4986" i="5" s="1"/>
  <c r="L4986" i="5" s="1"/>
  <c r="C4986" i="5" a="1"/>
  <c r="C4986" i="5" s="1"/>
  <c r="K4985" i="5" a="1"/>
  <c r="K4985" i="5" s="1"/>
  <c r="L4985" i="5" s="1"/>
  <c r="C4985" i="5" a="1"/>
  <c r="C4985" i="5" s="1"/>
  <c r="K4984" i="5" a="1"/>
  <c r="K4984" i="5" s="1"/>
  <c r="L4984" i="5" s="1"/>
  <c r="K4983" i="5" a="1"/>
  <c r="K4983" i="5" s="1"/>
  <c r="L4983" i="5" s="1"/>
  <c r="C4983" i="5" a="1"/>
  <c r="C4983" i="5" s="1"/>
  <c r="K4982" i="5" a="1"/>
  <c r="K4982" i="5" s="1"/>
  <c r="L4982" i="5" s="1"/>
  <c r="K4981" i="5" a="1"/>
  <c r="K4981" i="5" s="1"/>
  <c r="L4981" i="5" s="1"/>
  <c r="K4980" i="5" a="1"/>
  <c r="K4980" i="5" s="1"/>
  <c r="L4980" i="5" s="1"/>
  <c r="K4979" i="5" a="1"/>
  <c r="K4979" i="5" s="1"/>
  <c r="L4979" i="5" s="1"/>
  <c r="K4978" i="5" a="1"/>
  <c r="K4978" i="5" s="1"/>
  <c r="L4978" i="5" s="1"/>
  <c r="C4978" i="5" a="1"/>
  <c r="C4978" i="5" s="1"/>
  <c r="K4977" i="5" a="1"/>
  <c r="K4977" i="5" s="1"/>
  <c r="L4977" i="5" s="1"/>
  <c r="K4976" i="5" a="1"/>
  <c r="K4976" i="5" s="1"/>
  <c r="L4976" i="5" s="1"/>
  <c r="C4976" i="5" a="1"/>
  <c r="C4976" i="5" s="1"/>
  <c r="K4975" i="5" a="1"/>
  <c r="K4975" i="5" s="1"/>
  <c r="L4975" i="5" s="1"/>
  <c r="C4975" i="5" a="1"/>
  <c r="C4975" i="5" s="1"/>
  <c r="K4974" i="5" a="1"/>
  <c r="K4974" i="5" s="1"/>
  <c r="L4974" i="5" s="1"/>
  <c r="K4973" i="5" a="1"/>
  <c r="K4973" i="5" s="1"/>
  <c r="L4973" i="5" s="1"/>
  <c r="K4972" i="5" a="1"/>
  <c r="K4972" i="5" s="1"/>
  <c r="L4972" i="5" s="1"/>
  <c r="K4971" i="5" a="1"/>
  <c r="K4971" i="5" s="1"/>
  <c r="L4971" i="5" s="1"/>
  <c r="K4970" i="5" a="1"/>
  <c r="K4970" i="5" s="1"/>
  <c r="L4970" i="5" s="1"/>
  <c r="C4970" i="5" a="1"/>
  <c r="C4970" i="5" s="1"/>
  <c r="K4969" i="5" a="1"/>
  <c r="K4969" i="5" s="1"/>
  <c r="L4969" i="5" s="1"/>
  <c r="K4968" i="5" a="1"/>
  <c r="K4968" i="5" s="1"/>
  <c r="L4968" i="5" s="1"/>
  <c r="K4967" i="5" a="1"/>
  <c r="K4967" i="5" s="1"/>
  <c r="L4967" i="5" s="1"/>
  <c r="C4967" i="5" a="1"/>
  <c r="C4967" i="5" s="1"/>
  <c r="K4966" i="5" a="1"/>
  <c r="K4966" i="5" s="1"/>
  <c r="L4966" i="5" s="1"/>
  <c r="K4965" i="5" a="1"/>
  <c r="K4965" i="5" s="1"/>
  <c r="L4965" i="5" s="1"/>
  <c r="K4964" i="5" a="1"/>
  <c r="K4964" i="5" s="1"/>
  <c r="L4964" i="5" s="1"/>
  <c r="K4963" i="5" a="1"/>
  <c r="K4963" i="5" s="1"/>
  <c r="L4963" i="5" s="1"/>
  <c r="K4962" i="5" a="1"/>
  <c r="K4962" i="5" s="1"/>
  <c r="L4962" i="5" s="1"/>
  <c r="C4962" i="5" a="1"/>
  <c r="C4962" i="5" s="1"/>
  <c r="K4961" i="5" a="1"/>
  <c r="K4961" i="5" s="1"/>
  <c r="L4961" i="5" s="1"/>
  <c r="K4960" i="5" a="1"/>
  <c r="K4960" i="5" s="1"/>
  <c r="L4960" i="5" s="1"/>
  <c r="K4959" i="5" a="1"/>
  <c r="K4959" i="5" s="1"/>
  <c r="L4959" i="5" s="1"/>
  <c r="C4959" i="5" a="1"/>
  <c r="C4959" i="5" s="1"/>
  <c r="K4958" i="5" a="1"/>
  <c r="K4958" i="5" s="1"/>
  <c r="L4958" i="5" s="1"/>
  <c r="K4957" i="5" a="1"/>
  <c r="K4957" i="5" s="1"/>
  <c r="L4957" i="5" s="1"/>
  <c r="K4956" i="5" a="1"/>
  <c r="K4956" i="5" s="1"/>
  <c r="L4956" i="5" s="1"/>
  <c r="K4955" i="5" a="1"/>
  <c r="K4955" i="5" s="1"/>
  <c r="L4955" i="5" s="1"/>
  <c r="K4954" i="5" a="1"/>
  <c r="K4954" i="5" s="1"/>
  <c r="L4954" i="5" s="1"/>
  <c r="C4954" i="5" a="1"/>
  <c r="C4954" i="5" s="1"/>
  <c r="K4953" i="5" a="1"/>
  <c r="K4953" i="5" s="1"/>
  <c r="L4953" i="5" s="1"/>
  <c r="K4952" i="5" a="1"/>
  <c r="K4952" i="5" s="1"/>
  <c r="L4952" i="5" s="1"/>
  <c r="K4951" i="5" a="1"/>
  <c r="K4951" i="5" s="1"/>
  <c r="L4951" i="5" s="1"/>
  <c r="C4951" i="5" a="1"/>
  <c r="C4951" i="5" s="1"/>
  <c r="K4950" i="5" a="1"/>
  <c r="K4950" i="5" s="1"/>
  <c r="L4950" i="5" s="1"/>
  <c r="K4949" i="5" a="1"/>
  <c r="K4949" i="5" s="1"/>
  <c r="L4949" i="5" s="1"/>
  <c r="K4948" i="5" a="1"/>
  <c r="K4948" i="5" s="1"/>
  <c r="L4948" i="5" s="1"/>
  <c r="K4947" i="5" a="1"/>
  <c r="K4947" i="5" s="1"/>
  <c r="L4947" i="5" s="1"/>
  <c r="K4946" i="5" a="1"/>
  <c r="K4946" i="5" s="1"/>
  <c r="L4946" i="5" s="1"/>
  <c r="C4946" i="5" a="1"/>
  <c r="C4946" i="5" s="1"/>
  <c r="K4945" i="5" a="1"/>
  <c r="K4945" i="5" s="1"/>
  <c r="L4945" i="5" s="1"/>
  <c r="C4945" i="5" a="1"/>
  <c r="C4945" i="5" s="1"/>
  <c r="K4944" i="5" a="1"/>
  <c r="K4944" i="5" s="1"/>
  <c r="L4944" i="5" s="1"/>
  <c r="K4943" i="5" a="1"/>
  <c r="K4943" i="5" s="1"/>
  <c r="L4943" i="5" s="1"/>
  <c r="C4943" i="5" a="1"/>
  <c r="C4943" i="5" s="1"/>
  <c r="K4942" i="5" a="1"/>
  <c r="K4942" i="5" s="1"/>
  <c r="L4942" i="5" s="1"/>
  <c r="K4941" i="5" a="1"/>
  <c r="K4941" i="5" s="1"/>
  <c r="L4941" i="5" s="1"/>
  <c r="K4940" i="5" a="1"/>
  <c r="K4940" i="5" s="1"/>
  <c r="L4940" i="5" s="1"/>
  <c r="K4939" i="5" a="1"/>
  <c r="K4939" i="5" s="1"/>
  <c r="L4939" i="5" s="1"/>
  <c r="C4939" i="5" a="1"/>
  <c r="C4939" i="5" s="1"/>
  <c r="K4938" i="5" a="1"/>
  <c r="K4938" i="5" s="1"/>
  <c r="L4938" i="5" s="1"/>
  <c r="C4938" i="5" a="1"/>
  <c r="C4938" i="5" s="1"/>
  <c r="K4937" i="5" a="1"/>
  <c r="K4937" i="5" s="1"/>
  <c r="L4937" i="5" s="1"/>
  <c r="C4937" i="5" a="1"/>
  <c r="C4937" i="5" s="1"/>
  <c r="K4936" i="5" a="1"/>
  <c r="K4936" i="5" s="1"/>
  <c r="L4936" i="5" s="1"/>
  <c r="K4935" i="5" a="1"/>
  <c r="K4935" i="5" s="1"/>
  <c r="L4935" i="5" s="1"/>
  <c r="C4935" i="5" a="1"/>
  <c r="C4935" i="5" s="1"/>
  <c r="K4934" i="5" a="1"/>
  <c r="K4934" i="5" s="1"/>
  <c r="L4934" i="5" s="1"/>
  <c r="K4933" i="5" a="1"/>
  <c r="K4933" i="5" s="1"/>
  <c r="L4933" i="5" s="1"/>
  <c r="K4932" i="5" a="1"/>
  <c r="K4932" i="5" s="1"/>
  <c r="L4932" i="5" s="1"/>
  <c r="K4931" i="5" a="1"/>
  <c r="K4931" i="5" s="1"/>
  <c r="L4931" i="5" s="1"/>
  <c r="C4931" i="5" a="1"/>
  <c r="C4931" i="5" s="1"/>
  <c r="K4930" i="5" a="1"/>
  <c r="K4930" i="5" s="1"/>
  <c r="L4930" i="5" s="1"/>
  <c r="C4930" i="5" a="1"/>
  <c r="C4930" i="5" s="1"/>
  <c r="K4929" i="5" a="1"/>
  <c r="K4929" i="5" s="1"/>
  <c r="L4929" i="5" s="1"/>
  <c r="K4928" i="5" a="1"/>
  <c r="K4928" i="5" s="1"/>
  <c r="L4928" i="5" s="1"/>
  <c r="C4928" i="5" a="1"/>
  <c r="C4928" i="5" s="1"/>
  <c r="K4927" i="5" a="1"/>
  <c r="K4927" i="5" s="1"/>
  <c r="L4927" i="5" s="1"/>
  <c r="C4927" i="5" a="1"/>
  <c r="C4927" i="5" s="1"/>
  <c r="K4926" i="5" a="1"/>
  <c r="K4926" i="5" s="1"/>
  <c r="L4926" i="5" s="1"/>
  <c r="K4925" i="5" a="1"/>
  <c r="K4925" i="5" s="1"/>
  <c r="L4925" i="5" s="1"/>
  <c r="K4924" i="5" a="1"/>
  <c r="K4924" i="5" s="1"/>
  <c r="L4924" i="5" s="1"/>
  <c r="K4923" i="5" a="1"/>
  <c r="K4923" i="5" s="1"/>
  <c r="L4923" i="5" s="1"/>
  <c r="K4922" i="5" a="1"/>
  <c r="K4922" i="5" s="1"/>
  <c r="L4922" i="5" s="1"/>
  <c r="C4922" i="5" a="1"/>
  <c r="C4922" i="5" s="1"/>
  <c r="K4921" i="5" a="1"/>
  <c r="K4921" i="5" s="1"/>
  <c r="L4921" i="5" s="1"/>
  <c r="K4920" i="5" a="1"/>
  <c r="K4920" i="5" s="1"/>
  <c r="L4920" i="5" s="1"/>
  <c r="K4919" i="5" a="1"/>
  <c r="K4919" i="5" s="1"/>
  <c r="L4919" i="5" s="1"/>
  <c r="C4919" i="5" a="1"/>
  <c r="C4919" i="5" s="1"/>
  <c r="K4918" i="5" a="1"/>
  <c r="K4918" i="5" s="1"/>
  <c r="L4918" i="5" s="1"/>
  <c r="K4917" i="5" a="1"/>
  <c r="K4917" i="5" s="1"/>
  <c r="L4917" i="5" s="1"/>
  <c r="K4916" i="5" a="1"/>
  <c r="K4916" i="5" s="1"/>
  <c r="L4916" i="5" s="1"/>
  <c r="K4915" i="5" a="1"/>
  <c r="K4915" i="5" s="1"/>
  <c r="L4915" i="5" s="1"/>
  <c r="K4914" i="5" a="1"/>
  <c r="K4914" i="5" s="1"/>
  <c r="L4914" i="5" s="1"/>
  <c r="C4914" i="5" a="1"/>
  <c r="C4914" i="5" s="1"/>
  <c r="K4913" i="5" a="1"/>
  <c r="K4913" i="5" s="1"/>
  <c r="L4913" i="5" s="1"/>
  <c r="K4912" i="5" a="1"/>
  <c r="K4912" i="5" s="1"/>
  <c r="L4912" i="5" s="1"/>
  <c r="K4911" i="5" a="1"/>
  <c r="K4911" i="5" s="1"/>
  <c r="L4911" i="5" s="1"/>
  <c r="C4911" i="5" a="1"/>
  <c r="C4911" i="5" s="1"/>
  <c r="K4910" i="5" a="1"/>
  <c r="K4910" i="5" s="1"/>
  <c r="L4910" i="5" s="1"/>
  <c r="K4909" i="5" a="1"/>
  <c r="K4909" i="5" s="1"/>
  <c r="L4909" i="5" s="1"/>
  <c r="K4908" i="5" a="1"/>
  <c r="K4908" i="5" s="1"/>
  <c r="L4908" i="5" s="1"/>
  <c r="K4907" i="5" a="1"/>
  <c r="K4907" i="5" s="1"/>
  <c r="L4907" i="5" s="1"/>
  <c r="K4906" i="5" a="1"/>
  <c r="K4906" i="5" s="1"/>
  <c r="L4906" i="5" s="1"/>
  <c r="C4906" i="5" a="1"/>
  <c r="C4906" i="5" s="1"/>
  <c r="K4905" i="5" a="1"/>
  <c r="K4905" i="5" s="1"/>
  <c r="L4905" i="5" s="1"/>
  <c r="K4904" i="5" a="1"/>
  <c r="K4904" i="5" s="1"/>
  <c r="L4904" i="5" s="1"/>
  <c r="K4903" i="5" a="1"/>
  <c r="K4903" i="5" s="1"/>
  <c r="L4903" i="5" s="1"/>
  <c r="C4903" i="5" a="1"/>
  <c r="C4903" i="5" s="1"/>
  <c r="K4902" i="5" a="1"/>
  <c r="K4902" i="5" s="1"/>
  <c r="L4902" i="5" s="1"/>
  <c r="K4901" i="5" a="1"/>
  <c r="K4901" i="5" s="1"/>
  <c r="L4901" i="5" s="1"/>
  <c r="K4900" i="5" a="1"/>
  <c r="K4900" i="5" s="1"/>
  <c r="L4900" i="5" s="1"/>
  <c r="K4899" i="5" a="1"/>
  <c r="K4899" i="5" s="1"/>
  <c r="L4899" i="5" s="1"/>
  <c r="K4898" i="5" a="1"/>
  <c r="K4898" i="5" s="1"/>
  <c r="L4898" i="5" s="1"/>
  <c r="C4898" i="5" a="1"/>
  <c r="C4898" i="5" s="1"/>
  <c r="K4897" i="5" a="1"/>
  <c r="K4897" i="5" s="1"/>
  <c r="L4897" i="5" s="1"/>
  <c r="K4896" i="5" a="1"/>
  <c r="K4896" i="5" s="1"/>
  <c r="L4896" i="5" s="1"/>
  <c r="K4895" i="5" a="1"/>
  <c r="K4895" i="5" s="1"/>
  <c r="L4895" i="5" s="1"/>
  <c r="C4895" i="5" a="1"/>
  <c r="C4895" i="5" s="1"/>
  <c r="K4894" i="5" a="1"/>
  <c r="K4894" i="5" s="1"/>
  <c r="L4894" i="5" s="1"/>
  <c r="K4893" i="5" a="1"/>
  <c r="K4893" i="5" s="1"/>
  <c r="L4893" i="5" s="1"/>
  <c r="K4892" i="5" a="1"/>
  <c r="K4892" i="5" s="1"/>
  <c r="L4892" i="5" s="1"/>
  <c r="K4891" i="5" a="1"/>
  <c r="K4891" i="5" s="1"/>
  <c r="L4891" i="5" s="1"/>
  <c r="K4890" i="5" a="1"/>
  <c r="K4890" i="5" s="1"/>
  <c r="L4890" i="5" s="1"/>
  <c r="C4890" i="5" a="1"/>
  <c r="C4890" i="5" s="1"/>
  <c r="K4889" i="5" a="1"/>
  <c r="K4889" i="5" s="1"/>
  <c r="L4889" i="5" s="1"/>
  <c r="K4888" i="5" a="1"/>
  <c r="K4888" i="5" s="1"/>
  <c r="L4888" i="5" s="1"/>
  <c r="K4887" i="5" a="1"/>
  <c r="K4887" i="5" s="1"/>
  <c r="L4887" i="5" s="1"/>
  <c r="C4887" i="5" a="1"/>
  <c r="C4887" i="5" s="1"/>
  <c r="K4886" i="5" a="1"/>
  <c r="K4886" i="5" s="1"/>
  <c r="L4886" i="5" s="1"/>
  <c r="K4885" i="5" a="1"/>
  <c r="K4885" i="5" s="1"/>
  <c r="L4885" i="5" s="1"/>
  <c r="K4884" i="5" a="1"/>
  <c r="K4884" i="5" s="1"/>
  <c r="L4884" i="5" s="1"/>
  <c r="K4883" i="5" a="1"/>
  <c r="K4883" i="5" s="1"/>
  <c r="L4883" i="5" s="1"/>
  <c r="K4882" i="5" a="1"/>
  <c r="K4882" i="5" s="1"/>
  <c r="L4882" i="5" s="1"/>
  <c r="C4882" i="5" a="1"/>
  <c r="C4882" i="5" s="1"/>
  <c r="K4881" i="5" a="1"/>
  <c r="K4881" i="5" s="1"/>
  <c r="L4881" i="5" s="1"/>
  <c r="C4881" i="5" a="1"/>
  <c r="C4881" i="5" s="1"/>
  <c r="K4880" i="5" a="1"/>
  <c r="K4880" i="5" s="1"/>
  <c r="L4880" i="5" s="1"/>
  <c r="K4879" i="5" a="1"/>
  <c r="K4879" i="5" s="1"/>
  <c r="L4879" i="5" s="1"/>
  <c r="C4879" i="5" a="1"/>
  <c r="C4879" i="5" s="1"/>
  <c r="K4878" i="5" a="1"/>
  <c r="K4878" i="5" s="1"/>
  <c r="L4878" i="5" s="1"/>
  <c r="K4877" i="5" a="1"/>
  <c r="K4877" i="5" s="1"/>
  <c r="L4877" i="5" s="1"/>
  <c r="K4876" i="5" a="1"/>
  <c r="K4876" i="5" s="1"/>
  <c r="L4876" i="5" s="1"/>
  <c r="K4875" i="5" a="1"/>
  <c r="K4875" i="5" s="1"/>
  <c r="L4875" i="5" s="1"/>
  <c r="K4874" i="5" a="1"/>
  <c r="K4874" i="5" s="1"/>
  <c r="L4874" i="5" s="1"/>
  <c r="C4874" i="5" a="1"/>
  <c r="C4874" i="5" s="1"/>
  <c r="K4873" i="5" a="1"/>
  <c r="K4873" i="5" s="1"/>
  <c r="L4873" i="5" s="1"/>
  <c r="C4873" i="5" a="1"/>
  <c r="C4873" i="5" s="1"/>
  <c r="K4872" i="5" a="1"/>
  <c r="K4872" i="5" s="1"/>
  <c r="L4872" i="5" s="1"/>
  <c r="K4871" i="5" a="1"/>
  <c r="K4871" i="5" s="1"/>
  <c r="L4871" i="5" s="1"/>
  <c r="C4871" i="5" a="1"/>
  <c r="C4871" i="5" s="1"/>
  <c r="K4870" i="5" a="1"/>
  <c r="K4870" i="5" s="1"/>
  <c r="L4870" i="5" s="1"/>
  <c r="K4869" i="5" a="1"/>
  <c r="K4869" i="5" s="1"/>
  <c r="L4869" i="5" s="1"/>
  <c r="K4868" i="5" a="1"/>
  <c r="K4868" i="5" s="1"/>
  <c r="L4868" i="5" s="1"/>
  <c r="K4867" i="5" a="1"/>
  <c r="K4867" i="5" s="1"/>
  <c r="L4867" i="5" s="1"/>
  <c r="K4866" i="5" a="1"/>
  <c r="K4866" i="5" s="1"/>
  <c r="L4866" i="5" s="1"/>
  <c r="C4866" i="5" a="1"/>
  <c r="C4866" i="5" s="1"/>
  <c r="K4865" i="5" a="1"/>
  <c r="K4865" i="5" s="1"/>
  <c r="L4865" i="5" s="1"/>
  <c r="C4865" i="5" a="1"/>
  <c r="C4865" i="5" s="1"/>
  <c r="K4864" i="5" a="1"/>
  <c r="K4864" i="5" s="1"/>
  <c r="L4864" i="5" s="1"/>
  <c r="K4863" i="5" a="1"/>
  <c r="K4863" i="5" s="1"/>
  <c r="L4863" i="5" s="1"/>
  <c r="C4863" i="5" a="1"/>
  <c r="C4863" i="5" s="1"/>
  <c r="K4862" i="5" a="1"/>
  <c r="K4862" i="5" s="1"/>
  <c r="L4862" i="5" s="1"/>
  <c r="K4861" i="5" a="1"/>
  <c r="K4861" i="5" s="1"/>
  <c r="L4861" i="5" s="1"/>
  <c r="K4860" i="5" a="1"/>
  <c r="K4860" i="5" s="1"/>
  <c r="L4860" i="5" s="1"/>
  <c r="K4859" i="5" a="1"/>
  <c r="K4859" i="5" s="1"/>
  <c r="L4859" i="5" s="1"/>
  <c r="K4858" i="5" a="1"/>
  <c r="K4858" i="5" s="1"/>
  <c r="L4858" i="5" s="1"/>
  <c r="C4858" i="5" a="1"/>
  <c r="C4858" i="5" s="1"/>
  <c r="K4857" i="5" a="1"/>
  <c r="K4857" i="5" s="1"/>
  <c r="L4857" i="5" s="1"/>
  <c r="K4856" i="5" a="1"/>
  <c r="K4856" i="5" s="1"/>
  <c r="L4856" i="5" s="1"/>
  <c r="K4855" i="5" a="1"/>
  <c r="K4855" i="5" s="1"/>
  <c r="L4855" i="5" s="1"/>
  <c r="C4855" i="5" a="1"/>
  <c r="C4855" i="5" s="1"/>
  <c r="K4854" i="5" a="1"/>
  <c r="K4854" i="5" s="1"/>
  <c r="L4854" i="5" s="1"/>
  <c r="K4853" i="5" a="1"/>
  <c r="K4853" i="5" s="1"/>
  <c r="L4853" i="5" s="1"/>
  <c r="K4852" i="5" a="1"/>
  <c r="K4852" i="5" s="1"/>
  <c r="L4852" i="5" s="1"/>
  <c r="K4851" i="5" a="1"/>
  <c r="K4851" i="5" s="1"/>
  <c r="L4851" i="5" s="1"/>
  <c r="K4850" i="5" a="1"/>
  <c r="K4850" i="5" s="1"/>
  <c r="L4850" i="5" s="1"/>
  <c r="C4850" i="5" a="1"/>
  <c r="C4850" i="5" s="1"/>
  <c r="K4849" i="5" a="1"/>
  <c r="K4849" i="5" s="1"/>
  <c r="L4849" i="5" s="1"/>
  <c r="K4848" i="5" a="1"/>
  <c r="K4848" i="5" s="1"/>
  <c r="L4848" i="5" s="1"/>
  <c r="K4847" i="5" a="1"/>
  <c r="K4847" i="5" s="1"/>
  <c r="L4847" i="5" s="1"/>
  <c r="C4847" i="5" a="1"/>
  <c r="C4847" i="5" s="1"/>
  <c r="K4846" i="5" a="1"/>
  <c r="K4846" i="5" s="1"/>
  <c r="L4846" i="5" s="1"/>
  <c r="K4845" i="5" a="1"/>
  <c r="K4845" i="5" s="1"/>
  <c r="L4845" i="5" s="1"/>
  <c r="K4844" i="5" a="1"/>
  <c r="K4844" i="5" s="1"/>
  <c r="L4844" i="5" s="1"/>
  <c r="K4843" i="5" a="1"/>
  <c r="K4843" i="5" s="1"/>
  <c r="L4843" i="5" s="1"/>
  <c r="K4842" i="5" a="1"/>
  <c r="K4842" i="5" s="1"/>
  <c r="L4842" i="5" s="1"/>
  <c r="C4842" i="5" a="1"/>
  <c r="C4842" i="5" s="1"/>
  <c r="K4841" i="5" a="1"/>
  <c r="K4841" i="5" s="1"/>
  <c r="L4841" i="5" s="1"/>
  <c r="K4840" i="5" a="1"/>
  <c r="K4840" i="5" s="1"/>
  <c r="L4840" i="5" s="1"/>
  <c r="K4839" i="5" a="1"/>
  <c r="K4839" i="5" s="1"/>
  <c r="L4839" i="5" s="1"/>
  <c r="C4839" i="5" a="1"/>
  <c r="C4839" i="5" s="1"/>
  <c r="K4838" i="5" a="1"/>
  <c r="K4838" i="5" s="1"/>
  <c r="L4838" i="5" s="1"/>
  <c r="K4837" i="5" a="1"/>
  <c r="K4837" i="5" s="1"/>
  <c r="L4837" i="5" s="1"/>
  <c r="K4836" i="5" a="1"/>
  <c r="K4836" i="5" s="1"/>
  <c r="L4836" i="5" s="1"/>
  <c r="K4835" i="5" a="1"/>
  <c r="K4835" i="5" s="1"/>
  <c r="L4835" i="5" s="1"/>
  <c r="K4834" i="5" a="1"/>
  <c r="K4834" i="5" s="1"/>
  <c r="L4834" i="5" s="1"/>
  <c r="C4834" i="5" a="1"/>
  <c r="C4834" i="5" s="1"/>
  <c r="K4833" i="5" a="1"/>
  <c r="K4833" i="5" s="1"/>
  <c r="L4833" i="5" s="1"/>
  <c r="C4833" i="5" a="1"/>
  <c r="C4833" i="5" s="1"/>
  <c r="K4832" i="5" a="1"/>
  <c r="K4832" i="5" s="1"/>
  <c r="L4832" i="5" s="1"/>
  <c r="K4831" i="5" a="1"/>
  <c r="K4831" i="5" s="1"/>
  <c r="L4831" i="5" s="1"/>
  <c r="C4831" i="5" a="1"/>
  <c r="C4831" i="5" s="1"/>
  <c r="K4830" i="5" a="1"/>
  <c r="K4830" i="5" s="1"/>
  <c r="L4830" i="5" s="1"/>
  <c r="K4829" i="5" a="1"/>
  <c r="K4829" i="5" s="1"/>
  <c r="L4829" i="5" s="1"/>
  <c r="K4828" i="5" a="1"/>
  <c r="K4828" i="5" s="1"/>
  <c r="L4828" i="5" s="1"/>
  <c r="K4827" i="5" a="1"/>
  <c r="K4827" i="5" s="1"/>
  <c r="L4827" i="5" s="1"/>
  <c r="K4826" i="5" a="1"/>
  <c r="K4826" i="5" s="1"/>
  <c r="L4826" i="5" s="1"/>
  <c r="C4826" i="5" a="1"/>
  <c r="C4826" i="5" s="1"/>
  <c r="K4825" i="5" a="1"/>
  <c r="K4825" i="5" s="1"/>
  <c r="L4825" i="5" s="1"/>
  <c r="K4824" i="5" a="1"/>
  <c r="K4824" i="5" s="1"/>
  <c r="L4824" i="5" s="1"/>
  <c r="K4823" i="5" a="1"/>
  <c r="K4823" i="5" s="1"/>
  <c r="L4823" i="5" s="1"/>
  <c r="C4823" i="5" a="1"/>
  <c r="C4823" i="5" s="1"/>
  <c r="K4822" i="5" a="1"/>
  <c r="K4822" i="5" s="1"/>
  <c r="L4822" i="5" s="1"/>
  <c r="K4821" i="5" a="1"/>
  <c r="K4821" i="5" s="1"/>
  <c r="L4821" i="5" s="1"/>
  <c r="K4820" i="5" a="1"/>
  <c r="K4820" i="5" s="1"/>
  <c r="L4820" i="5" s="1"/>
  <c r="K4819" i="5" a="1"/>
  <c r="K4819" i="5" s="1"/>
  <c r="L4819" i="5" s="1"/>
  <c r="C4819" i="5" a="1"/>
  <c r="C4819" i="5" s="1"/>
  <c r="K4818" i="5" a="1"/>
  <c r="K4818" i="5" s="1"/>
  <c r="L4818" i="5" s="1"/>
  <c r="C4818" i="5" a="1"/>
  <c r="C4818" i="5" s="1"/>
  <c r="K4817" i="5" a="1"/>
  <c r="K4817" i="5" s="1"/>
  <c r="L4817" i="5" s="1"/>
  <c r="K4816" i="5" a="1"/>
  <c r="K4816" i="5" s="1"/>
  <c r="L4816" i="5" s="1"/>
  <c r="K4815" i="5" a="1"/>
  <c r="K4815" i="5" s="1"/>
  <c r="L4815" i="5" s="1"/>
  <c r="C4815" i="5" a="1"/>
  <c r="C4815" i="5" s="1"/>
  <c r="K4814" i="5" a="1"/>
  <c r="K4814" i="5" s="1"/>
  <c r="L4814" i="5" s="1"/>
  <c r="K4813" i="5" a="1"/>
  <c r="K4813" i="5" s="1"/>
  <c r="L4813" i="5" s="1"/>
  <c r="K4812" i="5" a="1"/>
  <c r="K4812" i="5" s="1"/>
  <c r="L4812" i="5" s="1"/>
  <c r="C4812" i="5" a="1"/>
  <c r="C4812" i="5" s="1"/>
  <c r="K4811" i="5" a="1"/>
  <c r="K4811" i="5" s="1"/>
  <c r="L4811" i="5" s="1"/>
  <c r="K4810" i="5" a="1"/>
  <c r="K4810" i="5" s="1"/>
  <c r="L4810" i="5" s="1"/>
  <c r="C4810" i="5" a="1"/>
  <c r="C4810" i="5" s="1"/>
  <c r="K4809" i="5" a="1"/>
  <c r="K4809" i="5" s="1"/>
  <c r="L4809" i="5" s="1"/>
  <c r="K4808" i="5" a="1"/>
  <c r="K4808" i="5" s="1"/>
  <c r="L4808" i="5" s="1"/>
  <c r="K4807" i="5" a="1"/>
  <c r="K4807" i="5" s="1"/>
  <c r="L4807" i="5" s="1"/>
  <c r="C4807" i="5" a="1"/>
  <c r="C4807" i="5" s="1"/>
  <c r="K4806" i="5" a="1"/>
  <c r="K4806" i="5" s="1"/>
  <c r="L4806" i="5" s="1"/>
  <c r="K4805" i="5" a="1"/>
  <c r="K4805" i="5" s="1"/>
  <c r="L4805" i="5" s="1"/>
  <c r="K4804" i="5" a="1"/>
  <c r="K4804" i="5" s="1"/>
  <c r="L4804" i="5" s="1"/>
  <c r="K4803" i="5" a="1"/>
  <c r="K4803" i="5" s="1"/>
  <c r="L4803" i="5" s="1"/>
  <c r="K4802" i="5" a="1"/>
  <c r="K4802" i="5" s="1"/>
  <c r="L4802" i="5" s="1"/>
  <c r="C4802" i="5" a="1"/>
  <c r="C4802" i="5" s="1"/>
  <c r="K4801" i="5" a="1"/>
  <c r="K4801" i="5" s="1"/>
  <c r="L4801" i="5" s="1"/>
  <c r="K4800" i="5" a="1"/>
  <c r="K4800" i="5" s="1"/>
  <c r="L4800" i="5" s="1"/>
  <c r="K4799" i="5" a="1"/>
  <c r="K4799" i="5" s="1"/>
  <c r="L4799" i="5" s="1"/>
  <c r="C4799" i="5" a="1"/>
  <c r="C4799" i="5" s="1"/>
  <c r="K4798" i="5" a="1"/>
  <c r="K4798" i="5" s="1"/>
  <c r="L4798" i="5" s="1"/>
  <c r="K4797" i="5" a="1"/>
  <c r="K4797" i="5" s="1"/>
  <c r="L4797" i="5" s="1"/>
  <c r="K4796" i="5" a="1"/>
  <c r="K4796" i="5" s="1"/>
  <c r="L4796" i="5" s="1"/>
  <c r="K4795" i="5" a="1"/>
  <c r="K4795" i="5" s="1"/>
  <c r="L4795" i="5" s="1"/>
  <c r="C4795" i="5" a="1"/>
  <c r="C4795" i="5" s="1"/>
  <c r="K4794" i="5" a="1"/>
  <c r="K4794" i="5" s="1"/>
  <c r="L4794" i="5" s="1"/>
  <c r="C4794" i="5" a="1"/>
  <c r="C4794" i="5" s="1"/>
  <c r="K4793" i="5" a="1"/>
  <c r="K4793" i="5" s="1"/>
  <c r="L4793" i="5" s="1"/>
  <c r="K4792" i="5" a="1"/>
  <c r="K4792" i="5" s="1"/>
  <c r="L4792" i="5" s="1"/>
  <c r="K4791" i="5" a="1"/>
  <c r="K4791" i="5" s="1"/>
  <c r="L4791" i="5" s="1"/>
  <c r="C4791" i="5" a="1"/>
  <c r="C4791" i="5" s="1"/>
  <c r="K4790" i="5" a="1"/>
  <c r="K4790" i="5" s="1"/>
  <c r="L4790" i="5" s="1"/>
  <c r="K4789" i="5" a="1"/>
  <c r="K4789" i="5" s="1"/>
  <c r="L4789" i="5" s="1"/>
  <c r="K4788" i="5" a="1"/>
  <c r="K4788" i="5" s="1"/>
  <c r="L4788" i="5" s="1"/>
  <c r="K4787" i="5" a="1"/>
  <c r="K4787" i="5" s="1"/>
  <c r="L4787" i="5" s="1"/>
  <c r="C4787" i="5" a="1"/>
  <c r="C4787" i="5" s="1"/>
  <c r="K4786" i="5" a="1"/>
  <c r="K4786" i="5" s="1"/>
  <c r="L4786" i="5" s="1"/>
  <c r="C4786" i="5" a="1"/>
  <c r="C4786" i="5" s="1"/>
  <c r="K4785" i="5" a="1"/>
  <c r="K4785" i="5" s="1"/>
  <c r="L4785" i="5" s="1"/>
  <c r="C4785" i="5" a="1"/>
  <c r="C4785" i="5" s="1"/>
  <c r="K4784" i="5" a="1"/>
  <c r="K4784" i="5" s="1"/>
  <c r="L4784" i="5" s="1"/>
  <c r="K4783" i="5" a="1"/>
  <c r="K4783" i="5" s="1"/>
  <c r="L4783" i="5" s="1"/>
  <c r="C4783" i="5" a="1"/>
  <c r="C4783" i="5" s="1"/>
  <c r="K4782" i="5" a="1"/>
  <c r="K4782" i="5" s="1"/>
  <c r="L4782" i="5" s="1"/>
  <c r="K4781" i="5" a="1"/>
  <c r="K4781" i="5" s="1"/>
  <c r="L4781" i="5" s="1"/>
  <c r="K4780" i="5" a="1"/>
  <c r="K4780" i="5" s="1"/>
  <c r="L4780" i="5" s="1"/>
  <c r="K4779" i="5" a="1"/>
  <c r="K4779" i="5" s="1"/>
  <c r="L4779" i="5" s="1"/>
  <c r="C4779" i="5" a="1"/>
  <c r="C4779" i="5" s="1"/>
  <c r="K4778" i="5" a="1"/>
  <c r="K4778" i="5" s="1"/>
  <c r="L4778" i="5" s="1"/>
  <c r="C4778" i="5" a="1"/>
  <c r="C4778" i="5" s="1"/>
  <c r="K4777" i="5" a="1"/>
  <c r="K4777" i="5" s="1"/>
  <c r="L4777" i="5" s="1"/>
  <c r="K4776" i="5" a="1"/>
  <c r="K4776" i="5" s="1"/>
  <c r="L4776" i="5" s="1"/>
  <c r="K4775" i="5" a="1"/>
  <c r="K4775" i="5" s="1"/>
  <c r="L4775" i="5" s="1"/>
  <c r="C4775" i="5" a="1"/>
  <c r="C4775" i="5" s="1"/>
  <c r="K4774" i="5" a="1"/>
  <c r="K4774" i="5" s="1"/>
  <c r="L4774" i="5" s="1"/>
  <c r="K4773" i="5" a="1"/>
  <c r="K4773" i="5" s="1"/>
  <c r="L4773" i="5" s="1"/>
  <c r="K4772" i="5" a="1"/>
  <c r="K4772" i="5" s="1"/>
  <c r="L4772" i="5" s="1"/>
  <c r="K4771" i="5" a="1"/>
  <c r="K4771" i="5" s="1"/>
  <c r="L4771" i="5" s="1"/>
  <c r="C4771" i="5" a="1"/>
  <c r="C4771" i="5" s="1"/>
  <c r="K4770" i="5" a="1"/>
  <c r="K4770" i="5" s="1"/>
  <c r="L4770" i="5" s="1"/>
  <c r="C4770" i="5" a="1"/>
  <c r="C4770" i="5" s="1"/>
  <c r="K4769" i="5" a="1"/>
  <c r="K4769" i="5" s="1"/>
  <c r="L4769" i="5" s="1"/>
  <c r="K4768" i="5" a="1"/>
  <c r="K4768" i="5" s="1"/>
  <c r="L4768" i="5" s="1"/>
  <c r="K4767" i="5" a="1"/>
  <c r="K4767" i="5" s="1"/>
  <c r="L4767" i="5" s="1"/>
  <c r="C4767" i="5" a="1"/>
  <c r="C4767" i="5" s="1"/>
  <c r="K4766" i="5" a="1"/>
  <c r="K4766" i="5" s="1"/>
  <c r="L4766" i="5" s="1"/>
  <c r="K4765" i="5" a="1"/>
  <c r="K4765" i="5" s="1"/>
  <c r="L4765" i="5" s="1"/>
  <c r="K4764" i="5" a="1"/>
  <c r="K4764" i="5" s="1"/>
  <c r="L4764" i="5" s="1"/>
  <c r="K4763" i="5" a="1"/>
  <c r="K4763" i="5" s="1"/>
  <c r="L4763" i="5" s="1"/>
  <c r="C4763" i="5" a="1"/>
  <c r="C4763" i="5" s="1"/>
  <c r="K4762" i="5" a="1"/>
  <c r="K4762" i="5" s="1"/>
  <c r="L4762" i="5" s="1"/>
  <c r="C4762" i="5" a="1"/>
  <c r="C4762" i="5" s="1"/>
  <c r="K4761" i="5" a="1"/>
  <c r="K4761" i="5" s="1"/>
  <c r="L4761" i="5" s="1"/>
  <c r="K4760" i="5" a="1"/>
  <c r="K4760" i="5" s="1"/>
  <c r="L4760" i="5" s="1"/>
  <c r="K4759" i="5" a="1"/>
  <c r="K4759" i="5" s="1"/>
  <c r="L4759" i="5" s="1"/>
  <c r="C4759" i="5" a="1"/>
  <c r="C4759" i="5" s="1"/>
  <c r="K4758" i="5" a="1"/>
  <c r="K4758" i="5" s="1"/>
  <c r="L4758" i="5" s="1"/>
  <c r="K4757" i="5" a="1"/>
  <c r="K4757" i="5" s="1"/>
  <c r="L4757" i="5" s="1"/>
  <c r="K4756" i="5" a="1"/>
  <c r="K4756" i="5" s="1"/>
  <c r="L4756" i="5" s="1"/>
  <c r="K4755" i="5" a="1"/>
  <c r="K4755" i="5" s="1"/>
  <c r="L4755" i="5" s="1"/>
  <c r="C4755" i="5" a="1"/>
  <c r="C4755" i="5" s="1"/>
  <c r="K4754" i="5" a="1"/>
  <c r="K4754" i="5" s="1"/>
  <c r="L4754" i="5" s="1"/>
  <c r="C4754" i="5" a="1"/>
  <c r="C4754" i="5" s="1"/>
  <c r="K4753" i="5" a="1"/>
  <c r="K4753" i="5" s="1"/>
  <c r="L4753" i="5" s="1"/>
  <c r="K4752" i="5" a="1"/>
  <c r="K4752" i="5" s="1"/>
  <c r="L4752" i="5" s="1"/>
  <c r="K4751" i="5" a="1"/>
  <c r="K4751" i="5" s="1"/>
  <c r="L4751" i="5" s="1"/>
  <c r="C4751" i="5" a="1"/>
  <c r="C4751" i="5" s="1"/>
  <c r="K4750" i="5" a="1"/>
  <c r="K4750" i="5" s="1"/>
  <c r="L4750" i="5" s="1"/>
  <c r="K4749" i="5" a="1"/>
  <c r="K4749" i="5" s="1"/>
  <c r="L4749" i="5" s="1"/>
  <c r="K4748" i="5" a="1"/>
  <c r="K4748" i="5" s="1"/>
  <c r="L4748" i="5" s="1"/>
  <c r="K4747" i="5" a="1"/>
  <c r="K4747" i="5" s="1"/>
  <c r="L4747" i="5" s="1"/>
  <c r="C4747" i="5" a="1"/>
  <c r="C4747" i="5" s="1"/>
  <c r="K4746" i="5" a="1"/>
  <c r="K4746" i="5" s="1"/>
  <c r="L4746" i="5" s="1"/>
  <c r="C4746" i="5" a="1"/>
  <c r="C4746" i="5" s="1"/>
  <c r="K4745" i="5" a="1"/>
  <c r="K4745" i="5" s="1"/>
  <c r="L4745" i="5" s="1"/>
  <c r="K4744" i="5" a="1"/>
  <c r="K4744" i="5" s="1"/>
  <c r="L4744" i="5" s="1"/>
  <c r="K4743" i="5" a="1"/>
  <c r="K4743" i="5" s="1"/>
  <c r="L4743" i="5" s="1"/>
  <c r="C4743" i="5" a="1"/>
  <c r="C4743" i="5" s="1"/>
  <c r="K4742" i="5" a="1"/>
  <c r="K4742" i="5" s="1"/>
  <c r="L4742" i="5" s="1"/>
  <c r="K4741" i="5" a="1"/>
  <c r="K4741" i="5" s="1"/>
  <c r="L4741" i="5" s="1"/>
  <c r="K4740" i="5" a="1"/>
  <c r="K4740" i="5" s="1"/>
  <c r="L4740" i="5" s="1"/>
  <c r="K4739" i="5" a="1"/>
  <c r="K4739" i="5" s="1"/>
  <c r="L4739" i="5" s="1"/>
  <c r="C4739" i="5" a="1"/>
  <c r="C4739" i="5" s="1"/>
  <c r="K4738" i="5" a="1"/>
  <c r="K4738" i="5" s="1"/>
  <c r="L4738" i="5" s="1"/>
  <c r="C4738" i="5" a="1"/>
  <c r="C4738" i="5" s="1"/>
  <c r="K4737" i="5" a="1"/>
  <c r="K4737" i="5" s="1"/>
  <c r="L4737" i="5" s="1"/>
  <c r="K4736" i="5" a="1"/>
  <c r="K4736" i="5" s="1"/>
  <c r="L4736" i="5" s="1"/>
  <c r="K4735" i="5" a="1"/>
  <c r="K4735" i="5" s="1"/>
  <c r="L4735" i="5" s="1"/>
  <c r="K4734" i="5" a="1"/>
  <c r="K4734" i="5" s="1"/>
  <c r="L4734" i="5" s="1"/>
  <c r="K4733" i="5" a="1"/>
  <c r="K4733" i="5" s="1"/>
  <c r="L4733" i="5" s="1"/>
  <c r="K4732" i="5" a="1"/>
  <c r="K4732" i="5" s="1"/>
  <c r="L4732" i="5" s="1"/>
  <c r="K4731" i="5" a="1"/>
  <c r="K4731" i="5" s="1"/>
  <c r="L4731" i="5" s="1"/>
  <c r="C4731" i="5" a="1"/>
  <c r="C4731" i="5" s="1"/>
  <c r="K4730" i="5" a="1"/>
  <c r="K4730" i="5" s="1"/>
  <c r="L4730" i="5" s="1"/>
  <c r="C4730" i="5" a="1"/>
  <c r="C4730" i="5" s="1"/>
  <c r="K4729" i="5" a="1"/>
  <c r="K4729" i="5" s="1"/>
  <c r="L4729" i="5" s="1"/>
  <c r="C4729" i="5" a="1"/>
  <c r="C4729" i="5" s="1"/>
  <c r="K4728" i="5" a="1"/>
  <c r="K4728" i="5" s="1"/>
  <c r="L4728" i="5" s="1"/>
  <c r="K4727" i="5" a="1"/>
  <c r="K4727" i="5" s="1"/>
  <c r="L4727" i="5" s="1"/>
  <c r="C4727" i="5" a="1"/>
  <c r="C4727" i="5" s="1"/>
  <c r="K4726" i="5" a="1"/>
  <c r="K4726" i="5" s="1"/>
  <c r="L4726" i="5" s="1"/>
  <c r="K4725" i="5" a="1"/>
  <c r="K4725" i="5" s="1"/>
  <c r="L4725" i="5" s="1"/>
  <c r="K4724" i="5" a="1"/>
  <c r="K4724" i="5" s="1"/>
  <c r="L4724" i="5" s="1"/>
  <c r="K4723" i="5" a="1"/>
  <c r="K4723" i="5" s="1"/>
  <c r="L4723" i="5" s="1"/>
  <c r="C4723" i="5" a="1"/>
  <c r="C4723" i="5" s="1"/>
  <c r="K4722" i="5" a="1"/>
  <c r="K4722" i="5" s="1"/>
  <c r="L4722" i="5" s="1"/>
  <c r="C4722" i="5" a="1"/>
  <c r="C4722" i="5" s="1"/>
  <c r="K4721" i="5" a="1"/>
  <c r="K4721" i="5" s="1"/>
  <c r="L4721" i="5" s="1"/>
  <c r="C4721" i="5" a="1"/>
  <c r="C4721" i="5" s="1"/>
  <c r="K4720" i="5" a="1"/>
  <c r="K4720" i="5" s="1"/>
  <c r="L4720" i="5" s="1"/>
  <c r="K4719" i="5" a="1"/>
  <c r="K4719" i="5" s="1"/>
  <c r="L4719" i="5" s="1"/>
  <c r="C4719" i="5" a="1"/>
  <c r="C4719" i="5" s="1"/>
  <c r="K4718" i="5" a="1"/>
  <c r="K4718" i="5" s="1"/>
  <c r="L4718" i="5" s="1"/>
  <c r="K4717" i="5" a="1"/>
  <c r="K4717" i="5" s="1"/>
  <c r="L4717" i="5" s="1"/>
  <c r="K4716" i="5" a="1"/>
  <c r="K4716" i="5" s="1"/>
  <c r="L4716" i="5" s="1"/>
  <c r="K4715" i="5" a="1"/>
  <c r="K4715" i="5" s="1"/>
  <c r="L4715" i="5" s="1"/>
  <c r="C4715" i="5" a="1"/>
  <c r="C4715" i="5" s="1"/>
  <c r="K4714" i="5" a="1"/>
  <c r="K4714" i="5" s="1"/>
  <c r="L4714" i="5" s="1"/>
  <c r="C4714" i="5" a="1"/>
  <c r="C4714" i="5" s="1"/>
  <c r="K4713" i="5" a="1"/>
  <c r="K4713" i="5" s="1"/>
  <c r="L4713" i="5" s="1"/>
  <c r="K4712" i="5" a="1"/>
  <c r="K4712" i="5" s="1"/>
  <c r="L4712" i="5" s="1"/>
  <c r="C4712" i="5" a="1"/>
  <c r="C4712" i="5" s="1"/>
  <c r="K4711" i="5" a="1"/>
  <c r="K4711" i="5" s="1"/>
  <c r="L4711" i="5" s="1"/>
  <c r="C4711" i="5" a="1"/>
  <c r="C4711" i="5" s="1"/>
  <c r="K4710" i="5" a="1"/>
  <c r="K4710" i="5" s="1"/>
  <c r="L4710" i="5" s="1"/>
  <c r="K4709" i="5" a="1"/>
  <c r="K4709" i="5" s="1"/>
  <c r="L4709" i="5" s="1"/>
  <c r="K4708" i="5" a="1"/>
  <c r="K4708" i="5" s="1"/>
  <c r="L4708" i="5" s="1"/>
  <c r="K4707" i="5" a="1"/>
  <c r="K4707" i="5" s="1"/>
  <c r="L4707" i="5" s="1"/>
  <c r="C4707" i="5" a="1"/>
  <c r="C4707" i="5" s="1"/>
  <c r="K4706" i="5" a="1"/>
  <c r="K4706" i="5" s="1"/>
  <c r="L4706" i="5" s="1"/>
  <c r="C4706" i="5" a="1"/>
  <c r="C4706" i="5" s="1"/>
  <c r="K4705" i="5" a="1"/>
  <c r="K4705" i="5" s="1"/>
  <c r="L4705" i="5" s="1"/>
  <c r="K4704" i="5" a="1"/>
  <c r="K4704" i="5" s="1"/>
  <c r="L4704" i="5" s="1"/>
  <c r="K4703" i="5" a="1"/>
  <c r="K4703" i="5" s="1"/>
  <c r="L4703" i="5" s="1"/>
  <c r="C4703" i="5" a="1"/>
  <c r="C4703" i="5" s="1"/>
  <c r="K4702" i="5" a="1"/>
  <c r="K4702" i="5" s="1"/>
  <c r="L4702" i="5" s="1"/>
  <c r="K4701" i="5" a="1"/>
  <c r="K4701" i="5" s="1"/>
  <c r="L4701" i="5" s="1"/>
  <c r="K4700" i="5" a="1"/>
  <c r="K4700" i="5" s="1"/>
  <c r="L4700" i="5" s="1"/>
  <c r="K4699" i="5" a="1"/>
  <c r="K4699" i="5" s="1"/>
  <c r="L4699" i="5" s="1"/>
  <c r="C4699" i="5" a="1"/>
  <c r="C4699" i="5" s="1"/>
  <c r="K4698" i="5" a="1"/>
  <c r="K4698" i="5" s="1"/>
  <c r="L4698" i="5" s="1"/>
  <c r="C4698" i="5" a="1"/>
  <c r="C4698" i="5" s="1"/>
  <c r="K4697" i="5" a="1"/>
  <c r="K4697" i="5" s="1"/>
  <c r="L4697" i="5" s="1"/>
  <c r="K4696" i="5" a="1"/>
  <c r="K4696" i="5" s="1"/>
  <c r="L4696" i="5" s="1"/>
  <c r="K4695" i="5" a="1"/>
  <c r="K4695" i="5" s="1"/>
  <c r="L4695" i="5" s="1"/>
  <c r="C4695" i="5" a="1"/>
  <c r="C4695" i="5" s="1"/>
  <c r="K4694" i="5" a="1"/>
  <c r="K4694" i="5" s="1"/>
  <c r="L4694" i="5" s="1"/>
  <c r="K4693" i="5" a="1"/>
  <c r="K4693" i="5" s="1"/>
  <c r="L4693" i="5" s="1"/>
  <c r="K4692" i="5" a="1"/>
  <c r="K4692" i="5" s="1"/>
  <c r="L4692" i="5" s="1"/>
  <c r="K4691" i="5" a="1"/>
  <c r="K4691" i="5" s="1"/>
  <c r="L4691" i="5" s="1"/>
  <c r="C4691" i="5" a="1"/>
  <c r="C4691" i="5" s="1"/>
  <c r="K4690" i="5" a="1"/>
  <c r="K4690" i="5" s="1"/>
  <c r="L4690" i="5" s="1"/>
  <c r="C4690" i="5" a="1"/>
  <c r="C4690" i="5" s="1"/>
  <c r="K4689" i="5" a="1"/>
  <c r="K4689" i="5" s="1"/>
  <c r="L4689" i="5" s="1"/>
  <c r="C4689" i="5" a="1"/>
  <c r="C4689" i="5" s="1"/>
  <c r="K4688" i="5" a="1"/>
  <c r="K4688" i="5" s="1"/>
  <c r="L4688" i="5" s="1"/>
  <c r="K4687" i="5" a="1"/>
  <c r="K4687" i="5" s="1"/>
  <c r="L4687" i="5" s="1"/>
  <c r="C4687" i="5" a="1"/>
  <c r="C4687" i="5" s="1"/>
  <c r="K4686" i="5" a="1"/>
  <c r="K4686" i="5" s="1"/>
  <c r="L4686" i="5" s="1"/>
  <c r="K4685" i="5" a="1"/>
  <c r="K4685" i="5" s="1"/>
  <c r="L4685" i="5" s="1"/>
  <c r="K4684" i="5" a="1"/>
  <c r="K4684" i="5" s="1"/>
  <c r="L4684" i="5" s="1"/>
  <c r="K4683" i="5" a="1"/>
  <c r="K4683" i="5" s="1"/>
  <c r="L4683" i="5" s="1"/>
  <c r="C4683" i="5" a="1"/>
  <c r="C4683" i="5" s="1"/>
  <c r="K4682" i="5" a="1"/>
  <c r="K4682" i="5" s="1"/>
  <c r="L4682" i="5" s="1"/>
  <c r="C4682" i="5" a="1"/>
  <c r="C4682" i="5" s="1"/>
  <c r="K4681" i="5" a="1"/>
  <c r="K4681" i="5" s="1"/>
  <c r="L4681" i="5" s="1"/>
  <c r="K4680" i="5" a="1"/>
  <c r="K4680" i="5" s="1"/>
  <c r="L4680" i="5" s="1"/>
  <c r="C4680" i="5" a="1"/>
  <c r="C4680" i="5" s="1"/>
  <c r="K4679" i="5" a="1"/>
  <c r="K4679" i="5" s="1"/>
  <c r="L4679" i="5" s="1"/>
  <c r="C4679" i="5" a="1"/>
  <c r="C4679" i="5" s="1"/>
  <c r="K4678" i="5" a="1"/>
  <c r="K4678" i="5" s="1"/>
  <c r="L4678" i="5" s="1"/>
  <c r="K4677" i="5" a="1"/>
  <c r="K4677" i="5" s="1"/>
  <c r="L4677" i="5" s="1"/>
  <c r="K4676" i="5" a="1"/>
  <c r="K4676" i="5" s="1"/>
  <c r="L4676" i="5" s="1"/>
  <c r="C4676" i="5" a="1"/>
  <c r="C4676" i="5" s="1"/>
  <c r="K4675" i="5" a="1"/>
  <c r="K4675" i="5" s="1"/>
  <c r="L4675" i="5" s="1"/>
  <c r="C4675" i="5" a="1"/>
  <c r="C4675" i="5" s="1"/>
  <c r="K4674" i="5" a="1"/>
  <c r="K4674" i="5" s="1"/>
  <c r="L4674" i="5" s="1"/>
  <c r="C4674" i="5" a="1"/>
  <c r="C4674" i="5" s="1"/>
  <c r="K4673" i="5" a="1"/>
  <c r="K4673" i="5" s="1"/>
  <c r="L4673" i="5" s="1"/>
  <c r="K4672" i="5" a="1"/>
  <c r="K4672" i="5" s="1"/>
  <c r="L4672" i="5" s="1"/>
  <c r="K4671" i="5" a="1"/>
  <c r="K4671" i="5" s="1"/>
  <c r="L4671" i="5" s="1"/>
  <c r="C4671" i="5" a="1"/>
  <c r="C4671" i="5" s="1"/>
  <c r="K4670" i="5" a="1"/>
  <c r="K4670" i="5" s="1"/>
  <c r="L4670" i="5" s="1"/>
  <c r="K4669" i="5" a="1"/>
  <c r="K4669" i="5" s="1"/>
  <c r="L4669" i="5" s="1"/>
  <c r="K4668" i="5" a="1"/>
  <c r="K4668" i="5" s="1"/>
  <c r="L4668" i="5" s="1"/>
  <c r="K4667" i="5" a="1"/>
  <c r="K4667" i="5" s="1"/>
  <c r="L4667" i="5" s="1"/>
  <c r="C4667" i="5" a="1"/>
  <c r="C4667" i="5" s="1"/>
  <c r="K4666" i="5" a="1"/>
  <c r="K4666" i="5" s="1"/>
  <c r="L4666" i="5" s="1"/>
  <c r="C4666" i="5" a="1"/>
  <c r="C4666" i="5" s="1"/>
  <c r="K4665" i="5" a="1"/>
  <c r="K4665" i="5" s="1"/>
  <c r="L4665" i="5" s="1"/>
  <c r="K4664" i="5" a="1"/>
  <c r="K4664" i="5" s="1"/>
  <c r="L4664" i="5" s="1"/>
  <c r="K4663" i="5" a="1"/>
  <c r="K4663" i="5" s="1"/>
  <c r="L4663" i="5" s="1"/>
  <c r="C4663" i="5" a="1"/>
  <c r="C4663" i="5" s="1"/>
  <c r="K4662" i="5" a="1"/>
  <c r="K4662" i="5" s="1"/>
  <c r="L4662" i="5" s="1"/>
  <c r="K4661" i="5" a="1"/>
  <c r="K4661" i="5" s="1"/>
  <c r="L4661" i="5" s="1"/>
  <c r="K4660" i="5" a="1"/>
  <c r="K4660" i="5" s="1"/>
  <c r="L4660" i="5" s="1"/>
  <c r="K4659" i="5" a="1"/>
  <c r="K4659" i="5" s="1"/>
  <c r="L4659" i="5" s="1"/>
  <c r="C4659" i="5" a="1"/>
  <c r="C4659" i="5" s="1"/>
  <c r="K4658" i="5" a="1"/>
  <c r="K4658" i="5" s="1"/>
  <c r="L4658" i="5" s="1"/>
  <c r="C4658" i="5" a="1"/>
  <c r="C4658" i="5" s="1"/>
  <c r="K4657" i="5" a="1"/>
  <c r="K4657" i="5" s="1"/>
  <c r="L4657" i="5" s="1"/>
  <c r="K4656" i="5" a="1"/>
  <c r="K4656" i="5" s="1"/>
  <c r="L4656" i="5" s="1"/>
  <c r="K4655" i="5" a="1"/>
  <c r="K4655" i="5" s="1"/>
  <c r="L4655" i="5" s="1"/>
  <c r="K4654" i="5" a="1"/>
  <c r="K4654" i="5" s="1"/>
  <c r="L4654" i="5" s="1"/>
  <c r="K4653" i="5" a="1"/>
  <c r="K4653" i="5" s="1"/>
  <c r="L4653" i="5" s="1"/>
  <c r="K4652" i="5" a="1"/>
  <c r="K4652" i="5" s="1"/>
  <c r="L4652" i="5" s="1"/>
  <c r="K4651" i="5" a="1"/>
  <c r="K4651" i="5" s="1"/>
  <c r="L4651" i="5" s="1"/>
  <c r="C4651" i="5" a="1"/>
  <c r="C4651" i="5" s="1"/>
  <c r="K4650" i="5" a="1"/>
  <c r="K4650" i="5" s="1"/>
  <c r="L4650" i="5" s="1"/>
  <c r="C4650" i="5" a="1"/>
  <c r="C4650" i="5" s="1"/>
  <c r="K4649" i="5" a="1"/>
  <c r="K4649" i="5" s="1"/>
  <c r="L4649" i="5" s="1"/>
  <c r="C4649" i="5" a="1"/>
  <c r="C4649" i="5" s="1"/>
  <c r="K4648" i="5" a="1"/>
  <c r="K4648" i="5" s="1"/>
  <c r="L4648" i="5" s="1"/>
  <c r="K4647" i="5" a="1"/>
  <c r="K4647" i="5" s="1"/>
  <c r="L4647" i="5" s="1"/>
  <c r="K4646" i="5" a="1"/>
  <c r="K4646" i="5" s="1"/>
  <c r="L4646" i="5" s="1"/>
  <c r="K4645" i="5" a="1"/>
  <c r="K4645" i="5" s="1"/>
  <c r="L4645" i="5" s="1"/>
  <c r="K4644" i="5" a="1"/>
  <c r="K4644" i="5" s="1"/>
  <c r="L4644" i="5" s="1"/>
  <c r="K4643" i="5" a="1"/>
  <c r="K4643" i="5" s="1"/>
  <c r="L4643" i="5" s="1"/>
  <c r="C4643" i="5" a="1"/>
  <c r="C4643" i="5" s="1"/>
  <c r="K4642" i="5" a="1"/>
  <c r="K4642" i="5" s="1"/>
  <c r="L4642" i="5" s="1"/>
  <c r="C4642" i="5" a="1"/>
  <c r="C4642" i="5" s="1"/>
  <c r="K4641" i="5" a="1"/>
  <c r="K4641" i="5" s="1"/>
  <c r="L4641" i="5" s="1"/>
  <c r="K4640" i="5" a="1"/>
  <c r="K4640" i="5" s="1"/>
  <c r="L4640" i="5" s="1"/>
  <c r="K4639" i="5" a="1"/>
  <c r="K4639" i="5" s="1"/>
  <c r="L4639" i="5" s="1"/>
  <c r="K4638" i="5" a="1"/>
  <c r="K4638" i="5" s="1"/>
  <c r="L4638" i="5" s="1"/>
  <c r="K4637" i="5" a="1"/>
  <c r="K4637" i="5" s="1"/>
  <c r="L4637" i="5" s="1"/>
  <c r="K4636" i="5" a="1"/>
  <c r="K4636" i="5" s="1"/>
  <c r="L4636" i="5" s="1"/>
  <c r="K4635" i="5" a="1"/>
  <c r="K4635" i="5" s="1"/>
  <c r="L4635" i="5" s="1"/>
  <c r="C4635" i="5" a="1"/>
  <c r="C4635" i="5" s="1"/>
  <c r="K4634" i="5" a="1"/>
  <c r="K4634" i="5" s="1"/>
  <c r="L4634" i="5" s="1"/>
  <c r="K4633" i="5" a="1"/>
  <c r="K4633" i="5" s="1"/>
  <c r="L4633" i="5" s="1"/>
  <c r="K4632" i="5" a="1"/>
  <c r="K4632" i="5" s="1"/>
  <c r="L4632" i="5" s="1"/>
  <c r="K4631" i="5" a="1"/>
  <c r="K4631" i="5" s="1"/>
  <c r="L4631" i="5" s="1"/>
  <c r="K4630" i="5" a="1"/>
  <c r="K4630" i="5" s="1"/>
  <c r="L4630" i="5" s="1"/>
  <c r="K4629" i="5" a="1"/>
  <c r="K4629" i="5" s="1"/>
  <c r="L4629" i="5" s="1"/>
  <c r="K4628" i="5" a="1"/>
  <c r="K4628" i="5" s="1"/>
  <c r="L4628" i="5" s="1"/>
  <c r="K4627" i="5" a="1"/>
  <c r="K4627" i="5" s="1"/>
  <c r="L4627" i="5" s="1"/>
  <c r="C4627" i="5" a="1"/>
  <c r="C4627" i="5" s="1"/>
  <c r="K4626" i="5" a="1"/>
  <c r="K4626" i="5" s="1"/>
  <c r="L4626" i="5" s="1"/>
  <c r="C4626" i="5" a="1"/>
  <c r="C4626" i="5" s="1"/>
  <c r="K4625" i="5" a="1"/>
  <c r="K4625" i="5" s="1"/>
  <c r="L4625" i="5" s="1"/>
  <c r="K4624" i="5" a="1"/>
  <c r="K4624" i="5" s="1"/>
  <c r="L4624" i="5" s="1"/>
  <c r="K4623" i="5" a="1"/>
  <c r="K4623" i="5" s="1"/>
  <c r="L4623" i="5" s="1"/>
  <c r="K4622" i="5" a="1"/>
  <c r="K4622" i="5" s="1"/>
  <c r="L4622" i="5" s="1"/>
  <c r="C4622" i="5" a="1"/>
  <c r="C4622" i="5" s="1"/>
  <c r="K4621" i="5" a="1"/>
  <c r="K4621" i="5" s="1"/>
  <c r="L4621" i="5" s="1"/>
  <c r="K4620" i="5" a="1"/>
  <c r="K4620" i="5" s="1"/>
  <c r="L4620" i="5" s="1"/>
  <c r="C4620" i="5" a="1"/>
  <c r="C4620" i="5" s="1"/>
  <c r="K4619" i="5" a="1"/>
  <c r="K4619" i="5" s="1"/>
  <c r="L4619" i="5" s="1"/>
  <c r="C4619" i="5" a="1"/>
  <c r="C4619" i="5" s="1"/>
  <c r="K4618" i="5" a="1"/>
  <c r="K4618" i="5" s="1"/>
  <c r="L4618" i="5" s="1"/>
  <c r="K4617" i="5" a="1"/>
  <c r="K4617" i="5" s="1"/>
  <c r="L4617" i="5" s="1"/>
  <c r="K4616" i="5" a="1"/>
  <c r="K4616" i="5" s="1"/>
  <c r="L4616" i="5" s="1"/>
  <c r="K4615" i="5" a="1"/>
  <c r="K4615" i="5" s="1"/>
  <c r="L4615" i="5" s="1"/>
  <c r="K4614" i="5" a="1"/>
  <c r="K4614" i="5" s="1"/>
  <c r="L4614" i="5" s="1"/>
  <c r="K4613" i="5" a="1"/>
  <c r="K4613" i="5" s="1"/>
  <c r="L4613" i="5" s="1"/>
  <c r="K4612" i="5" a="1"/>
  <c r="K4612" i="5" s="1"/>
  <c r="L4612" i="5" s="1"/>
  <c r="K4611" i="5" a="1"/>
  <c r="K4611" i="5" s="1"/>
  <c r="L4611" i="5" s="1"/>
  <c r="C4611" i="5" a="1"/>
  <c r="C4611" i="5" s="1"/>
  <c r="K4610" i="5" a="1"/>
  <c r="K4610" i="5" s="1"/>
  <c r="L4610" i="5" s="1"/>
  <c r="K4609" i="5" a="1"/>
  <c r="K4609" i="5" s="1"/>
  <c r="L4609" i="5" s="1"/>
  <c r="K4608" i="5" a="1"/>
  <c r="K4608" i="5" s="1"/>
  <c r="L4608" i="5" s="1"/>
  <c r="K4607" i="5" a="1"/>
  <c r="K4607" i="5" s="1"/>
  <c r="L4607" i="5" s="1"/>
  <c r="C4607" i="5" a="1"/>
  <c r="C4607" i="5" s="1"/>
  <c r="K4606" i="5" a="1"/>
  <c r="K4606" i="5" s="1"/>
  <c r="L4606" i="5" s="1"/>
  <c r="K4605" i="5" a="1"/>
  <c r="K4605" i="5" s="1"/>
  <c r="L4605" i="5" s="1"/>
  <c r="K4604" i="5" a="1"/>
  <c r="K4604" i="5" s="1"/>
  <c r="L4604" i="5" s="1"/>
  <c r="K4603" i="5" a="1"/>
  <c r="K4603" i="5" s="1"/>
  <c r="L4603" i="5" s="1"/>
  <c r="C4603" i="5" a="1"/>
  <c r="C4603" i="5" s="1"/>
  <c r="K4602" i="5" a="1"/>
  <c r="K4602" i="5" s="1"/>
  <c r="L4602" i="5" s="1"/>
  <c r="K4601" i="5" a="1"/>
  <c r="K4601" i="5" s="1"/>
  <c r="L4601" i="5" s="1"/>
  <c r="K4600" i="5" a="1"/>
  <c r="K4600" i="5" s="1"/>
  <c r="L4600" i="5" s="1"/>
  <c r="K4599" i="5" a="1"/>
  <c r="K4599" i="5" s="1"/>
  <c r="L4599" i="5" s="1"/>
  <c r="K4598" i="5" a="1"/>
  <c r="K4598" i="5" s="1"/>
  <c r="L4598" i="5" s="1"/>
  <c r="K4597" i="5" a="1"/>
  <c r="K4597" i="5" s="1"/>
  <c r="L4597" i="5" s="1"/>
  <c r="K4596" i="5" a="1"/>
  <c r="K4596" i="5" s="1"/>
  <c r="L4596" i="5" s="1"/>
  <c r="K4595" i="5" a="1"/>
  <c r="K4595" i="5" s="1"/>
  <c r="L4595" i="5" s="1"/>
  <c r="C4595" i="5" a="1"/>
  <c r="C4595" i="5" s="1"/>
  <c r="K4594" i="5" a="1"/>
  <c r="K4594" i="5" s="1"/>
  <c r="L4594" i="5" s="1"/>
  <c r="K4593" i="5" a="1"/>
  <c r="K4593" i="5" s="1"/>
  <c r="L4593" i="5" s="1"/>
  <c r="K4592" i="5" a="1"/>
  <c r="K4592" i="5" s="1"/>
  <c r="L4592" i="5" s="1"/>
  <c r="K4591" i="5" a="1"/>
  <c r="K4591" i="5" s="1"/>
  <c r="L4591" i="5" s="1"/>
  <c r="K4590" i="5" a="1"/>
  <c r="K4590" i="5" s="1"/>
  <c r="L4590" i="5" s="1"/>
  <c r="K4589" i="5" a="1"/>
  <c r="K4589" i="5" s="1"/>
  <c r="L4589" i="5" s="1"/>
  <c r="K4588" i="5" a="1"/>
  <c r="K4588" i="5" s="1"/>
  <c r="L4588" i="5" s="1"/>
  <c r="C4588" i="5" a="1"/>
  <c r="C4588" i="5" s="1"/>
  <c r="K4587" i="5" a="1"/>
  <c r="K4587" i="5" s="1"/>
  <c r="L4587" i="5" s="1"/>
  <c r="C4587" i="5" a="1"/>
  <c r="C4587" i="5" s="1"/>
  <c r="K4586" i="5" a="1"/>
  <c r="K4586" i="5" s="1"/>
  <c r="L4586" i="5" s="1"/>
  <c r="C4586" i="5" a="1"/>
  <c r="C4586" i="5" s="1"/>
  <c r="K4585" i="5" a="1"/>
  <c r="K4585" i="5" s="1"/>
  <c r="L4585" i="5" s="1"/>
  <c r="K4584" i="5" a="1"/>
  <c r="K4584" i="5" s="1"/>
  <c r="L4584" i="5" s="1"/>
  <c r="K4583" i="5" a="1"/>
  <c r="K4583" i="5" s="1"/>
  <c r="L4583" i="5" s="1"/>
  <c r="K4582" i="5" a="1"/>
  <c r="K4582" i="5" s="1"/>
  <c r="L4582" i="5" s="1"/>
  <c r="K4581" i="5" a="1"/>
  <c r="K4581" i="5" s="1"/>
  <c r="L4581" i="5" s="1"/>
  <c r="K4580" i="5" a="1"/>
  <c r="K4580" i="5" s="1"/>
  <c r="L4580" i="5" s="1"/>
  <c r="K4579" i="5" a="1"/>
  <c r="K4579" i="5" s="1"/>
  <c r="L4579" i="5" s="1"/>
  <c r="C4579" i="5" a="1"/>
  <c r="C4579" i="5" s="1"/>
  <c r="K4578" i="5" a="1"/>
  <c r="K4578" i="5" s="1"/>
  <c r="L4578" i="5" s="1"/>
  <c r="K4577" i="5" a="1"/>
  <c r="K4577" i="5" s="1"/>
  <c r="L4577" i="5" s="1"/>
  <c r="K4576" i="5" a="1"/>
  <c r="K4576" i="5" s="1"/>
  <c r="L4576" i="5" s="1"/>
  <c r="C4576" i="5" a="1"/>
  <c r="C4576" i="5" s="1"/>
  <c r="K4575" i="5" a="1"/>
  <c r="K4575" i="5" s="1"/>
  <c r="L4575" i="5" s="1"/>
  <c r="C4575" i="5" a="1"/>
  <c r="C4575" i="5" s="1"/>
  <c r="K4574" i="5" a="1"/>
  <c r="K4574" i="5" s="1"/>
  <c r="L4574" i="5" s="1"/>
  <c r="K4573" i="5" a="1"/>
  <c r="K4573" i="5" s="1"/>
  <c r="L4573" i="5" s="1"/>
  <c r="K4572" i="5" a="1"/>
  <c r="K4572" i="5" s="1"/>
  <c r="L4572" i="5" s="1"/>
  <c r="C4572" i="5" a="1"/>
  <c r="C4572" i="5" s="1"/>
  <c r="K4571" i="5" a="1"/>
  <c r="K4571" i="5" s="1"/>
  <c r="L4571" i="5" s="1"/>
  <c r="C4571" i="5" a="1"/>
  <c r="C4571" i="5" s="1"/>
  <c r="K4570" i="5" a="1"/>
  <c r="K4570" i="5" s="1"/>
  <c r="L4570" i="5" s="1"/>
  <c r="K4569" i="5" a="1"/>
  <c r="K4569" i="5" s="1"/>
  <c r="L4569" i="5" s="1"/>
  <c r="K4568" i="5" a="1"/>
  <c r="K4568" i="5" s="1"/>
  <c r="L4568" i="5" s="1"/>
  <c r="C4568" i="5" a="1"/>
  <c r="C4568" i="5" s="1"/>
  <c r="K4567" i="5" a="1"/>
  <c r="K4567" i="5" s="1"/>
  <c r="L4567" i="5" s="1"/>
  <c r="K4566" i="5" a="1"/>
  <c r="K4566" i="5" s="1"/>
  <c r="L4566" i="5" s="1"/>
  <c r="K4565" i="5" a="1"/>
  <c r="K4565" i="5" s="1"/>
  <c r="L4565" i="5" s="1"/>
  <c r="K4564" i="5" a="1"/>
  <c r="K4564" i="5" s="1"/>
  <c r="L4564" i="5" s="1"/>
  <c r="K4563" i="5" a="1"/>
  <c r="K4563" i="5" s="1"/>
  <c r="L4563" i="5" s="1"/>
  <c r="C4563" i="5" a="1"/>
  <c r="C4563" i="5" s="1"/>
  <c r="K4562" i="5" a="1"/>
  <c r="K4562" i="5" s="1"/>
  <c r="L4562" i="5" s="1"/>
  <c r="K4561" i="5" a="1"/>
  <c r="K4561" i="5" s="1"/>
  <c r="L4561" i="5" s="1"/>
  <c r="K4560" i="5" a="1"/>
  <c r="K4560" i="5" s="1"/>
  <c r="L4560" i="5" s="1"/>
  <c r="C4560" i="5" a="1"/>
  <c r="C4560" i="5" s="1"/>
  <c r="K4559" i="5" a="1"/>
  <c r="K4559" i="5" s="1"/>
  <c r="L4559" i="5" s="1"/>
  <c r="C4559" i="5" a="1"/>
  <c r="C4559" i="5" s="1"/>
  <c r="K4558" i="5" a="1"/>
  <c r="K4558" i="5" s="1"/>
  <c r="L4558" i="5" s="1"/>
  <c r="K4557" i="5" a="1"/>
  <c r="K4557" i="5" s="1"/>
  <c r="L4557" i="5" s="1"/>
  <c r="K4556" i="5" a="1"/>
  <c r="K4556" i="5" s="1"/>
  <c r="L4556" i="5" s="1"/>
  <c r="K4555" i="5" a="1"/>
  <c r="K4555" i="5" s="1"/>
  <c r="L4555" i="5" s="1"/>
  <c r="C4555" i="5" a="1"/>
  <c r="C4555" i="5" s="1"/>
  <c r="K4554" i="5" a="1"/>
  <c r="K4554" i="5" s="1"/>
  <c r="L4554" i="5" s="1"/>
  <c r="K4553" i="5" a="1"/>
  <c r="K4553" i="5" s="1"/>
  <c r="L4553" i="5" s="1"/>
  <c r="K4552" i="5" a="1"/>
  <c r="K4552" i="5" s="1"/>
  <c r="L4552" i="5" s="1"/>
  <c r="C4552" i="5" a="1"/>
  <c r="C4552" i="5" s="1"/>
  <c r="K4551" i="5" a="1"/>
  <c r="K4551" i="5" s="1"/>
  <c r="L4551" i="5" s="1"/>
  <c r="C4551" i="5" a="1"/>
  <c r="C4551" i="5" s="1"/>
  <c r="K4550" i="5" a="1"/>
  <c r="K4550" i="5" s="1"/>
  <c r="L4550" i="5" s="1"/>
  <c r="K4549" i="5" a="1"/>
  <c r="K4549" i="5" s="1"/>
  <c r="L4549" i="5" s="1"/>
  <c r="K4548" i="5" a="1"/>
  <c r="K4548" i="5" s="1"/>
  <c r="L4548" i="5" s="1"/>
  <c r="K4547" i="5" a="1"/>
  <c r="K4547" i="5" s="1"/>
  <c r="L4547" i="5" s="1"/>
  <c r="C4547" i="5" a="1"/>
  <c r="C4547" i="5" s="1"/>
  <c r="K4546" i="5" a="1"/>
  <c r="K4546" i="5" s="1"/>
  <c r="L4546" i="5" s="1"/>
  <c r="K4545" i="5" a="1"/>
  <c r="K4545" i="5" s="1"/>
  <c r="L4545" i="5" s="1"/>
  <c r="K4544" i="5" a="1"/>
  <c r="K4544" i="5" s="1"/>
  <c r="L4544" i="5" s="1"/>
  <c r="C4544" i="5" a="1"/>
  <c r="C4544" i="5" s="1"/>
  <c r="K4543" i="5" a="1"/>
  <c r="K4543" i="5" s="1"/>
  <c r="L4543" i="5" s="1"/>
  <c r="K4542" i="5" a="1"/>
  <c r="K4542" i="5" s="1"/>
  <c r="L4542" i="5" s="1"/>
  <c r="K4541" i="5" a="1"/>
  <c r="K4541" i="5" s="1"/>
  <c r="L4541" i="5" s="1"/>
  <c r="K4540" i="5" a="1"/>
  <c r="K4540" i="5" s="1"/>
  <c r="L4540" i="5" s="1"/>
  <c r="K4539" i="5" a="1"/>
  <c r="K4539" i="5" s="1"/>
  <c r="L4539" i="5" s="1"/>
  <c r="C4539" i="5" a="1"/>
  <c r="C4539" i="5" s="1"/>
  <c r="K4538" i="5" a="1"/>
  <c r="K4538" i="5" s="1"/>
  <c r="L4538" i="5" s="1"/>
  <c r="K4537" i="5" a="1"/>
  <c r="K4537" i="5" s="1"/>
  <c r="L4537" i="5" s="1"/>
  <c r="C4537" i="5" a="1"/>
  <c r="C4537" i="5" s="1"/>
  <c r="K4536" i="5" a="1"/>
  <c r="K4536" i="5" s="1"/>
  <c r="L4536" i="5" s="1"/>
  <c r="C4536" i="5" a="1"/>
  <c r="C4536" i="5" s="1"/>
  <c r="K4535" i="5" a="1"/>
  <c r="K4535" i="5" s="1"/>
  <c r="L4535" i="5" s="1"/>
  <c r="C4535" i="5" a="1"/>
  <c r="C4535" i="5" s="1"/>
  <c r="K4534" i="5" a="1"/>
  <c r="K4534" i="5" s="1"/>
  <c r="L4534" i="5" s="1"/>
  <c r="K4533" i="5" a="1"/>
  <c r="K4533" i="5" s="1"/>
  <c r="L4533" i="5" s="1"/>
  <c r="K4532" i="5" a="1"/>
  <c r="K4532" i="5" s="1"/>
  <c r="L4532" i="5" s="1"/>
  <c r="K4531" i="5" a="1"/>
  <c r="K4531" i="5" s="1"/>
  <c r="L4531" i="5" s="1"/>
  <c r="C4531" i="5" a="1"/>
  <c r="C4531" i="5" s="1"/>
  <c r="K4530" i="5" a="1"/>
  <c r="K4530" i="5" s="1"/>
  <c r="L4530" i="5" s="1"/>
  <c r="K4529" i="5" a="1"/>
  <c r="K4529" i="5" s="1"/>
  <c r="L4529" i="5" s="1"/>
  <c r="C4529" i="5" a="1"/>
  <c r="C4529" i="5" s="1"/>
  <c r="K4528" i="5" a="1"/>
  <c r="K4528" i="5" s="1"/>
  <c r="L4528" i="5" s="1"/>
  <c r="C4528" i="5" a="1"/>
  <c r="C4528" i="5" s="1"/>
  <c r="K4527" i="5" a="1"/>
  <c r="K4527" i="5" s="1"/>
  <c r="L4527" i="5" s="1"/>
  <c r="K4526" i="5" a="1"/>
  <c r="K4526" i="5" s="1"/>
  <c r="L4526" i="5" s="1"/>
  <c r="K4525" i="5" a="1"/>
  <c r="K4525" i="5" s="1"/>
  <c r="L4525" i="5" s="1"/>
  <c r="K4524" i="5" a="1"/>
  <c r="K4524" i="5" s="1"/>
  <c r="L4524" i="5" s="1"/>
  <c r="C4524" i="5" a="1"/>
  <c r="C4524" i="5" s="1"/>
  <c r="K4523" i="5" a="1"/>
  <c r="K4523" i="5" s="1"/>
  <c r="L4523" i="5" s="1"/>
  <c r="C4523" i="5" a="1"/>
  <c r="C4523" i="5" s="1"/>
  <c r="K4522" i="5" a="1"/>
  <c r="K4522" i="5" s="1"/>
  <c r="L4522" i="5" s="1"/>
  <c r="C4522" i="5" a="1"/>
  <c r="C4522" i="5" s="1"/>
  <c r="K4521" i="5" a="1"/>
  <c r="K4521" i="5" s="1"/>
  <c r="L4521" i="5" s="1"/>
  <c r="K4520" i="5" a="1"/>
  <c r="K4520" i="5" s="1"/>
  <c r="L4520" i="5" s="1"/>
  <c r="C4520" i="5" a="1"/>
  <c r="C4520" i="5" s="1"/>
  <c r="K4519" i="5" a="1"/>
  <c r="K4519" i="5" s="1"/>
  <c r="L4519" i="5" s="1"/>
  <c r="C4519" i="5" a="1"/>
  <c r="C4519" i="5" s="1"/>
  <c r="K4518" i="5" a="1"/>
  <c r="K4518" i="5" s="1"/>
  <c r="L4518" i="5" s="1"/>
  <c r="K4517" i="5" a="1"/>
  <c r="K4517" i="5" s="1"/>
  <c r="L4517" i="5" s="1"/>
  <c r="K4516" i="5" a="1"/>
  <c r="K4516" i="5" s="1"/>
  <c r="L4516" i="5" s="1"/>
  <c r="K4515" i="5" a="1"/>
  <c r="K4515" i="5" s="1"/>
  <c r="L4515" i="5" s="1"/>
  <c r="C4515" i="5" a="1"/>
  <c r="C4515" i="5" s="1"/>
  <c r="K4514" i="5" a="1"/>
  <c r="K4514" i="5" s="1"/>
  <c r="L4514" i="5" s="1"/>
  <c r="K4513" i="5" a="1"/>
  <c r="K4513" i="5" s="1"/>
  <c r="L4513" i="5" s="1"/>
  <c r="C4513" i="5"/>
  <c r="K4512" i="5" a="1"/>
  <c r="K4512" i="5" s="1"/>
  <c r="L4512" i="5" s="1"/>
  <c r="C4512" i="5" a="1"/>
  <c r="C4512" i="5" s="1"/>
  <c r="K4511" i="5" a="1"/>
  <c r="K4511" i="5" s="1"/>
  <c r="L4511" i="5" s="1"/>
  <c r="C4511" i="5" a="1"/>
  <c r="C4511" i="5" s="1"/>
  <c r="K4510" i="5" a="1"/>
  <c r="K4510" i="5" s="1"/>
  <c r="L4510" i="5" s="1"/>
  <c r="C4510" i="5" a="1"/>
  <c r="C4510" i="5" s="1"/>
  <c r="K4509" i="5" a="1"/>
  <c r="K4509" i="5" s="1"/>
  <c r="L4509" i="5" s="1"/>
  <c r="K4508" i="5" a="1"/>
  <c r="K4508" i="5" s="1"/>
  <c r="L4508" i="5" s="1"/>
  <c r="K4507" i="5" a="1"/>
  <c r="K4507" i="5" s="1"/>
  <c r="L4507" i="5" s="1"/>
  <c r="K4506" i="5" a="1"/>
  <c r="K4506" i="5" s="1"/>
  <c r="L4506" i="5" s="1"/>
  <c r="K4505" i="5" a="1"/>
  <c r="K4505" i="5" s="1"/>
  <c r="L4505" i="5" s="1"/>
  <c r="K4504" i="5" a="1"/>
  <c r="K4504" i="5" s="1"/>
  <c r="L4504" i="5" s="1"/>
  <c r="C4504" i="5" a="1"/>
  <c r="C4504" i="5" s="1"/>
  <c r="K4503" i="5" a="1"/>
  <c r="K4503" i="5" s="1"/>
  <c r="L4503" i="5" s="1"/>
  <c r="K4502" i="5" a="1"/>
  <c r="K4502" i="5" s="1"/>
  <c r="L4502" i="5" s="1"/>
  <c r="K4501" i="5" a="1"/>
  <c r="K4501" i="5" s="1"/>
  <c r="L4501" i="5" s="1"/>
  <c r="K4500" i="5" a="1"/>
  <c r="K4500" i="5" s="1"/>
  <c r="L4500" i="5" s="1"/>
  <c r="K4499" i="5" a="1"/>
  <c r="K4499" i="5" s="1"/>
  <c r="L4499" i="5" s="1"/>
  <c r="K4498" i="5" a="1"/>
  <c r="K4498" i="5" s="1"/>
  <c r="L4498" i="5" s="1"/>
  <c r="K4497" i="5" a="1"/>
  <c r="K4497" i="5" s="1"/>
  <c r="L4497" i="5" s="1"/>
  <c r="C4497" i="5" a="1"/>
  <c r="C4497" i="5" s="1"/>
  <c r="K4496" i="5" a="1"/>
  <c r="K4496" i="5" s="1"/>
  <c r="L4496" i="5" s="1"/>
  <c r="C4496" i="5" a="1"/>
  <c r="C4496" i="5" s="1"/>
  <c r="K4495" i="5" a="1"/>
  <c r="K4495" i="5" s="1"/>
  <c r="L4495" i="5" s="1"/>
  <c r="C4495" i="5" a="1"/>
  <c r="C4495" i="5" s="1"/>
  <c r="K4494" i="5" a="1"/>
  <c r="K4494" i="5" s="1"/>
  <c r="L4494" i="5" s="1"/>
  <c r="K4493" i="5" a="1"/>
  <c r="K4493" i="5" s="1"/>
  <c r="L4493" i="5" s="1"/>
  <c r="K4492" i="5" a="1"/>
  <c r="K4492" i="5" s="1"/>
  <c r="L4492" i="5" s="1"/>
  <c r="C4492" i="5" a="1"/>
  <c r="C4492" i="5" s="1"/>
  <c r="K4491" i="5" a="1"/>
  <c r="K4491" i="5" s="1"/>
  <c r="L4491" i="5" s="1"/>
  <c r="K4490" i="5" a="1"/>
  <c r="K4490" i="5" s="1"/>
  <c r="L4490" i="5" s="1"/>
  <c r="K4489" i="5" a="1"/>
  <c r="K4489" i="5" s="1"/>
  <c r="L4489" i="5" s="1"/>
  <c r="K4488" i="5" a="1"/>
  <c r="K4488" i="5" s="1"/>
  <c r="L4488" i="5" s="1"/>
  <c r="C4488" i="5" a="1"/>
  <c r="C4488" i="5" s="1"/>
  <c r="K4487" i="5" a="1"/>
  <c r="K4487" i="5" s="1"/>
  <c r="L4487" i="5" s="1"/>
  <c r="C4487" i="5" a="1"/>
  <c r="C4487" i="5" s="1"/>
  <c r="K4486" i="5" a="1"/>
  <c r="K4486" i="5" s="1"/>
  <c r="L4486" i="5" s="1"/>
  <c r="K4485" i="5" a="1"/>
  <c r="K4485" i="5" s="1"/>
  <c r="L4485" i="5" s="1"/>
  <c r="K4484" i="5" a="1"/>
  <c r="K4484" i="5" s="1"/>
  <c r="L4484" i="5" s="1"/>
  <c r="K4483" i="5" a="1"/>
  <c r="K4483" i="5" s="1"/>
  <c r="L4483" i="5" s="1"/>
  <c r="K4482" i="5" a="1"/>
  <c r="K4482" i="5" s="1"/>
  <c r="L4482" i="5" s="1"/>
  <c r="K4481" i="5" a="1"/>
  <c r="K4481" i="5" s="1"/>
  <c r="L4481" i="5" s="1"/>
  <c r="K4480" i="5" a="1"/>
  <c r="K4480" i="5" s="1"/>
  <c r="L4480" i="5" s="1"/>
  <c r="C4480" i="5" a="1"/>
  <c r="C4480" i="5" s="1"/>
  <c r="K4479" i="5" a="1"/>
  <c r="K4479" i="5" s="1"/>
  <c r="L4479" i="5" s="1"/>
  <c r="C4479" i="5" a="1"/>
  <c r="C4479" i="5" s="1"/>
  <c r="K4478" i="5" a="1"/>
  <c r="K4478" i="5" s="1"/>
  <c r="L4478" i="5" s="1"/>
  <c r="K4477" i="5" a="1"/>
  <c r="K4477" i="5" s="1"/>
  <c r="L4477" i="5" s="1"/>
  <c r="K4476" i="5" a="1"/>
  <c r="K4476" i="5" s="1"/>
  <c r="L4476" i="5" s="1"/>
  <c r="K4475" i="5" a="1"/>
  <c r="K4475" i="5" s="1"/>
  <c r="L4475" i="5" s="1"/>
  <c r="K4474" i="5" a="1"/>
  <c r="K4474" i="5" s="1"/>
  <c r="L4474" i="5" s="1"/>
  <c r="K4473" i="5" a="1"/>
  <c r="K4473" i="5" s="1"/>
  <c r="L4473" i="5" s="1"/>
  <c r="K4472" i="5" a="1"/>
  <c r="K4472" i="5" s="1"/>
  <c r="L4472" i="5" s="1"/>
  <c r="C4472" i="5" a="1"/>
  <c r="C4472" i="5" s="1"/>
  <c r="K4471" i="5" a="1"/>
  <c r="K4471" i="5" s="1"/>
  <c r="L4471" i="5" s="1"/>
  <c r="C4471" i="5" a="1"/>
  <c r="C4471" i="5" s="1"/>
  <c r="K4470" i="5" a="1"/>
  <c r="K4470" i="5" s="1"/>
  <c r="L4470" i="5" s="1"/>
  <c r="K4469" i="5" a="1"/>
  <c r="K4469" i="5" s="1"/>
  <c r="L4469" i="5" s="1"/>
  <c r="K4468" i="5" a="1"/>
  <c r="K4468" i="5" s="1"/>
  <c r="L4468" i="5" s="1"/>
  <c r="K4467" i="5" a="1"/>
  <c r="K4467" i="5" s="1"/>
  <c r="L4467" i="5" s="1"/>
  <c r="K4466" i="5" a="1"/>
  <c r="K4466" i="5" s="1"/>
  <c r="L4466" i="5" s="1"/>
  <c r="K4465" i="5" a="1"/>
  <c r="K4465" i="5" s="1"/>
  <c r="L4465" i="5" s="1"/>
  <c r="K4464" i="5" a="1"/>
  <c r="K4464" i="5" s="1"/>
  <c r="L4464" i="5" s="1"/>
  <c r="C4464" i="5" a="1"/>
  <c r="C4464" i="5" s="1"/>
  <c r="K4463" i="5" a="1"/>
  <c r="K4463" i="5" s="1"/>
  <c r="L4463" i="5" s="1"/>
  <c r="C4463" i="5" a="1"/>
  <c r="C4463" i="5" s="1"/>
  <c r="K4462" i="5" a="1"/>
  <c r="K4462" i="5" s="1"/>
  <c r="L4462" i="5" s="1"/>
  <c r="K4461" i="5" a="1"/>
  <c r="K4461" i="5" s="1"/>
  <c r="L4461" i="5" s="1"/>
  <c r="K4460" i="5" a="1"/>
  <c r="K4460" i="5" s="1"/>
  <c r="L4460" i="5" s="1"/>
  <c r="K4459" i="5" a="1"/>
  <c r="K4459" i="5" s="1"/>
  <c r="L4459" i="5" s="1"/>
  <c r="K4458" i="5" a="1"/>
  <c r="K4458" i="5" s="1"/>
  <c r="L4458" i="5" s="1"/>
  <c r="C4458" i="5" a="1"/>
  <c r="C4458" i="5" s="1"/>
  <c r="K4457" i="5" a="1"/>
  <c r="K4457" i="5" s="1"/>
  <c r="L4457" i="5" s="1"/>
  <c r="K4456" i="5" a="1"/>
  <c r="K4456" i="5" s="1"/>
  <c r="L4456" i="5" s="1"/>
  <c r="C4456" i="5" a="1"/>
  <c r="C4456" i="5" s="1"/>
  <c r="K4455" i="5" a="1"/>
  <c r="K4455" i="5" s="1"/>
  <c r="L4455" i="5" s="1"/>
  <c r="C4455" i="5" a="1"/>
  <c r="C4455" i="5" s="1"/>
  <c r="K4454" i="5" a="1"/>
  <c r="K4454" i="5" s="1"/>
  <c r="L4454" i="5" s="1"/>
  <c r="K4453" i="5" a="1"/>
  <c r="K4453" i="5" s="1"/>
  <c r="L4453" i="5" s="1"/>
  <c r="K4452" i="5" a="1"/>
  <c r="K4452" i="5" s="1"/>
  <c r="L4452" i="5" s="1"/>
  <c r="C4452" i="5" a="1"/>
  <c r="C4452" i="5" s="1"/>
  <c r="K4451" i="5" a="1"/>
  <c r="K4451" i="5" s="1"/>
  <c r="L4451" i="5" s="1"/>
  <c r="K4450" i="5" a="1"/>
  <c r="K4450" i="5" s="1"/>
  <c r="L4450" i="5" s="1"/>
  <c r="K4449" i="5" a="1"/>
  <c r="K4449" i="5" s="1"/>
  <c r="L4449" i="5" s="1"/>
  <c r="C4449" i="5" a="1"/>
  <c r="C4449" i="5" s="1"/>
  <c r="K4448" i="5" a="1"/>
  <c r="K4448" i="5" s="1"/>
  <c r="L4448" i="5" s="1"/>
  <c r="C4448" i="5" a="1"/>
  <c r="C4448" i="5" s="1"/>
  <c r="K4447" i="5" a="1"/>
  <c r="K4447" i="5" s="1"/>
  <c r="L4447" i="5" s="1"/>
  <c r="C4447" i="5" a="1"/>
  <c r="C4447" i="5" s="1"/>
  <c r="K4446" i="5" a="1"/>
  <c r="K4446" i="5" s="1"/>
  <c r="L4446" i="5" s="1"/>
  <c r="K4445" i="5" a="1"/>
  <c r="K4445" i="5" s="1"/>
  <c r="L4445" i="5" s="1"/>
  <c r="K4444" i="5" a="1"/>
  <c r="K4444" i="5" s="1"/>
  <c r="L4444" i="5" s="1"/>
  <c r="K4443" i="5" a="1"/>
  <c r="K4443" i="5" s="1"/>
  <c r="L4443" i="5" s="1"/>
  <c r="K4442" i="5" a="1"/>
  <c r="K4442" i="5" s="1"/>
  <c r="L4442" i="5" s="1"/>
  <c r="K4441" i="5" a="1"/>
  <c r="K4441" i="5" s="1"/>
  <c r="L4441" i="5" s="1"/>
  <c r="C4441" i="5" a="1"/>
  <c r="C4441" i="5" s="1"/>
  <c r="K4440" i="5" a="1"/>
  <c r="K4440" i="5" s="1"/>
  <c r="L4440" i="5" s="1"/>
  <c r="C4440" i="5" a="1"/>
  <c r="C4440" i="5" s="1"/>
  <c r="K4439" i="5" a="1"/>
  <c r="K4439" i="5" s="1"/>
  <c r="L4439" i="5" s="1"/>
  <c r="C4439" i="5" a="1"/>
  <c r="C4439" i="5" s="1"/>
  <c r="K4438" i="5" a="1"/>
  <c r="K4438" i="5" s="1"/>
  <c r="L4438" i="5" s="1"/>
  <c r="C4438" i="5" a="1"/>
  <c r="C4438" i="5" s="1"/>
  <c r="K4437" i="5" a="1"/>
  <c r="K4437" i="5" s="1"/>
  <c r="L4437" i="5" s="1"/>
  <c r="K4436" i="5" a="1"/>
  <c r="K4436" i="5" s="1"/>
  <c r="L4436" i="5" s="1"/>
  <c r="K4435" i="5" a="1"/>
  <c r="K4435" i="5" s="1"/>
  <c r="L4435" i="5" s="1"/>
  <c r="C4435" i="5" a="1"/>
  <c r="C4435" i="5" s="1"/>
  <c r="K4434" i="5" a="1"/>
  <c r="K4434" i="5" s="1"/>
  <c r="L4434" i="5" s="1"/>
  <c r="K4433" i="5" a="1"/>
  <c r="K4433" i="5" s="1"/>
  <c r="L4433" i="5" s="1"/>
  <c r="C4433" i="5" a="1"/>
  <c r="C4433" i="5" s="1"/>
  <c r="K4432" i="5" a="1"/>
  <c r="K4432" i="5" s="1"/>
  <c r="L4432" i="5" s="1"/>
  <c r="C4432" i="5" a="1"/>
  <c r="C4432" i="5" s="1"/>
  <c r="K4431" i="5" a="1"/>
  <c r="K4431" i="5" s="1"/>
  <c r="L4431" i="5" s="1"/>
  <c r="C4431" i="5" a="1"/>
  <c r="C4431" i="5" s="1"/>
  <c r="K4430" i="5" a="1"/>
  <c r="K4430" i="5" s="1"/>
  <c r="L4430" i="5" s="1"/>
  <c r="K4429" i="5" a="1"/>
  <c r="K4429" i="5" s="1"/>
  <c r="L4429" i="5" s="1"/>
  <c r="K4428" i="5" a="1"/>
  <c r="K4428" i="5" s="1"/>
  <c r="L4428" i="5" s="1"/>
  <c r="K4427" i="5" a="1"/>
  <c r="K4427" i="5" s="1"/>
  <c r="L4427" i="5" s="1"/>
  <c r="K4426" i="5" a="1"/>
  <c r="K4426" i="5" s="1"/>
  <c r="L4426" i="5" s="1"/>
  <c r="K4425" i="5" a="1"/>
  <c r="K4425" i="5" s="1"/>
  <c r="L4425" i="5" s="1"/>
  <c r="C4425" i="5" a="1"/>
  <c r="C4425" i="5" s="1"/>
  <c r="K4424" i="5" a="1"/>
  <c r="K4424" i="5" s="1"/>
  <c r="L4424" i="5" s="1"/>
  <c r="C4424" i="5" a="1"/>
  <c r="C4424" i="5" s="1"/>
  <c r="K4423" i="5" a="1"/>
  <c r="K4423" i="5" s="1"/>
  <c r="L4423" i="5" s="1"/>
  <c r="C4423" i="5" a="1"/>
  <c r="C4423" i="5" s="1"/>
  <c r="K4422" i="5" a="1"/>
  <c r="K4422" i="5" s="1"/>
  <c r="L4422" i="5" s="1"/>
  <c r="K4421" i="5" a="1"/>
  <c r="K4421" i="5" s="1"/>
  <c r="L4421" i="5" s="1"/>
  <c r="K4420" i="5" a="1"/>
  <c r="K4420" i="5" s="1"/>
  <c r="L4420" i="5" s="1"/>
  <c r="C4420" i="5" a="1"/>
  <c r="C4420" i="5" s="1"/>
  <c r="K4419" i="5" a="1"/>
  <c r="K4419" i="5" s="1"/>
  <c r="L4419" i="5" s="1"/>
  <c r="K4418" i="5" a="1"/>
  <c r="K4418" i="5" s="1"/>
  <c r="L4418" i="5" s="1"/>
  <c r="K4417" i="5" a="1"/>
  <c r="K4417" i="5" s="1"/>
  <c r="L4417" i="5" s="1"/>
  <c r="C4417" i="5" a="1"/>
  <c r="C4417" i="5" s="1"/>
  <c r="K4416" i="5" a="1"/>
  <c r="K4416" i="5" s="1"/>
  <c r="L4416" i="5" s="1"/>
  <c r="C4416" i="5" a="1"/>
  <c r="C4416" i="5" s="1"/>
  <c r="K4415" i="5" a="1"/>
  <c r="K4415" i="5" s="1"/>
  <c r="L4415" i="5" s="1"/>
  <c r="K4414" i="5" a="1"/>
  <c r="K4414" i="5" s="1"/>
  <c r="L4414" i="5" s="1"/>
  <c r="K4413" i="5" a="1"/>
  <c r="K4413" i="5" s="1"/>
  <c r="L4413" i="5" s="1"/>
  <c r="K4412" i="5" a="1"/>
  <c r="K4412" i="5" s="1"/>
  <c r="L4412" i="5" s="1"/>
  <c r="K4411" i="5" a="1"/>
  <c r="K4411" i="5" s="1"/>
  <c r="L4411" i="5" s="1"/>
  <c r="K4410" i="5" a="1"/>
  <c r="K4410" i="5" s="1"/>
  <c r="L4410" i="5" s="1"/>
  <c r="K4409" i="5" a="1"/>
  <c r="K4409" i="5" s="1"/>
  <c r="L4409" i="5" s="1"/>
  <c r="C4409" i="5" a="1"/>
  <c r="C4409" i="5" s="1"/>
  <c r="K4408" i="5" a="1"/>
  <c r="K4408" i="5" s="1"/>
  <c r="L4408" i="5" s="1"/>
  <c r="K4407" i="5" a="1"/>
  <c r="K4407" i="5" s="1"/>
  <c r="L4407" i="5" s="1"/>
  <c r="C4407" i="5" a="1"/>
  <c r="C4407" i="5" s="1"/>
  <c r="K4406" i="5" a="1"/>
  <c r="K4406" i="5" s="1"/>
  <c r="L4406" i="5" s="1"/>
  <c r="K4405" i="5" a="1"/>
  <c r="K4405" i="5" s="1"/>
  <c r="L4405" i="5" s="1"/>
  <c r="K4404" i="5" a="1"/>
  <c r="K4404" i="5" s="1"/>
  <c r="L4404" i="5" s="1"/>
  <c r="K4403" i="5" a="1"/>
  <c r="K4403" i="5" s="1"/>
  <c r="L4403" i="5" s="1"/>
  <c r="K4402" i="5" a="1"/>
  <c r="K4402" i="5" s="1"/>
  <c r="L4402" i="5" s="1"/>
  <c r="K4401" i="5" a="1"/>
  <c r="K4401" i="5" s="1"/>
  <c r="L4401" i="5" s="1"/>
  <c r="C4401" i="5" a="1"/>
  <c r="C4401" i="5" s="1"/>
  <c r="K4400" i="5" a="1"/>
  <c r="K4400" i="5" s="1"/>
  <c r="L4400" i="5" s="1"/>
  <c r="K4399" i="5" a="1"/>
  <c r="K4399" i="5" s="1"/>
  <c r="L4399" i="5" s="1"/>
  <c r="C4399" i="5" a="1"/>
  <c r="C4399" i="5" s="1"/>
  <c r="K4398" i="5" a="1"/>
  <c r="K4398" i="5" s="1"/>
  <c r="L4398" i="5" s="1"/>
  <c r="K4397" i="5" a="1"/>
  <c r="K4397" i="5" s="1"/>
  <c r="L4397" i="5" s="1"/>
  <c r="K4396" i="5" a="1"/>
  <c r="K4396" i="5" s="1"/>
  <c r="L4396" i="5" s="1"/>
  <c r="K4395" i="5" a="1"/>
  <c r="K4395" i="5" s="1"/>
  <c r="L4395" i="5" s="1"/>
  <c r="C4395" i="5" a="1"/>
  <c r="C4395" i="5" s="1"/>
  <c r="K4394" i="5" a="1"/>
  <c r="K4394" i="5" s="1"/>
  <c r="L4394" i="5" s="1"/>
  <c r="K4393" i="5" a="1"/>
  <c r="K4393" i="5" s="1"/>
  <c r="L4393" i="5" s="1"/>
  <c r="C4393" i="5" a="1"/>
  <c r="C4393" i="5" s="1"/>
  <c r="K4392" i="5" a="1"/>
  <c r="K4392" i="5" s="1"/>
  <c r="L4392" i="5" s="1"/>
  <c r="C4392" i="5" a="1"/>
  <c r="C4392" i="5" s="1"/>
  <c r="K4391" i="5" a="1"/>
  <c r="K4391" i="5" s="1"/>
  <c r="L4391" i="5" s="1"/>
  <c r="C4391" i="5" a="1"/>
  <c r="C4391" i="5" s="1"/>
  <c r="K4390" i="5" a="1"/>
  <c r="K4390" i="5" s="1"/>
  <c r="L4390" i="5" s="1"/>
  <c r="K4389" i="5" a="1"/>
  <c r="K4389" i="5" s="1"/>
  <c r="L4389" i="5" s="1"/>
  <c r="K4388" i="5" a="1"/>
  <c r="K4388" i="5" s="1"/>
  <c r="L4388" i="5" s="1"/>
  <c r="K4387" i="5" a="1"/>
  <c r="K4387" i="5" s="1"/>
  <c r="L4387" i="5" s="1"/>
  <c r="K4386" i="5" a="1"/>
  <c r="K4386" i="5" s="1"/>
  <c r="L4386" i="5" s="1"/>
  <c r="K4385" i="5" a="1"/>
  <c r="K4385" i="5" s="1"/>
  <c r="L4385" i="5" s="1"/>
  <c r="C4385" i="5" a="1"/>
  <c r="C4385" i="5" s="1"/>
  <c r="K4384" i="5" a="1"/>
  <c r="K4384" i="5" s="1"/>
  <c r="L4384" i="5" s="1"/>
  <c r="C4384" i="5" a="1"/>
  <c r="C4384" i="5" s="1"/>
  <c r="K4383" i="5" a="1"/>
  <c r="K4383" i="5" s="1"/>
  <c r="L4383" i="5" s="1"/>
  <c r="C4383" i="5" a="1"/>
  <c r="C4383" i="5" s="1"/>
  <c r="K4382" i="5" a="1"/>
  <c r="K4382" i="5" s="1"/>
  <c r="L4382" i="5" s="1"/>
  <c r="K4381" i="5" a="1"/>
  <c r="K4381" i="5" s="1"/>
  <c r="L4381" i="5" s="1"/>
  <c r="K4380" i="5" a="1"/>
  <c r="K4380" i="5" s="1"/>
  <c r="L4380" i="5" s="1"/>
  <c r="K4379" i="5" a="1"/>
  <c r="K4379" i="5" s="1"/>
  <c r="L4379" i="5" s="1"/>
  <c r="C4379" i="5" a="1"/>
  <c r="C4379" i="5" s="1"/>
  <c r="K4378" i="5" a="1"/>
  <c r="K4378" i="5" s="1"/>
  <c r="L4378" i="5" s="1"/>
  <c r="K4377" i="5" a="1"/>
  <c r="K4377" i="5" s="1"/>
  <c r="L4377" i="5" s="1"/>
  <c r="C4377" i="5" a="1"/>
  <c r="C4377" i="5" s="1"/>
  <c r="K4376" i="5" a="1"/>
  <c r="K4376" i="5" s="1"/>
  <c r="L4376" i="5" s="1"/>
  <c r="C4376" i="5" a="1"/>
  <c r="C4376" i="5" s="1"/>
  <c r="K4375" i="5" a="1"/>
  <c r="K4375" i="5" s="1"/>
  <c r="L4375" i="5" s="1"/>
  <c r="C4375" i="5" a="1"/>
  <c r="C4375" i="5" s="1"/>
  <c r="K4374" i="5" a="1"/>
  <c r="K4374" i="5" s="1"/>
  <c r="L4374" i="5" s="1"/>
  <c r="K4373" i="5" a="1"/>
  <c r="K4373" i="5" s="1"/>
  <c r="L4373" i="5" s="1"/>
  <c r="K4372" i="5" a="1"/>
  <c r="K4372" i="5" s="1"/>
  <c r="L4372" i="5" s="1"/>
  <c r="K4371" i="5" a="1"/>
  <c r="K4371" i="5" s="1"/>
  <c r="L4371" i="5" s="1"/>
  <c r="C4371" i="5" a="1"/>
  <c r="C4371" i="5" s="1"/>
  <c r="K4370" i="5" a="1"/>
  <c r="K4370" i="5" s="1"/>
  <c r="L4370" i="5" s="1"/>
  <c r="K4369" i="5" a="1"/>
  <c r="K4369" i="5" s="1"/>
  <c r="L4369" i="5" s="1"/>
  <c r="C4369" i="5" a="1"/>
  <c r="C4369" i="5" s="1"/>
  <c r="K4368" i="5" a="1"/>
  <c r="K4368" i="5" s="1"/>
  <c r="L4368" i="5" s="1"/>
  <c r="C4368" i="5" a="1"/>
  <c r="C4368" i="5" s="1"/>
  <c r="K4367" i="5" a="1"/>
  <c r="K4367" i="5" s="1"/>
  <c r="L4367" i="5" s="1"/>
  <c r="C4367" i="5" a="1"/>
  <c r="C4367" i="5" s="1"/>
  <c r="K4366" i="5" a="1"/>
  <c r="K4366" i="5" s="1"/>
  <c r="L4366" i="5" s="1"/>
  <c r="K4365" i="5" a="1"/>
  <c r="K4365" i="5" s="1"/>
  <c r="L4365" i="5" s="1"/>
  <c r="K4364" i="5" a="1"/>
  <c r="K4364" i="5" s="1"/>
  <c r="L4364" i="5" s="1"/>
  <c r="K4363" i="5" a="1"/>
  <c r="K4363" i="5" s="1"/>
  <c r="L4363" i="5" s="1"/>
  <c r="K4362" i="5" a="1"/>
  <c r="K4362" i="5" s="1"/>
  <c r="L4362" i="5" s="1"/>
  <c r="C4362" i="5" a="1"/>
  <c r="C4362" i="5" s="1"/>
  <c r="K4361" i="5" a="1"/>
  <c r="K4361" i="5" s="1"/>
  <c r="L4361" i="5" s="1"/>
  <c r="K4360" i="5" a="1"/>
  <c r="K4360" i="5" s="1"/>
  <c r="L4360" i="5" s="1"/>
  <c r="C4360" i="5" a="1"/>
  <c r="C4360" i="5" s="1"/>
  <c r="K4359" i="5" a="1"/>
  <c r="K4359" i="5" s="1"/>
  <c r="L4359" i="5" s="1"/>
  <c r="C4359" i="5" a="1"/>
  <c r="C4359" i="5" s="1"/>
  <c r="K4358" i="5" a="1"/>
  <c r="K4358" i="5" s="1"/>
  <c r="L4358" i="5" s="1"/>
  <c r="K4357" i="5" a="1"/>
  <c r="K4357" i="5" s="1"/>
  <c r="L4357" i="5" s="1"/>
  <c r="K4356" i="5" a="1"/>
  <c r="K4356" i="5" s="1"/>
  <c r="L4356" i="5" s="1"/>
  <c r="K4355" i="5" a="1"/>
  <c r="K4355" i="5" s="1"/>
  <c r="L4355" i="5" s="1"/>
  <c r="K4354" i="5" a="1"/>
  <c r="K4354" i="5" s="1"/>
  <c r="L4354" i="5" s="1"/>
  <c r="K4353" i="5" a="1"/>
  <c r="K4353" i="5" s="1"/>
  <c r="L4353" i="5" s="1"/>
  <c r="K4352" i="5" a="1"/>
  <c r="K4352" i="5" s="1"/>
  <c r="L4352" i="5" s="1"/>
  <c r="C4352" i="5" a="1"/>
  <c r="C4352" i="5" s="1"/>
  <c r="K4351" i="5" a="1"/>
  <c r="K4351" i="5" s="1"/>
  <c r="L4351" i="5" s="1"/>
  <c r="C4351" i="5" a="1"/>
  <c r="C4351" i="5" s="1"/>
  <c r="K4350" i="5" a="1"/>
  <c r="K4350" i="5" s="1"/>
  <c r="L4350" i="5" s="1"/>
  <c r="K4349" i="5" a="1"/>
  <c r="K4349" i="5" s="1"/>
  <c r="L4349" i="5" s="1"/>
  <c r="K4348" i="5" a="1"/>
  <c r="K4348" i="5" s="1"/>
  <c r="L4348" i="5" s="1"/>
  <c r="K4347" i="5" a="1"/>
  <c r="K4347" i="5" s="1"/>
  <c r="L4347" i="5" s="1"/>
  <c r="C4347" i="5" a="1"/>
  <c r="C4347" i="5" s="1"/>
  <c r="K4346" i="5" a="1"/>
  <c r="K4346" i="5" s="1"/>
  <c r="L4346" i="5" s="1"/>
  <c r="K4345" i="5" a="1"/>
  <c r="K4345" i="5" s="1"/>
  <c r="L4345" i="5" s="1"/>
  <c r="C4345" i="5" a="1"/>
  <c r="C4345" i="5" s="1"/>
  <c r="K4344" i="5" a="1"/>
  <c r="K4344" i="5" s="1"/>
  <c r="L4344" i="5" s="1"/>
  <c r="C4344" i="5" a="1"/>
  <c r="C4344" i="5" s="1"/>
  <c r="K4343" i="5" a="1"/>
  <c r="K4343" i="5" s="1"/>
  <c r="L4343" i="5" s="1"/>
  <c r="C4343" i="5" a="1"/>
  <c r="C4343" i="5" s="1"/>
  <c r="K4342" i="5" a="1"/>
  <c r="K4342" i="5" s="1"/>
  <c r="L4342" i="5" s="1"/>
  <c r="K4341" i="5" a="1"/>
  <c r="K4341" i="5" s="1"/>
  <c r="L4341" i="5" s="1"/>
  <c r="K4340" i="5" a="1"/>
  <c r="K4340" i="5" s="1"/>
  <c r="L4340" i="5" s="1"/>
  <c r="K4339" i="5" a="1"/>
  <c r="K4339" i="5" s="1"/>
  <c r="L4339" i="5" s="1"/>
  <c r="K4338" i="5" a="1"/>
  <c r="K4338" i="5" s="1"/>
  <c r="L4338" i="5" s="1"/>
  <c r="K4337" i="5" a="1"/>
  <c r="K4337" i="5" s="1"/>
  <c r="L4337" i="5" s="1"/>
  <c r="C4337" i="5" a="1"/>
  <c r="C4337" i="5" s="1"/>
  <c r="K4336" i="5" a="1"/>
  <c r="K4336" i="5" s="1"/>
  <c r="L4336" i="5" s="1"/>
  <c r="C4336" i="5" a="1"/>
  <c r="C4336" i="5" s="1"/>
  <c r="K4335" i="5" a="1"/>
  <c r="K4335" i="5" s="1"/>
  <c r="L4335" i="5" s="1"/>
  <c r="C4335" i="5" a="1"/>
  <c r="C4335" i="5" s="1"/>
  <c r="K4334" i="5" a="1"/>
  <c r="K4334" i="5" s="1"/>
  <c r="L4334" i="5" s="1"/>
  <c r="K4333" i="5" a="1"/>
  <c r="K4333" i="5" s="1"/>
  <c r="L4333" i="5" s="1"/>
  <c r="K4332" i="5" a="1"/>
  <c r="K4332" i="5" s="1"/>
  <c r="L4332" i="5" s="1"/>
  <c r="K4331" i="5" a="1"/>
  <c r="K4331" i="5" s="1"/>
  <c r="L4331" i="5" s="1"/>
  <c r="K4330" i="5" a="1"/>
  <c r="K4330" i="5" s="1"/>
  <c r="L4330" i="5" s="1"/>
  <c r="K4329" i="5" a="1"/>
  <c r="K4329" i="5" s="1"/>
  <c r="L4329" i="5" s="1"/>
  <c r="C4329" i="5" a="1"/>
  <c r="C4329" i="5" s="1"/>
  <c r="K4328" i="5" a="1"/>
  <c r="K4328" i="5" s="1"/>
  <c r="L4328" i="5" s="1"/>
  <c r="C4328" i="5" a="1"/>
  <c r="C4328" i="5" s="1"/>
  <c r="K4327" i="5" a="1"/>
  <c r="K4327" i="5" s="1"/>
  <c r="L4327" i="5" s="1"/>
  <c r="C4327" i="5" a="1"/>
  <c r="C4327" i="5" s="1"/>
  <c r="K4326" i="5" a="1"/>
  <c r="K4326" i="5" s="1"/>
  <c r="L4326" i="5" s="1"/>
  <c r="C4326" i="5" a="1"/>
  <c r="C4326" i="5" s="1"/>
  <c r="K4325" i="5" a="1"/>
  <c r="K4325" i="5" s="1"/>
  <c r="L4325" i="5" s="1"/>
  <c r="K4324" i="5" a="1"/>
  <c r="K4324" i="5" s="1"/>
  <c r="L4324" i="5" s="1"/>
  <c r="K4323" i="5" a="1"/>
  <c r="K4323" i="5" s="1"/>
  <c r="L4323" i="5" s="1"/>
  <c r="C4323" i="5" a="1"/>
  <c r="C4323" i="5" s="1"/>
  <c r="K4322" i="5" a="1"/>
  <c r="K4322" i="5" s="1"/>
  <c r="L4322" i="5" s="1"/>
  <c r="K4321" i="5" a="1"/>
  <c r="K4321" i="5" s="1"/>
  <c r="L4321" i="5" s="1"/>
  <c r="C4321" i="5" a="1"/>
  <c r="C4321" i="5" s="1"/>
  <c r="K4320" i="5" a="1"/>
  <c r="K4320" i="5" s="1"/>
  <c r="L4320" i="5" s="1"/>
  <c r="C4320" i="5" a="1"/>
  <c r="C4320" i="5" s="1"/>
  <c r="K4319" i="5" a="1"/>
  <c r="K4319" i="5" s="1"/>
  <c r="L4319" i="5" s="1"/>
  <c r="C4319" i="5" a="1"/>
  <c r="C4319" i="5" s="1"/>
  <c r="K4318" i="5" a="1"/>
  <c r="K4318" i="5" s="1"/>
  <c r="L4318" i="5" s="1"/>
  <c r="K4317" i="5" a="1"/>
  <c r="K4317" i="5" s="1"/>
  <c r="L4317" i="5" s="1"/>
  <c r="K4316" i="5" a="1"/>
  <c r="K4316" i="5" s="1"/>
  <c r="L4316" i="5" s="1"/>
  <c r="C4316" i="5" a="1"/>
  <c r="C4316" i="5" s="1"/>
  <c r="K4315" i="5" a="1"/>
  <c r="K4315" i="5" s="1"/>
  <c r="L4315" i="5" s="1"/>
  <c r="C4315" i="5" a="1"/>
  <c r="C4315" i="5" s="1"/>
  <c r="K4314" i="5" a="1"/>
  <c r="K4314" i="5" s="1"/>
  <c r="L4314" i="5" s="1"/>
  <c r="K4313" i="5" a="1"/>
  <c r="K4313" i="5" s="1"/>
  <c r="L4313" i="5" s="1"/>
  <c r="C4313" i="5" a="1"/>
  <c r="C4313" i="5" s="1"/>
  <c r="K4312" i="5" a="1"/>
  <c r="K4312" i="5" s="1"/>
  <c r="L4312" i="5" s="1"/>
  <c r="C4312" i="5" a="1"/>
  <c r="C4312" i="5" s="1"/>
  <c r="K4311" i="5" a="1"/>
  <c r="K4311" i="5" s="1"/>
  <c r="L4311" i="5" s="1"/>
  <c r="C4311" i="5" a="1"/>
  <c r="C4311" i="5" s="1"/>
  <c r="K4310" i="5" a="1"/>
  <c r="K4310" i="5" s="1"/>
  <c r="L4310" i="5" s="1"/>
  <c r="K4309" i="5" a="1"/>
  <c r="K4309" i="5" s="1"/>
  <c r="L4309" i="5" s="1"/>
  <c r="K4308" i="5" a="1"/>
  <c r="K4308" i="5" s="1"/>
  <c r="L4308" i="5" s="1"/>
  <c r="K4307" i="5" a="1"/>
  <c r="K4307" i="5" s="1"/>
  <c r="L4307" i="5" s="1"/>
  <c r="K4306" i="5" a="1"/>
  <c r="K4306" i="5" s="1"/>
  <c r="L4306" i="5" s="1"/>
  <c r="C4306" i="5" a="1"/>
  <c r="C4306" i="5" s="1"/>
  <c r="K4305" i="5" a="1"/>
  <c r="K4305" i="5" s="1"/>
  <c r="L4305" i="5" s="1"/>
  <c r="C4305" i="5" a="1"/>
  <c r="C4305" i="5" s="1"/>
  <c r="K4304" i="5" a="1"/>
  <c r="K4304" i="5" s="1"/>
  <c r="L4304" i="5" s="1"/>
  <c r="C4304" i="5" a="1"/>
  <c r="C4304" i="5" s="1"/>
  <c r="K4303" i="5" a="1"/>
  <c r="K4303" i="5" s="1"/>
  <c r="L4303" i="5" s="1"/>
  <c r="C4303" i="5" a="1"/>
  <c r="C4303" i="5" s="1"/>
  <c r="K4302" i="5" a="1"/>
  <c r="K4302" i="5" s="1"/>
  <c r="L4302" i="5" s="1"/>
  <c r="K4301" i="5" a="1"/>
  <c r="K4301" i="5" s="1"/>
  <c r="L4301" i="5" s="1"/>
  <c r="K4300" i="5" a="1"/>
  <c r="K4300" i="5" s="1"/>
  <c r="L4300" i="5" s="1"/>
  <c r="K4299" i="5" a="1"/>
  <c r="K4299" i="5" s="1"/>
  <c r="L4299" i="5" s="1"/>
  <c r="K4298" i="5" a="1"/>
  <c r="K4298" i="5" s="1"/>
  <c r="L4298" i="5" s="1"/>
  <c r="K4297" i="5" a="1"/>
  <c r="K4297" i="5" s="1"/>
  <c r="L4297" i="5" s="1"/>
  <c r="C4297" i="5" a="1"/>
  <c r="C4297" i="5" s="1"/>
  <c r="K4296" i="5" a="1"/>
  <c r="K4296" i="5" s="1"/>
  <c r="L4296" i="5" s="1"/>
  <c r="C4296" i="5" a="1"/>
  <c r="C4296" i="5" s="1"/>
  <c r="K4295" i="5" a="1"/>
  <c r="K4295" i="5" s="1"/>
  <c r="L4295" i="5" s="1"/>
  <c r="C4295" i="5" a="1"/>
  <c r="C4295" i="5" s="1"/>
  <c r="K4294" i="5" a="1"/>
  <c r="K4294" i="5" s="1"/>
  <c r="L4294" i="5" s="1"/>
  <c r="K4293" i="5" a="1"/>
  <c r="K4293" i="5" s="1"/>
  <c r="L4293" i="5" s="1"/>
  <c r="K4292" i="5" a="1"/>
  <c r="K4292" i="5" s="1"/>
  <c r="L4292" i="5" s="1"/>
  <c r="K4291" i="5" a="1"/>
  <c r="K4291" i="5" s="1"/>
  <c r="L4291" i="5" s="1"/>
  <c r="K4290" i="5" a="1"/>
  <c r="K4290" i="5" s="1"/>
  <c r="L4290" i="5" s="1"/>
  <c r="K4289" i="5" a="1"/>
  <c r="K4289" i="5" s="1"/>
  <c r="L4289" i="5" s="1"/>
  <c r="C4289" i="5" a="1"/>
  <c r="C4289" i="5" s="1"/>
  <c r="K4288" i="5" a="1"/>
  <c r="K4288" i="5" s="1"/>
  <c r="L4288" i="5" s="1"/>
  <c r="C4288" i="5" a="1"/>
  <c r="C4288" i="5" s="1"/>
  <c r="K4287" i="5" a="1"/>
  <c r="K4287" i="5" s="1"/>
  <c r="L4287" i="5" s="1"/>
  <c r="C4287" i="5" a="1"/>
  <c r="C4287" i="5" s="1"/>
  <c r="K4286" i="5" a="1"/>
  <c r="K4286" i="5" s="1"/>
  <c r="L4286" i="5" s="1"/>
  <c r="K4285" i="5" a="1"/>
  <c r="K4285" i="5" s="1"/>
  <c r="L4285" i="5" s="1"/>
  <c r="K4284" i="5" a="1"/>
  <c r="K4284" i="5" s="1"/>
  <c r="L4284" i="5" s="1"/>
  <c r="K4283" i="5" a="1"/>
  <c r="K4283" i="5" s="1"/>
  <c r="L4283" i="5" s="1"/>
  <c r="K4282" i="5" a="1"/>
  <c r="K4282" i="5" s="1"/>
  <c r="L4282" i="5" s="1"/>
  <c r="K4281" i="5" a="1"/>
  <c r="K4281" i="5" s="1"/>
  <c r="L4281" i="5" s="1"/>
  <c r="C4281" i="5" a="1"/>
  <c r="C4281" i="5" s="1"/>
  <c r="K4280" i="5" a="1"/>
  <c r="K4280" i="5" s="1"/>
  <c r="L4280" i="5" s="1"/>
  <c r="C4280" i="5" a="1"/>
  <c r="C4280" i="5" s="1"/>
  <c r="K4279" i="5" a="1"/>
  <c r="K4279" i="5" s="1"/>
  <c r="L4279" i="5" s="1"/>
  <c r="C4279" i="5" a="1"/>
  <c r="C4279" i="5" s="1"/>
  <c r="K4278" i="5" a="1"/>
  <c r="K4278" i="5" s="1"/>
  <c r="L4278" i="5" s="1"/>
  <c r="K4277" i="5" a="1"/>
  <c r="K4277" i="5" s="1"/>
  <c r="L4277" i="5" s="1"/>
  <c r="K4276" i="5" a="1"/>
  <c r="K4276" i="5" s="1"/>
  <c r="L4276" i="5" s="1"/>
  <c r="K4275" i="5" a="1"/>
  <c r="K4275" i="5" s="1"/>
  <c r="L4275" i="5" s="1"/>
  <c r="K4274" i="5" a="1"/>
  <c r="K4274" i="5" s="1"/>
  <c r="L4274" i="5" s="1"/>
  <c r="K4273" i="5" a="1"/>
  <c r="K4273" i="5" s="1"/>
  <c r="L4273" i="5" s="1"/>
  <c r="C4273" i="5" a="1"/>
  <c r="C4273" i="5" s="1"/>
  <c r="K4272" i="5" a="1"/>
  <c r="K4272" i="5" s="1"/>
  <c r="L4272" i="5" s="1"/>
  <c r="C4272" i="5" a="1"/>
  <c r="C4272" i="5" s="1"/>
  <c r="K4271" i="5" a="1"/>
  <c r="K4271" i="5" s="1"/>
  <c r="L4271" i="5" s="1"/>
  <c r="C4271" i="5" a="1"/>
  <c r="C4271" i="5" s="1"/>
  <c r="K4270" i="5" a="1"/>
  <c r="K4270" i="5" s="1"/>
  <c r="L4270" i="5" s="1"/>
  <c r="K4269" i="5" a="1"/>
  <c r="K4269" i="5" s="1"/>
  <c r="L4269" i="5" s="1"/>
  <c r="K4268" i="5" a="1"/>
  <c r="K4268" i="5" s="1"/>
  <c r="L4268" i="5" s="1"/>
  <c r="K4267" i="5" a="1"/>
  <c r="K4267" i="5" s="1"/>
  <c r="L4267" i="5" s="1"/>
  <c r="C4267" i="5" a="1"/>
  <c r="C4267" i="5" s="1"/>
  <c r="K4266" i="5" a="1"/>
  <c r="K4266" i="5" s="1"/>
  <c r="L4266" i="5" s="1"/>
  <c r="K4265" i="5" a="1"/>
  <c r="K4265" i="5" s="1"/>
  <c r="L4265" i="5" s="1"/>
  <c r="C4265" i="5" a="1"/>
  <c r="C4265" i="5" s="1"/>
  <c r="K4264" i="5" a="1"/>
  <c r="K4264" i="5" s="1"/>
  <c r="L4264" i="5" s="1"/>
  <c r="C4264" i="5" a="1"/>
  <c r="C4264" i="5" s="1"/>
  <c r="K4263" i="5" a="1"/>
  <c r="K4263" i="5" s="1"/>
  <c r="L4263" i="5" s="1"/>
  <c r="K4262" i="5" a="1"/>
  <c r="K4262" i="5" s="1"/>
  <c r="L4262" i="5" s="1"/>
  <c r="K4261" i="5" a="1"/>
  <c r="K4261" i="5" s="1"/>
  <c r="L4261" i="5" s="1"/>
  <c r="K4260" i="5" a="1"/>
  <c r="K4260" i="5" s="1"/>
  <c r="L4260" i="5" s="1"/>
  <c r="K4259" i="5" a="1"/>
  <c r="K4259" i="5" s="1"/>
  <c r="L4259" i="5" s="1"/>
  <c r="K4258" i="5" a="1"/>
  <c r="K4258" i="5" s="1"/>
  <c r="L4258" i="5" s="1"/>
  <c r="C4258" i="5" a="1"/>
  <c r="C4258" i="5" s="1"/>
  <c r="K4257" i="5" a="1"/>
  <c r="K4257" i="5" s="1"/>
  <c r="L4257" i="5" s="1"/>
  <c r="C4257" i="5" a="1"/>
  <c r="C4257" i="5" s="1"/>
  <c r="K4256" i="5" a="1"/>
  <c r="K4256" i="5" s="1"/>
  <c r="L4256" i="5" s="1"/>
  <c r="C4256" i="5" a="1"/>
  <c r="C4256" i="5" s="1"/>
  <c r="K4255" i="5" a="1"/>
  <c r="K4255" i="5" s="1"/>
  <c r="L4255" i="5" s="1"/>
  <c r="K4254" i="5" a="1"/>
  <c r="K4254" i="5" s="1"/>
  <c r="L4254" i="5" s="1"/>
  <c r="K4253" i="5" a="1"/>
  <c r="K4253" i="5" s="1"/>
  <c r="L4253" i="5" s="1"/>
  <c r="K4252" i="5" a="1"/>
  <c r="K4252" i="5" s="1"/>
  <c r="L4252" i="5" s="1"/>
  <c r="K4251" i="5" a="1"/>
  <c r="K4251" i="5" s="1"/>
  <c r="L4251" i="5" s="1"/>
  <c r="K4250" i="5" a="1"/>
  <c r="K4250" i="5" s="1"/>
  <c r="L4250" i="5" s="1"/>
  <c r="C4250" i="5" a="1"/>
  <c r="C4250" i="5" s="1"/>
  <c r="K4249" i="5" a="1"/>
  <c r="K4249" i="5" s="1"/>
  <c r="L4249" i="5" s="1"/>
  <c r="C4249" i="5" a="1"/>
  <c r="C4249" i="5" s="1"/>
  <c r="K4248" i="5" a="1"/>
  <c r="K4248" i="5" s="1"/>
  <c r="L4248" i="5" s="1"/>
  <c r="K4247" i="5" a="1"/>
  <c r="K4247" i="5" s="1"/>
  <c r="L4247" i="5" s="1"/>
  <c r="K4246" i="5" a="1"/>
  <c r="K4246" i="5" s="1"/>
  <c r="L4246" i="5" s="1"/>
  <c r="K4245" i="5" a="1"/>
  <c r="K4245" i="5" s="1"/>
  <c r="L4245" i="5" s="1"/>
  <c r="K4244" i="5" a="1"/>
  <c r="K4244" i="5" s="1"/>
  <c r="L4244" i="5" s="1"/>
  <c r="K4243" i="5" a="1"/>
  <c r="K4243" i="5" s="1"/>
  <c r="L4243" i="5" s="1"/>
  <c r="K4242" i="5" a="1"/>
  <c r="K4242" i="5" s="1"/>
  <c r="L4242" i="5" s="1"/>
  <c r="C4242" i="5" a="1"/>
  <c r="C4242" i="5" s="1"/>
  <c r="K4241" i="5" a="1"/>
  <c r="K4241" i="5" s="1"/>
  <c r="L4241" i="5" s="1"/>
  <c r="C4241" i="5" a="1"/>
  <c r="C4241" i="5" s="1"/>
  <c r="K4240" i="5" a="1"/>
  <c r="K4240" i="5" s="1"/>
  <c r="L4240" i="5" s="1"/>
  <c r="K4239" i="5" a="1"/>
  <c r="K4239" i="5" s="1"/>
  <c r="L4239" i="5" s="1"/>
  <c r="K4238" i="5" a="1"/>
  <c r="K4238" i="5" s="1"/>
  <c r="L4238" i="5" s="1"/>
  <c r="K4237" i="5" a="1"/>
  <c r="K4237" i="5" s="1"/>
  <c r="L4237" i="5" s="1"/>
  <c r="K4236" i="5" a="1"/>
  <c r="K4236" i="5" s="1"/>
  <c r="L4236" i="5" s="1"/>
  <c r="K4235" i="5" a="1"/>
  <c r="K4235" i="5" s="1"/>
  <c r="L4235" i="5" s="1"/>
  <c r="K4234" i="5" a="1"/>
  <c r="K4234" i="5" s="1"/>
  <c r="L4234" i="5" s="1"/>
  <c r="C4234" i="5" a="1"/>
  <c r="C4234" i="5" s="1"/>
  <c r="K4233" i="5" a="1"/>
  <c r="K4233" i="5" s="1"/>
  <c r="L4233" i="5" s="1"/>
  <c r="C4233" i="5" a="1"/>
  <c r="C4233" i="5" s="1"/>
  <c r="K4232" i="5" a="1"/>
  <c r="K4232" i="5" s="1"/>
  <c r="L4232" i="5" s="1"/>
  <c r="K4231" i="5" a="1"/>
  <c r="K4231" i="5" s="1"/>
  <c r="L4231" i="5" s="1"/>
  <c r="K4230" i="5" a="1"/>
  <c r="K4230" i="5" s="1"/>
  <c r="L4230" i="5" s="1"/>
  <c r="K4229" i="5" a="1"/>
  <c r="K4229" i="5" s="1"/>
  <c r="L4229" i="5" s="1"/>
  <c r="K4228" i="5" a="1"/>
  <c r="K4228" i="5" s="1"/>
  <c r="L4228" i="5" s="1"/>
  <c r="K4227" i="5" a="1"/>
  <c r="K4227" i="5" s="1"/>
  <c r="L4227" i="5" s="1"/>
  <c r="C4227" i="5" a="1"/>
  <c r="C4227" i="5" s="1"/>
  <c r="K4226" i="5" a="1"/>
  <c r="K4226" i="5" s="1"/>
  <c r="L4226" i="5" s="1"/>
  <c r="C4226" i="5" a="1"/>
  <c r="C4226" i="5" s="1"/>
  <c r="K4225" i="5" a="1"/>
  <c r="K4225" i="5" s="1"/>
  <c r="L4225" i="5" s="1"/>
  <c r="K4224" i="5" a="1"/>
  <c r="K4224" i="5" s="1"/>
  <c r="L4224" i="5" s="1"/>
  <c r="K4223" i="5" a="1"/>
  <c r="K4223" i="5" s="1"/>
  <c r="L4223" i="5" s="1"/>
  <c r="C4223" i="5" a="1"/>
  <c r="C4223" i="5" s="1"/>
  <c r="K4222" i="5" a="1"/>
  <c r="K4222" i="5" s="1"/>
  <c r="L4222" i="5" s="1"/>
  <c r="K4221" i="5" a="1"/>
  <c r="K4221" i="5" s="1"/>
  <c r="L4221" i="5" s="1"/>
  <c r="K4220" i="5" a="1"/>
  <c r="K4220" i="5" s="1"/>
  <c r="L4220" i="5" s="1"/>
  <c r="K4219" i="5" a="1"/>
  <c r="K4219" i="5" s="1"/>
  <c r="L4219" i="5" s="1"/>
  <c r="C4219" i="5" a="1"/>
  <c r="C4219" i="5" s="1"/>
  <c r="K4218" i="5" a="1"/>
  <c r="K4218" i="5" s="1"/>
  <c r="L4218" i="5" s="1"/>
  <c r="K4217" i="5" a="1"/>
  <c r="K4217" i="5" s="1"/>
  <c r="L4217" i="5" s="1"/>
  <c r="K4216" i="5" a="1"/>
  <c r="K4216" i="5" s="1"/>
  <c r="L4216" i="5" s="1"/>
  <c r="C4216" i="5" a="1"/>
  <c r="C4216" i="5" s="1"/>
  <c r="K4215" i="5" a="1"/>
  <c r="K4215" i="5" s="1"/>
  <c r="L4215" i="5" s="1"/>
  <c r="C4215" i="5" a="1"/>
  <c r="C4215" i="5" s="1"/>
  <c r="K4214" i="5" a="1"/>
  <c r="K4214" i="5" s="1"/>
  <c r="L4214" i="5" s="1"/>
  <c r="K4213" i="5" a="1"/>
  <c r="K4213" i="5" s="1"/>
  <c r="L4213" i="5" s="1"/>
  <c r="K4212" i="5" a="1"/>
  <c r="K4212" i="5" s="1"/>
  <c r="L4212" i="5" s="1"/>
  <c r="K4211" i="5" a="1"/>
  <c r="K4211" i="5" s="1"/>
  <c r="L4211" i="5" s="1"/>
  <c r="K4210" i="5" a="1"/>
  <c r="K4210" i="5" s="1"/>
  <c r="L4210" i="5" s="1"/>
  <c r="K4209" i="5" a="1"/>
  <c r="K4209" i="5" s="1"/>
  <c r="L4209" i="5" s="1"/>
  <c r="C4209" i="5" a="1"/>
  <c r="C4209" i="5" s="1"/>
  <c r="K4208" i="5" a="1"/>
  <c r="K4208" i="5" s="1"/>
  <c r="L4208" i="5" s="1"/>
  <c r="C4208" i="5" a="1"/>
  <c r="C4208" i="5" s="1"/>
  <c r="K4207" i="5" a="1"/>
  <c r="K4207" i="5" s="1"/>
  <c r="L4207" i="5" s="1"/>
  <c r="C4207" i="5" a="1"/>
  <c r="C4207" i="5" s="1"/>
  <c r="K4206" i="5" a="1"/>
  <c r="K4206" i="5" s="1"/>
  <c r="L4206" i="5" s="1"/>
  <c r="K4205" i="5" a="1"/>
  <c r="K4205" i="5" s="1"/>
  <c r="L4205" i="5" s="1"/>
  <c r="K4204" i="5" a="1"/>
  <c r="K4204" i="5" s="1"/>
  <c r="L4204" i="5" s="1"/>
  <c r="K4203" i="5" a="1"/>
  <c r="K4203" i="5" s="1"/>
  <c r="L4203" i="5" s="1"/>
  <c r="K4202" i="5" a="1"/>
  <c r="K4202" i="5" s="1"/>
  <c r="L4202" i="5" s="1"/>
  <c r="K4201" i="5" a="1"/>
  <c r="K4201" i="5" s="1"/>
  <c r="L4201" i="5" s="1"/>
  <c r="C4201" i="5" a="1"/>
  <c r="C4201" i="5" s="1"/>
  <c r="K4200" i="5" a="1"/>
  <c r="K4200" i="5" s="1"/>
  <c r="L4200" i="5" s="1"/>
  <c r="C4200" i="5" a="1"/>
  <c r="C4200" i="5" s="1"/>
  <c r="K4199" i="5" a="1"/>
  <c r="K4199" i="5" s="1"/>
  <c r="L4199" i="5" s="1"/>
  <c r="C4199" i="5" a="1"/>
  <c r="C4199" i="5" s="1"/>
  <c r="K4198" i="5" a="1"/>
  <c r="K4198" i="5" s="1"/>
  <c r="L4198" i="5" s="1"/>
  <c r="K4197" i="5" a="1"/>
  <c r="K4197" i="5" s="1"/>
  <c r="L4197" i="5" s="1"/>
  <c r="K4196" i="5" a="1"/>
  <c r="K4196" i="5" s="1"/>
  <c r="L4196" i="5" s="1"/>
  <c r="K4195" i="5" a="1"/>
  <c r="K4195" i="5" s="1"/>
  <c r="L4195" i="5" s="1"/>
  <c r="K4194" i="5" a="1"/>
  <c r="K4194" i="5" s="1"/>
  <c r="L4194" i="5" s="1"/>
  <c r="K4193" i="5" a="1"/>
  <c r="K4193" i="5" s="1"/>
  <c r="L4193" i="5" s="1"/>
  <c r="C4193" i="5" a="1"/>
  <c r="C4193" i="5" s="1"/>
  <c r="K4192" i="5" a="1"/>
  <c r="K4192" i="5" s="1"/>
  <c r="L4192" i="5" s="1"/>
  <c r="C4192" i="5" a="1"/>
  <c r="C4192" i="5" s="1"/>
  <c r="K4191" i="5" a="1"/>
  <c r="K4191" i="5" s="1"/>
  <c r="L4191" i="5" s="1"/>
  <c r="C4191" i="5" a="1"/>
  <c r="C4191" i="5" s="1"/>
  <c r="K4190" i="5" a="1"/>
  <c r="K4190" i="5" s="1"/>
  <c r="L4190" i="5" s="1"/>
  <c r="K4189" i="5" a="1"/>
  <c r="K4189" i="5" s="1"/>
  <c r="L4189" i="5" s="1"/>
  <c r="K4188" i="5" a="1"/>
  <c r="K4188" i="5" s="1"/>
  <c r="L4188" i="5" s="1"/>
  <c r="K4187" i="5" a="1"/>
  <c r="K4187" i="5" s="1"/>
  <c r="L4187" i="5" s="1"/>
  <c r="K4186" i="5" a="1"/>
  <c r="K4186" i="5" s="1"/>
  <c r="L4186" i="5" s="1"/>
  <c r="C4186" i="5" a="1"/>
  <c r="C4186" i="5" s="1"/>
  <c r="K4185" i="5" a="1"/>
  <c r="K4185" i="5" s="1"/>
  <c r="L4185" i="5" s="1"/>
  <c r="C4185" i="5" a="1"/>
  <c r="C4185" i="5" s="1"/>
  <c r="K4184" i="5" a="1"/>
  <c r="K4184" i="5" s="1"/>
  <c r="L4184" i="5" s="1"/>
  <c r="C4184" i="5" a="1"/>
  <c r="C4184" i="5" s="1"/>
  <c r="K4183" i="5" a="1"/>
  <c r="K4183" i="5" s="1"/>
  <c r="L4183" i="5" s="1"/>
  <c r="C4183" i="5" a="1"/>
  <c r="C4183" i="5" s="1"/>
  <c r="K4182" i="5" a="1"/>
  <c r="K4182" i="5" s="1"/>
  <c r="L4182" i="5" s="1"/>
  <c r="K4181" i="5" a="1"/>
  <c r="K4181" i="5" s="1"/>
  <c r="L4181" i="5" s="1"/>
  <c r="K4180" i="5" a="1"/>
  <c r="K4180" i="5" s="1"/>
  <c r="L4180" i="5" s="1"/>
  <c r="K4179" i="5" a="1"/>
  <c r="K4179" i="5" s="1"/>
  <c r="L4179" i="5" s="1"/>
  <c r="K4178" i="5" a="1"/>
  <c r="K4178" i="5" s="1"/>
  <c r="L4178" i="5" s="1"/>
  <c r="C4178" i="5" a="1"/>
  <c r="C4178" i="5" s="1"/>
  <c r="K4177" i="5" a="1"/>
  <c r="K4177" i="5" s="1"/>
  <c r="L4177" i="5" s="1"/>
  <c r="C4177" i="5" a="1"/>
  <c r="C4177" i="5" s="1"/>
  <c r="K4176" i="5" a="1"/>
  <c r="K4176" i="5" s="1"/>
  <c r="L4176" i="5" s="1"/>
  <c r="C4176" i="5" a="1"/>
  <c r="C4176" i="5" s="1"/>
  <c r="K4175" i="5" a="1"/>
  <c r="K4175" i="5" s="1"/>
  <c r="L4175" i="5" s="1"/>
  <c r="C4175" i="5" a="1"/>
  <c r="C4175" i="5" s="1"/>
  <c r="K4174" i="5" a="1"/>
  <c r="K4174" i="5" s="1"/>
  <c r="L4174" i="5" s="1"/>
  <c r="K4173" i="5" a="1"/>
  <c r="K4173" i="5" s="1"/>
  <c r="L4173" i="5" s="1"/>
  <c r="K4172" i="5" a="1"/>
  <c r="K4172" i="5" s="1"/>
  <c r="L4172" i="5" s="1"/>
  <c r="K4171" i="5" a="1"/>
  <c r="K4171" i="5" s="1"/>
  <c r="L4171" i="5" s="1"/>
  <c r="K4170" i="5" a="1"/>
  <c r="K4170" i="5" s="1"/>
  <c r="L4170" i="5" s="1"/>
  <c r="C4170" i="5" a="1"/>
  <c r="C4170" i="5" s="1"/>
  <c r="K4169" i="5" a="1"/>
  <c r="K4169" i="5" s="1"/>
  <c r="L4169" i="5" s="1"/>
  <c r="C4169" i="5" a="1"/>
  <c r="C4169" i="5" s="1"/>
  <c r="K4168" i="5" a="1"/>
  <c r="K4168" i="5" s="1"/>
  <c r="L4168" i="5" s="1"/>
  <c r="C4168" i="5" a="1"/>
  <c r="C4168" i="5" s="1"/>
  <c r="K4167" i="5" a="1"/>
  <c r="K4167" i="5" s="1"/>
  <c r="L4167" i="5" s="1"/>
  <c r="C4167" i="5" a="1"/>
  <c r="C4167" i="5" s="1"/>
  <c r="K4166" i="5" a="1"/>
  <c r="K4166" i="5" s="1"/>
  <c r="L4166" i="5" s="1"/>
  <c r="K4165" i="5" a="1"/>
  <c r="K4165" i="5" s="1"/>
  <c r="L4165" i="5" s="1"/>
  <c r="K4164" i="5" a="1"/>
  <c r="K4164" i="5" s="1"/>
  <c r="L4164" i="5" s="1"/>
  <c r="K4163" i="5" a="1"/>
  <c r="K4163" i="5" s="1"/>
  <c r="L4163" i="5" s="1"/>
  <c r="C4163" i="5" a="1"/>
  <c r="C4163" i="5" s="1"/>
  <c r="K4162" i="5" a="1"/>
  <c r="K4162" i="5" s="1"/>
  <c r="L4162" i="5" s="1"/>
  <c r="C4162" i="5" a="1"/>
  <c r="C4162" i="5" s="1"/>
  <c r="K4161" i="5" a="1"/>
  <c r="K4161" i="5" s="1"/>
  <c r="L4161" i="5" s="1"/>
  <c r="C4161" i="5" a="1"/>
  <c r="C4161" i="5" s="1"/>
  <c r="K4160" i="5" a="1"/>
  <c r="K4160" i="5" s="1"/>
  <c r="L4160" i="5" s="1"/>
  <c r="C4160" i="5" a="1"/>
  <c r="C4160" i="5" s="1"/>
  <c r="K4159" i="5" a="1"/>
  <c r="K4159" i="5" s="1"/>
  <c r="L4159" i="5" s="1"/>
  <c r="C4159" i="5" a="1"/>
  <c r="C4159" i="5" s="1"/>
  <c r="K4158" i="5" a="1"/>
  <c r="K4158" i="5" s="1"/>
  <c r="L4158" i="5" s="1"/>
  <c r="K4157" i="5" a="1"/>
  <c r="K4157" i="5" s="1"/>
  <c r="L4157" i="5" s="1"/>
  <c r="K4156" i="5" a="1"/>
  <c r="K4156" i="5" s="1"/>
  <c r="L4156" i="5" s="1"/>
  <c r="K4155" i="5" a="1"/>
  <c r="K4155" i="5" s="1"/>
  <c r="L4155" i="5" s="1"/>
  <c r="C4155" i="5" a="1"/>
  <c r="C4155" i="5" s="1"/>
  <c r="K4154" i="5" a="1"/>
  <c r="K4154" i="5" s="1"/>
  <c r="L4154" i="5" s="1"/>
  <c r="C4154" i="5" a="1"/>
  <c r="C4154" i="5" s="1"/>
  <c r="K4153" i="5" a="1"/>
  <c r="K4153" i="5" s="1"/>
  <c r="L4153" i="5" s="1"/>
  <c r="C4153" i="5" a="1"/>
  <c r="C4153" i="5" s="1"/>
  <c r="K4152" i="5" a="1"/>
  <c r="K4152" i="5" s="1"/>
  <c r="L4152" i="5" s="1"/>
  <c r="C4152" i="5" a="1"/>
  <c r="C4152" i="5" s="1"/>
  <c r="K4151" i="5" a="1"/>
  <c r="K4151" i="5" s="1"/>
  <c r="L4151" i="5" s="1"/>
  <c r="C4151" i="5" a="1"/>
  <c r="C4151" i="5" s="1"/>
  <c r="K4150" i="5" a="1"/>
  <c r="K4150" i="5" s="1"/>
  <c r="L4150" i="5" s="1"/>
  <c r="C4150" i="5" a="1"/>
  <c r="C4150" i="5" s="1"/>
  <c r="K4149" i="5" a="1"/>
  <c r="K4149" i="5" s="1"/>
  <c r="L4149" i="5" s="1"/>
  <c r="K4148" i="5" a="1"/>
  <c r="K4148" i="5" s="1"/>
  <c r="L4148" i="5" s="1"/>
  <c r="K4147" i="5" a="1"/>
  <c r="K4147" i="5" s="1"/>
  <c r="L4147" i="5" s="1"/>
  <c r="K4146" i="5" a="1"/>
  <c r="K4146" i="5" s="1"/>
  <c r="L4146" i="5" s="1"/>
  <c r="C4146" i="5" a="1"/>
  <c r="C4146" i="5" s="1"/>
  <c r="K4145" i="5" a="1"/>
  <c r="K4145" i="5" s="1"/>
  <c r="L4145" i="5" s="1"/>
  <c r="C4145" i="5" a="1"/>
  <c r="C4145" i="5" s="1"/>
  <c r="K4144" i="5" a="1"/>
  <c r="K4144" i="5" s="1"/>
  <c r="L4144" i="5" s="1"/>
  <c r="C4144" i="5" a="1"/>
  <c r="C4144" i="5" s="1"/>
  <c r="K4143" i="5" a="1"/>
  <c r="K4143" i="5" s="1"/>
  <c r="L4143" i="5" s="1"/>
  <c r="C4143" i="5" a="1"/>
  <c r="C4143" i="5" s="1"/>
  <c r="K4142" i="5" a="1"/>
  <c r="K4142" i="5" s="1"/>
  <c r="L4142" i="5" s="1"/>
  <c r="K4141" i="5" a="1"/>
  <c r="K4141" i="5" s="1"/>
  <c r="L4141" i="5" s="1"/>
  <c r="K4140" i="5" a="1"/>
  <c r="K4140" i="5" s="1"/>
  <c r="L4140" i="5" s="1"/>
  <c r="K4139" i="5" a="1"/>
  <c r="K4139" i="5" s="1"/>
  <c r="L4139" i="5" s="1"/>
  <c r="C4139" i="5" a="1"/>
  <c r="C4139" i="5" s="1"/>
  <c r="K4138" i="5" a="1"/>
  <c r="K4138" i="5" s="1"/>
  <c r="L4138" i="5" s="1"/>
  <c r="C4138" i="5" a="1"/>
  <c r="C4138" i="5" s="1"/>
  <c r="K4137" i="5" a="1"/>
  <c r="K4137" i="5" s="1"/>
  <c r="L4137" i="5" s="1"/>
  <c r="C4137" i="5" a="1"/>
  <c r="C4137" i="5" s="1"/>
  <c r="K4136" i="5" a="1"/>
  <c r="K4136" i="5" s="1"/>
  <c r="L4136" i="5" s="1"/>
  <c r="C4136" i="5" a="1"/>
  <c r="C4136" i="5" s="1"/>
  <c r="K4135" i="5" a="1"/>
  <c r="K4135" i="5" s="1"/>
  <c r="L4135" i="5" s="1"/>
  <c r="C4135" i="5" a="1"/>
  <c r="C4135" i="5" s="1"/>
  <c r="K4134" i="5" a="1"/>
  <c r="K4134" i="5" s="1"/>
  <c r="L4134" i="5" s="1"/>
  <c r="K4133" i="5" a="1"/>
  <c r="K4133" i="5" s="1"/>
  <c r="L4133" i="5" s="1"/>
  <c r="K4132" i="5" a="1"/>
  <c r="K4132" i="5" s="1"/>
  <c r="L4132" i="5" s="1"/>
  <c r="K4131" i="5" a="1"/>
  <c r="K4131" i="5" s="1"/>
  <c r="L4131" i="5" s="1"/>
  <c r="C4131" i="5" a="1"/>
  <c r="C4131" i="5" s="1"/>
  <c r="K4130" i="5" a="1"/>
  <c r="K4130" i="5" s="1"/>
  <c r="L4130" i="5" s="1"/>
  <c r="C4130" i="5" a="1"/>
  <c r="C4130" i="5" s="1"/>
  <c r="K4129" i="5" a="1"/>
  <c r="K4129" i="5" s="1"/>
  <c r="L4129" i="5" s="1"/>
  <c r="C4129" i="5" a="1"/>
  <c r="C4129" i="5" s="1"/>
  <c r="K4128" i="5" a="1"/>
  <c r="K4128" i="5" s="1"/>
  <c r="L4128" i="5" s="1"/>
  <c r="C4128" i="5" a="1"/>
  <c r="C4128" i="5" s="1"/>
  <c r="K4127" i="5" a="1"/>
  <c r="K4127" i="5" s="1"/>
  <c r="L4127" i="5" s="1"/>
  <c r="C4127" i="5" a="1"/>
  <c r="C4127" i="5" s="1"/>
  <c r="K4126" i="5" a="1"/>
  <c r="K4126" i="5" s="1"/>
  <c r="L4126" i="5" s="1"/>
  <c r="K4125" i="5" a="1"/>
  <c r="K4125" i="5" s="1"/>
  <c r="L4125" i="5" s="1"/>
  <c r="K4124" i="5" a="1"/>
  <c r="K4124" i="5" s="1"/>
  <c r="L4124" i="5" s="1"/>
  <c r="K4123" i="5" a="1"/>
  <c r="K4123" i="5" s="1"/>
  <c r="L4123" i="5" s="1"/>
  <c r="C4123" i="5" a="1"/>
  <c r="C4123" i="5" s="1"/>
  <c r="K4122" i="5" a="1"/>
  <c r="K4122" i="5" s="1"/>
  <c r="L4122" i="5" s="1"/>
  <c r="C4122" i="5" a="1"/>
  <c r="C4122" i="5" s="1"/>
  <c r="K4121" i="5" a="1"/>
  <c r="K4121" i="5" s="1"/>
  <c r="L4121" i="5" s="1"/>
  <c r="C4121" i="5" a="1"/>
  <c r="C4121" i="5" s="1"/>
  <c r="K4120" i="5" a="1"/>
  <c r="K4120" i="5" s="1"/>
  <c r="L4120" i="5" s="1"/>
  <c r="C4120" i="5" a="1"/>
  <c r="C4120" i="5" s="1"/>
  <c r="K4119" i="5" a="1"/>
  <c r="K4119" i="5" s="1"/>
  <c r="L4119" i="5" s="1"/>
  <c r="C4119" i="5" a="1"/>
  <c r="C4119" i="5" s="1"/>
  <c r="K4118" i="5" a="1"/>
  <c r="K4118" i="5" s="1"/>
  <c r="L4118" i="5" s="1"/>
  <c r="K4117" i="5" a="1"/>
  <c r="K4117" i="5" s="1"/>
  <c r="L4117" i="5" s="1"/>
  <c r="K4116" i="5" a="1"/>
  <c r="K4116" i="5" s="1"/>
  <c r="L4116" i="5" s="1"/>
  <c r="K4115" i="5" a="1"/>
  <c r="K4115" i="5" s="1"/>
  <c r="L4115" i="5" s="1"/>
  <c r="C4115" i="5" a="1"/>
  <c r="C4115" i="5" s="1"/>
  <c r="K4114" i="5" a="1"/>
  <c r="K4114" i="5" s="1"/>
  <c r="L4114" i="5" s="1"/>
  <c r="C4114" i="5" a="1"/>
  <c r="C4114" i="5" s="1"/>
  <c r="K4113" i="5" a="1"/>
  <c r="K4113" i="5" s="1"/>
  <c r="L4113" i="5" s="1"/>
  <c r="C4113" i="5" a="1"/>
  <c r="C4113" i="5" s="1"/>
  <c r="K4112" i="5" a="1"/>
  <c r="K4112" i="5" s="1"/>
  <c r="L4112" i="5" s="1"/>
  <c r="C4112" i="5" a="1"/>
  <c r="C4112" i="5" s="1"/>
  <c r="K4111" i="5" a="1"/>
  <c r="K4111" i="5" s="1"/>
  <c r="L4111" i="5" s="1"/>
  <c r="C4111" i="5" a="1"/>
  <c r="C4111" i="5" s="1"/>
  <c r="K4110" i="5" a="1"/>
  <c r="K4110" i="5" s="1"/>
  <c r="L4110" i="5" s="1"/>
  <c r="K4109" i="5" a="1"/>
  <c r="K4109" i="5" s="1"/>
  <c r="L4109" i="5" s="1"/>
  <c r="K4108" i="5" a="1"/>
  <c r="K4108" i="5" s="1"/>
  <c r="L4108" i="5" s="1"/>
  <c r="K4107" i="5" a="1"/>
  <c r="K4107" i="5" s="1"/>
  <c r="L4107" i="5" s="1"/>
  <c r="C4107" i="5" a="1"/>
  <c r="C4107" i="5" s="1"/>
  <c r="K4106" i="5" a="1"/>
  <c r="K4106" i="5" s="1"/>
  <c r="L4106" i="5" s="1"/>
  <c r="C4106" i="5" a="1"/>
  <c r="C4106" i="5" s="1"/>
  <c r="K4105" i="5" a="1"/>
  <c r="K4105" i="5" s="1"/>
  <c r="L4105" i="5" s="1"/>
  <c r="C4105" i="5" a="1"/>
  <c r="C4105" i="5" s="1"/>
  <c r="K4104" i="5" a="1"/>
  <c r="K4104" i="5" s="1"/>
  <c r="L4104" i="5" s="1"/>
  <c r="C4104" i="5" a="1"/>
  <c r="C4104" i="5" s="1"/>
  <c r="K4103" i="5" a="1"/>
  <c r="K4103" i="5" s="1"/>
  <c r="L4103" i="5" s="1"/>
  <c r="C4103" i="5" a="1"/>
  <c r="C4103" i="5" s="1"/>
  <c r="K4102" i="5" a="1"/>
  <c r="K4102" i="5" s="1"/>
  <c r="L4102" i="5" s="1"/>
  <c r="K4101" i="5" a="1"/>
  <c r="K4101" i="5" s="1"/>
  <c r="L4101" i="5" s="1"/>
  <c r="K4100" i="5" a="1"/>
  <c r="K4100" i="5" s="1"/>
  <c r="L4100" i="5" s="1"/>
  <c r="K4099" i="5" a="1"/>
  <c r="K4099" i="5" s="1"/>
  <c r="L4099" i="5" s="1"/>
  <c r="C4099" i="5" a="1"/>
  <c r="C4099" i="5" s="1"/>
  <c r="K4098" i="5" a="1"/>
  <c r="K4098" i="5" s="1"/>
  <c r="L4098" i="5" s="1"/>
  <c r="C4098" i="5" a="1"/>
  <c r="C4098" i="5" s="1"/>
  <c r="K4097" i="5" a="1"/>
  <c r="K4097" i="5" s="1"/>
  <c r="L4097" i="5" s="1"/>
  <c r="C4097" i="5" a="1"/>
  <c r="C4097" i="5" s="1"/>
  <c r="K4096" i="5" a="1"/>
  <c r="K4096" i="5" s="1"/>
  <c r="L4096" i="5" s="1"/>
  <c r="C4096" i="5" a="1"/>
  <c r="C4096" i="5" s="1"/>
  <c r="K4095" i="5" a="1"/>
  <c r="K4095" i="5" s="1"/>
  <c r="L4095" i="5" s="1"/>
  <c r="C4095" i="5" a="1"/>
  <c r="C4095" i="5" s="1"/>
  <c r="K4094" i="5" a="1"/>
  <c r="K4094" i="5" s="1"/>
  <c r="L4094" i="5" s="1"/>
  <c r="K4093" i="5" a="1"/>
  <c r="K4093" i="5" s="1"/>
  <c r="L4093" i="5" s="1"/>
  <c r="K4092" i="5" a="1"/>
  <c r="K4092" i="5" s="1"/>
  <c r="L4092" i="5" s="1"/>
  <c r="K4091" i="5" a="1"/>
  <c r="K4091" i="5" s="1"/>
  <c r="L4091" i="5" s="1"/>
  <c r="C4091" i="5" a="1"/>
  <c r="C4091" i="5" s="1"/>
  <c r="K4090" i="5" a="1"/>
  <c r="K4090" i="5" s="1"/>
  <c r="L4090" i="5" s="1"/>
  <c r="C4090" i="5" a="1"/>
  <c r="C4090" i="5" s="1"/>
  <c r="K4089" i="5" a="1"/>
  <c r="K4089" i="5" s="1"/>
  <c r="L4089" i="5" s="1"/>
  <c r="C4089" i="5" a="1"/>
  <c r="C4089" i="5" s="1"/>
  <c r="K4088" i="5" a="1"/>
  <c r="K4088" i="5" s="1"/>
  <c r="L4088" i="5" s="1"/>
  <c r="C4088" i="5" a="1"/>
  <c r="C4088" i="5" s="1"/>
  <c r="K4087" i="5" a="1"/>
  <c r="K4087" i="5" s="1"/>
  <c r="L4087" i="5" s="1"/>
  <c r="C4087" i="5" a="1"/>
  <c r="C4087" i="5" s="1"/>
  <c r="K4086" i="5" a="1"/>
  <c r="K4086" i="5" s="1"/>
  <c r="L4086" i="5" s="1"/>
  <c r="K4085" i="5" a="1"/>
  <c r="K4085" i="5" s="1"/>
  <c r="L4085" i="5" s="1"/>
  <c r="K4084" i="5" a="1"/>
  <c r="K4084" i="5" s="1"/>
  <c r="L4084" i="5" s="1"/>
  <c r="K4083" i="5" a="1"/>
  <c r="K4083" i="5" s="1"/>
  <c r="L4083" i="5" s="1"/>
  <c r="C4083" i="5" a="1"/>
  <c r="C4083" i="5" s="1"/>
  <c r="K4082" i="5" a="1"/>
  <c r="K4082" i="5" s="1"/>
  <c r="L4082" i="5" s="1"/>
  <c r="C4082" i="5" a="1"/>
  <c r="C4082" i="5" s="1"/>
  <c r="K4081" i="5" a="1"/>
  <c r="K4081" i="5" s="1"/>
  <c r="L4081" i="5" s="1"/>
  <c r="C4081" i="5" a="1"/>
  <c r="C4081" i="5" s="1"/>
  <c r="K4080" i="5" a="1"/>
  <c r="K4080" i="5" s="1"/>
  <c r="L4080" i="5" s="1"/>
  <c r="C4080" i="5" a="1"/>
  <c r="C4080" i="5" s="1"/>
  <c r="K4079" i="5" a="1"/>
  <c r="K4079" i="5" s="1"/>
  <c r="L4079" i="5" s="1"/>
  <c r="C4079" i="5" a="1"/>
  <c r="C4079" i="5" s="1"/>
  <c r="K4078" i="5" a="1"/>
  <c r="K4078" i="5" s="1"/>
  <c r="L4078" i="5" s="1"/>
  <c r="K4077" i="5" a="1"/>
  <c r="K4077" i="5" s="1"/>
  <c r="L4077" i="5" s="1"/>
  <c r="K4076" i="5" a="1"/>
  <c r="K4076" i="5" s="1"/>
  <c r="L4076" i="5" s="1"/>
  <c r="K4075" i="5" a="1"/>
  <c r="K4075" i="5" s="1"/>
  <c r="L4075" i="5" s="1"/>
  <c r="C4075" i="5" a="1"/>
  <c r="C4075" i="5" s="1"/>
  <c r="K4074" i="5" a="1"/>
  <c r="K4074" i="5" s="1"/>
  <c r="L4074" i="5" s="1"/>
  <c r="C4074" i="5" a="1"/>
  <c r="C4074" i="5" s="1"/>
  <c r="K4073" i="5" a="1"/>
  <c r="K4073" i="5" s="1"/>
  <c r="L4073" i="5" s="1"/>
  <c r="C4073" i="5" a="1"/>
  <c r="C4073" i="5" s="1"/>
  <c r="K4072" i="5" a="1"/>
  <c r="K4072" i="5" s="1"/>
  <c r="L4072" i="5" s="1"/>
  <c r="C4072" i="5" a="1"/>
  <c r="C4072" i="5" s="1"/>
  <c r="K4071" i="5" a="1"/>
  <c r="K4071" i="5" s="1"/>
  <c r="L4071" i="5" s="1"/>
  <c r="C4071" i="5" a="1"/>
  <c r="C4071" i="5" s="1"/>
  <c r="K4070" i="5" a="1"/>
  <c r="K4070" i="5" s="1"/>
  <c r="L4070" i="5" s="1"/>
  <c r="K4069" i="5" a="1"/>
  <c r="K4069" i="5" s="1"/>
  <c r="L4069" i="5" s="1"/>
  <c r="K4068" i="5" a="1"/>
  <c r="K4068" i="5" s="1"/>
  <c r="L4068" i="5" s="1"/>
  <c r="K4067" i="5" a="1"/>
  <c r="K4067" i="5" s="1"/>
  <c r="L4067" i="5" s="1"/>
  <c r="C4067" i="5" a="1"/>
  <c r="C4067" i="5" s="1"/>
  <c r="K4066" i="5" a="1"/>
  <c r="K4066" i="5" s="1"/>
  <c r="L4066" i="5" s="1"/>
  <c r="C4066" i="5" a="1"/>
  <c r="C4066" i="5" s="1"/>
  <c r="K4065" i="5" a="1"/>
  <c r="K4065" i="5" s="1"/>
  <c r="L4065" i="5" s="1"/>
  <c r="C4065" i="5" a="1"/>
  <c r="C4065" i="5" s="1"/>
  <c r="K4064" i="5" a="1"/>
  <c r="K4064" i="5" s="1"/>
  <c r="L4064" i="5" s="1"/>
  <c r="C4064" i="5" a="1"/>
  <c r="C4064" i="5" s="1"/>
  <c r="K4063" i="5" a="1"/>
  <c r="K4063" i="5" s="1"/>
  <c r="L4063" i="5" s="1"/>
  <c r="C4063" i="5" a="1"/>
  <c r="C4063" i="5" s="1"/>
  <c r="K4062" i="5" a="1"/>
  <c r="K4062" i="5" s="1"/>
  <c r="L4062" i="5" s="1"/>
  <c r="K4061" i="5" a="1"/>
  <c r="K4061" i="5" s="1"/>
  <c r="L4061" i="5" s="1"/>
  <c r="K4060" i="5" a="1"/>
  <c r="K4060" i="5" s="1"/>
  <c r="L4060" i="5" s="1"/>
  <c r="K4059" i="5" a="1"/>
  <c r="K4059" i="5" s="1"/>
  <c r="L4059" i="5" s="1"/>
  <c r="C4059" i="5" a="1"/>
  <c r="C4059" i="5" s="1"/>
  <c r="K4058" i="5" a="1"/>
  <c r="K4058" i="5" s="1"/>
  <c r="L4058" i="5" s="1"/>
  <c r="C4058" i="5" a="1"/>
  <c r="C4058" i="5" s="1"/>
  <c r="K4057" i="5" a="1"/>
  <c r="K4057" i="5" s="1"/>
  <c r="L4057" i="5" s="1"/>
  <c r="C4057" i="5" a="1"/>
  <c r="C4057" i="5" s="1"/>
  <c r="K4056" i="5" a="1"/>
  <c r="K4056" i="5" s="1"/>
  <c r="L4056" i="5" s="1"/>
  <c r="C4056" i="5" a="1"/>
  <c r="C4056" i="5" s="1"/>
  <c r="K4055" i="5" a="1"/>
  <c r="K4055" i="5" s="1"/>
  <c r="L4055" i="5" s="1"/>
  <c r="C4055" i="5" a="1"/>
  <c r="C4055" i="5" s="1"/>
  <c r="K4054" i="5" a="1"/>
  <c r="K4054" i="5" s="1"/>
  <c r="L4054" i="5" s="1"/>
  <c r="K4053" i="5" a="1"/>
  <c r="K4053" i="5" s="1"/>
  <c r="L4053" i="5" s="1"/>
  <c r="K4052" i="5" a="1"/>
  <c r="K4052" i="5" s="1"/>
  <c r="L4052" i="5" s="1"/>
  <c r="K4051" i="5" a="1"/>
  <c r="K4051" i="5" s="1"/>
  <c r="L4051" i="5" s="1"/>
  <c r="C4051" i="5" a="1"/>
  <c r="C4051" i="5" s="1"/>
  <c r="K4050" i="5" a="1"/>
  <c r="K4050" i="5" s="1"/>
  <c r="L4050" i="5" s="1"/>
  <c r="C4050" i="5" a="1"/>
  <c r="C4050" i="5" s="1"/>
  <c r="K4049" i="5" a="1"/>
  <c r="K4049" i="5" s="1"/>
  <c r="L4049" i="5" s="1"/>
  <c r="C4049" i="5" a="1"/>
  <c r="C4049" i="5" s="1"/>
  <c r="K4048" i="5" a="1"/>
  <c r="K4048" i="5" s="1"/>
  <c r="L4048" i="5" s="1"/>
  <c r="C4048" i="5" a="1"/>
  <c r="C4048" i="5" s="1"/>
  <c r="K4047" i="5" a="1"/>
  <c r="K4047" i="5" s="1"/>
  <c r="L4047" i="5" s="1"/>
  <c r="C4047" i="5" a="1"/>
  <c r="C4047" i="5" s="1"/>
  <c r="K4046" i="5" a="1"/>
  <c r="K4046" i="5" s="1"/>
  <c r="L4046" i="5" s="1"/>
  <c r="K4045" i="5" a="1"/>
  <c r="K4045" i="5" s="1"/>
  <c r="L4045" i="5" s="1"/>
  <c r="K4044" i="5" a="1"/>
  <c r="K4044" i="5" s="1"/>
  <c r="L4044" i="5" s="1"/>
  <c r="K4043" i="5" a="1"/>
  <c r="K4043" i="5" s="1"/>
  <c r="L4043" i="5" s="1"/>
  <c r="C4043" i="5" a="1"/>
  <c r="C4043" i="5" s="1"/>
  <c r="K4042" i="5" a="1"/>
  <c r="K4042" i="5" s="1"/>
  <c r="L4042" i="5" s="1"/>
  <c r="C4042" i="5" a="1"/>
  <c r="C4042" i="5" s="1"/>
  <c r="K4041" i="5" a="1"/>
  <c r="K4041" i="5" s="1"/>
  <c r="L4041" i="5" s="1"/>
  <c r="C4041" i="5" a="1"/>
  <c r="C4041" i="5" s="1"/>
  <c r="K4040" i="5" a="1"/>
  <c r="K4040" i="5" s="1"/>
  <c r="L4040" i="5" s="1"/>
  <c r="C4040" i="5" a="1"/>
  <c r="C4040" i="5" s="1"/>
  <c r="K4039" i="5" a="1"/>
  <c r="K4039" i="5" s="1"/>
  <c r="L4039" i="5" s="1"/>
  <c r="C4039" i="5" a="1"/>
  <c r="C4039" i="5" s="1"/>
  <c r="K4038" i="5" a="1"/>
  <c r="K4038" i="5" s="1"/>
  <c r="L4038" i="5" s="1"/>
  <c r="K4037" i="5" a="1"/>
  <c r="K4037" i="5" s="1"/>
  <c r="L4037" i="5" s="1"/>
  <c r="K4036" i="5" a="1"/>
  <c r="K4036" i="5" s="1"/>
  <c r="L4036" i="5" s="1"/>
  <c r="K4035" i="5" a="1"/>
  <c r="K4035" i="5" s="1"/>
  <c r="L4035" i="5" s="1"/>
  <c r="C4035" i="5" a="1"/>
  <c r="C4035" i="5" s="1"/>
  <c r="K4034" i="5" a="1"/>
  <c r="K4034" i="5" s="1"/>
  <c r="L4034" i="5" s="1"/>
  <c r="C4034" i="5" a="1"/>
  <c r="C4034" i="5" s="1"/>
  <c r="K4033" i="5" a="1"/>
  <c r="K4033" i="5" s="1"/>
  <c r="L4033" i="5" s="1"/>
  <c r="C4033" i="5" a="1"/>
  <c r="C4033" i="5" s="1"/>
  <c r="K4032" i="5" a="1"/>
  <c r="K4032" i="5" s="1"/>
  <c r="L4032" i="5" s="1"/>
  <c r="C4032" i="5" a="1"/>
  <c r="C4032" i="5" s="1"/>
  <c r="K4031" i="5" a="1"/>
  <c r="K4031" i="5" s="1"/>
  <c r="L4031" i="5" s="1"/>
  <c r="C4031" i="5" a="1"/>
  <c r="C4031" i="5" s="1"/>
  <c r="K4030" i="5" a="1"/>
  <c r="K4030" i="5" s="1"/>
  <c r="L4030" i="5" s="1"/>
  <c r="K4029" i="5" a="1"/>
  <c r="K4029" i="5" s="1"/>
  <c r="L4029" i="5" s="1"/>
  <c r="K4028" i="5" a="1"/>
  <c r="K4028" i="5" s="1"/>
  <c r="L4028" i="5" s="1"/>
  <c r="K4027" i="5" a="1"/>
  <c r="K4027" i="5" s="1"/>
  <c r="L4027" i="5" s="1"/>
  <c r="C4027" i="5" a="1"/>
  <c r="C4027" i="5" s="1"/>
  <c r="K4026" i="5" a="1"/>
  <c r="K4026" i="5" s="1"/>
  <c r="L4026" i="5" s="1"/>
  <c r="C4026" i="5" a="1"/>
  <c r="C4026" i="5" s="1"/>
  <c r="K4025" i="5" a="1"/>
  <c r="K4025" i="5" s="1"/>
  <c r="L4025" i="5" s="1"/>
  <c r="C4025" i="5" a="1"/>
  <c r="C4025" i="5" s="1"/>
  <c r="K4024" i="5" a="1"/>
  <c r="K4024" i="5" s="1"/>
  <c r="L4024" i="5" s="1"/>
  <c r="C4024" i="5" a="1"/>
  <c r="C4024" i="5" s="1"/>
  <c r="K4023" i="5" a="1"/>
  <c r="K4023" i="5" s="1"/>
  <c r="L4023" i="5" s="1"/>
  <c r="C4023" i="5" a="1"/>
  <c r="C4023" i="5" s="1"/>
  <c r="K4022" i="5" a="1"/>
  <c r="K4022" i="5" s="1"/>
  <c r="L4022" i="5" s="1"/>
  <c r="K4021" i="5" a="1"/>
  <c r="K4021" i="5" s="1"/>
  <c r="L4021" i="5" s="1"/>
  <c r="K4020" i="5" a="1"/>
  <c r="K4020" i="5" s="1"/>
  <c r="L4020" i="5" s="1"/>
  <c r="K4019" i="5" a="1"/>
  <c r="K4019" i="5" s="1"/>
  <c r="L4019" i="5" s="1"/>
  <c r="C4019" i="5" a="1"/>
  <c r="C4019" i="5" s="1"/>
  <c r="K4018" i="5" a="1"/>
  <c r="K4018" i="5" s="1"/>
  <c r="L4018" i="5" s="1"/>
  <c r="C4018" i="5" a="1"/>
  <c r="C4018" i="5" s="1"/>
  <c r="K4017" i="5" a="1"/>
  <c r="K4017" i="5" s="1"/>
  <c r="L4017" i="5" s="1"/>
  <c r="C4017" i="5" a="1"/>
  <c r="C4017" i="5" s="1"/>
  <c r="K4016" i="5" a="1"/>
  <c r="K4016" i="5" s="1"/>
  <c r="L4016" i="5" s="1"/>
  <c r="C4016" i="5" a="1"/>
  <c r="C4016" i="5" s="1"/>
  <c r="K4015" i="5" a="1"/>
  <c r="K4015" i="5" s="1"/>
  <c r="L4015" i="5" s="1"/>
  <c r="C4015" i="5" a="1"/>
  <c r="C4015" i="5" s="1"/>
  <c r="K4014" i="5" a="1"/>
  <c r="K4014" i="5" s="1"/>
  <c r="L4014" i="5" s="1"/>
  <c r="C4014" i="5" a="1"/>
  <c r="C4014" i="5" s="1"/>
  <c r="K4013" i="5" a="1"/>
  <c r="K4013" i="5" s="1"/>
  <c r="L4013" i="5" s="1"/>
  <c r="K4012" i="5" a="1"/>
  <c r="K4012" i="5" s="1"/>
  <c r="L4012" i="5" s="1"/>
  <c r="K4011" i="5" a="1"/>
  <c r="K4011" i="5" s="1"/>
  <c r="L4011" i="5" s="1"/>
  <c r="C4011" i="5" a="1"/>
  <c r="C4011" i="5" s="1"/>
  <c r="K4010" i="5" a="1"/>
  <c r="K4010" i="5" s="1"/>
  <c r="L4010" i="5" s="1"/>
  <c r="C4010" i="5" a="1"/>
  <c r="C4010" i="5" s="1"/>
  <c r="K4009" i="5" a="1"/>
  <c r="K4009" i="5" s="1"/>
  <c r="L4009" i="5" s="1"/>
  <c r="C4009" i="5" a="1"/>
  <c r="C4009" i="5" s="1"/>
  <c r="K4008" i="5" a="1"/>
  <c r="K4008" i="5" s="1"/>
  <c r="L4008" i="5" s="1"/>
  <c r="C4008" i="5" a="1"/>
  <c r="C4008" i="5" s="1"/>
  <c r="K4007" i="5" a="1"/>
  <c r="K4007" i="5" s="1"/>
  <c r="L4007" i="5" s="1"/>
  <c r="C4007" i="5" a="1"/>
  <c r="C4007" i="5" s="1"/>
  <c r="K4006" i="5" a="1"/>
  <c r="K4006" i="5" s="1"/>
  <c r="L4006" i="5" s="1"/>
  <c r="K4005" i="5" a="1"/>
  <c r="K4005" i="5" s="1"/>
  <c r="L4005" i="5" s="1"/>
  <c r="K4004" i="5" a="1"/>
  <c r="K4004" i="5" s="1"/>
  <c r="L4004" i="5" s="1"/>
  <c r="K4003" i="5" a="1"/>
  <c r="K4003" i="5" s="1"/>
  <c r="L4003" i="5" s="1"/>
  <c r="C4003" i="5" a="1"/>
  <c r="C4003" i="5" s="1"/>
  <c r="K4002" i="5" a="1"/>
  <c r="K4002" i="5" s="1"/>
  <c r="L4002" i="5" s="1"/>
  <c r="C4002" i="5" a="1"/>
  <c r="C4002" i="5" s="1"/>
  <c r="K4001" i="5" a="1"/>
  <c r="K4001" i="5" s="1"/>
  <c r="L4001" i="5" s="1"/>
  <c r="C4001" i="5" a="1"/>
  <c r="C4001" i="5" s="1"/>
  <c r="K4000" i="5" a="1"/>
  <c r="K4000" i="5" s="1"/>
  <c r="L4000" i="5" s="1"/>
  <c r="C4000" i="5" a="1"/>
  <c r="C4000" i="5" s="1"/>
  <c r="K3999" i="5" a="1"/>
  <c r="K3999" i="5" s="1"/>
  <c r="L3999" i="5" s="1"/>
  <c r="C3999" i="5" a="1"/>
  <c r="C3999" i="5" s="1"/>
  <c r="K3998" i="5" a="1"/>
  <c r="K3998" i="5" s="1"/>
  <c r="L3998" i="5" s="1"/>
  <c r="K3997" i="5" a="1"/>
  <c r="K3997" i="5" s="1"/>
  <c r="L3997" i="5" s="1"/>
  <c r="K3996" i="5" a="1"/>
  <c r="K3996" i="5" s="1"/>
  <c r="L3996" i="5" s="1"/>
  <c r="K3995" i="5" a="1"/>
  <c r="K3995" i="5" s="1"/>
  <c r="L3995" i="5" s="1"/>
  <c r="C3995" i="5" a="1"/>
  <c r="C3995" i="5" s="1"/>
  <c r="K3994" i="5" a="1"/>
  <c r="K3994" i="5" s="1"/>
  <c r="L3994" i="5" s="1"/>
  <c r="C3994" i="5" a="1"/>
  <c r="C3994" i="5" s="1"/>
  <c r="K3993" i="5" a="1"/>
  <c r="K3993" i="5" s="1"/>
  <c r="L3993" i="5" s="1"/>
  <c r="C3993" i="5" a="1"/>
  <c r="C3993" i="5" s="1"/>
  <c r="K3992" i="5" a="1"/>
  <c r="K3992" i="5" s="1"/>
  <c r="L3992" i="5" s="1"/>
  <c r="C3992" i="5" a="1"/>
  <c r="C3992" i="5" s="1"/>
  <c r="K3991" i="5" a="1"/>
  <c r="K3991" i="5" s="1"/>
  <c r="L3991" i="5" s="1"/>
  <c r="C3991" i="5" a="1"/>
  <c r="C3991" i="5" s="1"/>
  <c r="K3990" i="5" a="1"/>
  <c r="K3990" i="5" s="1"/>
  <c r="L3990" i="5" s="1"/>
  <c r="K3989" i="5" a="1"/>
  <c r="K3989" i="5" s="1"/>
  <c r="L3989" i="5" s="1"/>
  <c r="K3988" i="5" a="1"/>
  <c r="K3988" i="5" s="1"/>
  <c r="L3988" i="5" s="1"/>
  <c r="K3987" i="5" a="1"/>
  <c r="K3987" i="5" s="1"/>
  <c r="L3987" i="5" s="1"/>
  <c r="C3987" i="5" a="1"/>
  <c r="C3987" i="5" s="1"/>
  <c r="K3986" i="5" a="1"/>
  <c r="K3986" i="5" s="1"/>
  <c r="L3986" i="5" s="1"/>
  <c r="C3986" i="5" a="1"/>
  <c r="C3986" i="5" s="1"/>
  <c r="K3985" i="5" a="1"/>
  <c r="K3985" i="5" s="1"/>
  <c r="L3985" i="5" s="1"/>
  <c r="C3985" i="5" a="1"/>
  <c r="C3985" i="5" s="1"/>
  <c r="K3984" i="5" a="1"/>
  <c r="K3984" i="5" s="1"/>
  <c r="L3984" i="5" s="1"/>
  <c r="C3984" i="5" a="1"/>
  <c r="C3984" i="5" s="1"/>
  <c r="K3983" i="5" a="1"/>
  <c r="K3983" i="5" s="1"/>
  <c r="L3983" i="5" s="1"/>
  <c r="C3983" i="5" a="1"/>
  <c r="C3983" i="5" s="1"/>
  <c r="K3982" i="5" a="1"/>
  <c r="K3982" i="5" s="1"/>
  <c r="L3982" i="5" s="1"/>
  <c r="K3981" i="5" a="1"/>
  <c r="K3981" i="5" s="1"/>
  <c r="L3981" i="5" s="1"/>
  <c r="K3980" i="5" a="1"/>
  <c r="K3980" i="5" s="1"/>
  <c r="L3980" i="5" s="1"/>
  <c r="K3979" i="5" a="1"/>
  <c r="K3979" i="5" s="1"/>
  <c r="L3979" i="5" s="1"/>
  <c r="C3979" i="5" a="1"/>
  <c r="C3979" i="5" s="1"/>
  <c r="K3978" i="5" a="1"/>
  <c r="K3978" i="5" s="1"/>
  <c r="L3978" i="5" s="1"/>
  <c r="C3978" i="5" a="1"/>
  <c r="C3978" i="5" s="1"/>
  <c r="K3977" i="5" a="1"/>
  <c r="K3977" i="5" s="1"/>
  <c r="L3977" i="5" s="1"/>
  <c r="C3977" i="5" a="1"/>
  <c r="C3977" i="5" s="1"/>
  <c r="K3976" i="5" a="1"/>
  <c r="K3976" i="5" s="1"/>
  <c r="L3976" i="5" s="1"/>
  <c r="C3976" i="5" a="1"/>
  <c r="C3976" i="5" s="1"/>
  <c r="K3975" i="5" a="1"/>
  <c r="K3975" i="5" s="1"/>
  <c r="L3975" i="5" s="1"/>
  <c r="C3975" i="5" a="1"/>
  <c r="C3975" i="5" s="1"/>
  <c r="K3974" i="5" a="1"/>
  <c r="K3974" i="5" s="1"/>
  <c r="L3974" i="5" s="1"/>
  <c r="K3973" i="5" a="1"/>
  <c r="K3973" i="5" s="1"/>
  <c r="L3973" i="5" s="1"/>
  <c r="K3972" i="5" a="1"/>
  <c r="K3972" i="5" s="1"/>
  <c r="L3972" i="5" s="1"/>
  <c r="K3971" i="5" a="1"/>
  <c r="K3971" i="5" s="1"/>
  <c r="L3971" i="5" s="1"/>
  <c r="C3971" i="5" a="1"/>
  <c r="C3971" i="5" s="1"/>
  <c r="K3970" i="5" a="1"/>
  <c r="K3970" i="5" s="1"/>
  <c r="L3970" i="5" s="1"/>
  <c r="C3970" i="5" a="1"/>
  <c r="C3970" i="5" s="1"/>
  <c r="K3969" i="5" a="1"/>
  <c r="K3969" i="5" s="1"/>
  <c r="L3969" i="5" s="1"/>
  <c r="C3969" i="5" a="1"/>
  <c r="C3969" i="5" s="1"/>
  <c r="K3968" i="5" a="1"/>
  <c r="K3968" i="5" s="1"/>
  <c r="L3968" i="5" s="1"/>
  <c r="C3968" i="5" a="1"/>
  <c r="C3968" i="5" s="1"/>
  <c r="K3967" i="5" a="1"/>
  <c r="K3967" i="5" s="1"/>
  <c r="L3967" i="5" s="1"/>
  <c r="C3967" i="5" a="1"/>
  <c r="C3967" i="5" s="1"/>
  <c r="K3966" i="5" a="1"/>
  <c r="K3966" i="5" s="1"/>
  <c r="L3966" i="5" s="1"/>
  <c r="K3965" i="5" a="1"/>
  <c r="K3965" i="5" s="1"/>
  <c r="L3965" i="5" s="1"/>
  <c r="K3964" i="5" a="1"/>
  <c r="K3964" i="5" s="1"/>
  <c r="L3964" i="5" s="1"/>
  <c r="K3963" i="5" a="1"/>
  <c r="K3963" i="5" s="1"/>
  <c r="L3963" i="5" s="1"/>
  <c r="C3963" i="5" a="1"/>
  <c r="C3963" i="5" s="1"/>
  <c r="K3962" i="5" a="1"/>
  <c r="K3962" i="5" s="1"/>
  <c r="L3962" i="5" s="1"/>
  <c r="C3962" i="5" a="1"/>
  <c r="C3962" i="5" s="1"/>
  <c r="K3961" i="5" a="1"/>
  <c r="K3961" i="5" s="1"/>
  <c r="L3961" i="5" s="1"/>
  <c r="C3961" i="5" a="1"/>
  <c r="C3961" i="5" s="1"/>
  <c r="K3960" i="5" a="1"/>
  <c r="K3960" i="5" s="1"/>
  <c r="L3960" i="5" s="1"/>
  <c r="C3960" i="5" a="1"/>
  <c r="C3960" i="5" s="1"/>
  <c r="K3959" i="5" a="1"/>
  <c r="K3959" i="5" s="1"/>
  <c r="L3959" i="5" s="1"/>
  <c r="C3959" i="5" a="1"/>
  <c r="C3959" i="5" s="1"/>
  <c r="K3958" i="5" a="1"/>
  <c r="K3958" i="5" s="1"/>
  <c r="L3958" i="5" s="1"/>
  <c r="K3957" i="5" a="1"/>
  <c r="K3957" i="5" s="1"/>
  <c r="L3957" i="5" s="1"/>
  <c r="K3956" i="5" a="1"/>
  <c r="K3956" i="5" s="1"/>
  <c r="L3956" i="5" s="1"/>
  <c r="K3955" i="5" a="1"/>
  <c r="K3955" i="5" s="1"/>
  <c r="L3955" i="5" s="1"/>
  <c r="C3955" i="5" a="1"/>
  <c r="C3955" i="5" s="1"/>
  <c r="K3954" i="5" a="1"/>
  <c r="K3954" i="5" s="1"/>
  <c r="L3954" i="5" s="1"/>
  <c r="C3954" i="5" a="1"/>
  <c r="C3954" i="5" s="1"/>
  <c r="K3953" i="5" a="1"/>
  <c r="K3953" i="5" s="1"/>
  <c r="L3953" i="5" s="1"/>
  <c r="C3953" i="5" a="1"/>
  <c r="C3953" i="5" s="1"/>
  <c r="K3952" i="5" a="1"/>
  <c r="K3952" i="5" s="1"/>
  <c r="L3952" i="5" s="1"/>
  <c r="C3952" i="5" a="1"/>
  <c r="C3952" i="5" s="1"/>
  <c r="K3951" i="5" a="1"/>
  <c r="K3951" i="5" s="1"/>
  <c r="L3951" i="5" s="1"/>
  <c r="C3951" i="5" a="1"/>
  <c r="C3951" i="5" s="1"/>
  <c r="K3950" i="5" a="1"/>
  <c r="K3950" i="5" s="1"/>
  <c r="L3950" i="5" s="1"/>
  <c r="K3949" i="5" a="1"/>
  <c r="K3949" i="5" s="1"/>
  <c r="L3949" i="5" s="1"/>
  <c r="K3948" i="5" a="1"/>
  <c r="K3948" i="5" s="1"/>
  <c r="L3948" i="5" s="1"/>
  <c r="K3947" i="5" a="1"/>
  <c r="K3947" i="5" s="1"/>
  <c r="L3947" i="5" s="1"/>
  <c r="C3947" i="5" a="1"/>
  <c r="C3947" i="5" s="1"/>
  <c r="K3946" i="5" a="1"/>
  <c r="K3946" i="5" s="1"/>
  <c r="L3946" i="5" s="1"/>
  <c r="C3946" i="5" a="1"/>
  <c r="C3946" i="5" s="1"/>
  <c r="K3945" i="5" a="1"/>
  <c r="K3945" i="5" s="1"/>
  <c r="L3945" i="5" s="1"/>
  <c r="C3945" i="5" a="1"/>
  <c r="C3945" i="5" s="1"/>
  <c r="K3944" i="5" a="1"/>
  <c r="K3944" i="5" s="1"/>
  <c r="L3944" i="5" s="1"/>
  <c r="C3944" i="5" a="1"/>
  <c r="C3944" i="5" s="1"/>
  <c r="K3943" i="5" a="1"/>
  <c r="K3943" i="5" s="1"/>
  <c r="L3943" i="5" s="1"/>
  <c r="C3943" i="5" a="1"/>
  <c r="C3943" i="5" s="1"/>
  <c r="K3942" i="5" a="1"/>
  <c r="K3942" i="5" s="1"/>
  <c r="L3942" i="5" s="1"/>
  <c r="K3941" i="5" a="1"/>
  <c r="K3941" i="5" s="1"/>
  <c r="L3941" i="5" s="1"/>
  <c r="K3940" i="5" a="1"/>
  <c r="K3940" i="5" s="1"/>
  <c r="L3940" i="5" s="1"/>
  <c r="K3939" i="5" a="1"/>
  <c r="K3939" i="5" s="1"/>
  <c r="L3939" i="5" s="1"/>
  <c r="C3939" i="5" a="1"/>
  <c r="C3939" i="5" s="1"/>
  <c r="K3938" i="5" a="1"/>
  <c r="K3938" i="5" s="1"/>
  <c r="L3938" i="5" s="1"/>
  <c r="C3938" i="5" a="1"/>
  <c r="C3938" i="5" s="1"/>
  <c r="K3937" i="5" a="1"/>
  <c r="K3937" i="5" s="1"/>
  <c r="L3937" i="5" s="1"/>
  <c r="C3937" i="5" a="1"/>
  <c r="C3937" i="5" s="1"/>
  <c r="K3936" i="5" a="1"/>
  <c r="K3936" i="5" s="1"/>
  <c r="L3936" i="5" s="1"/>
  <c r="C3936" i="5" a="1"/>
  <c r="C3936" i="5" s="1"/>
  <c r="K3935" i="5" a="1"/>
  <c r="K3935" i="5" s="1"/>
  <c r="L3935" i="5" s="1"/>
  <c r="C3935" i="5" a="1"/>
  <c r="C3935" i="5" s="1"/>
  <c r="K3934" i="5" a="1"/>
  <c r="K3934" i="5" s="1"/>
  <c r="L3934" i="5" s="1"/>
  <c r="K3933" i="5" a="1"/>
  <c r="K3933" i="5" s="1"/>
  <c r="L3933" i="5" s="1"/>
  <c r="K3932" i="5" a="1"/>
  <c r="K3932" i="5" s="1"/>
  <c r="L3932" i="5" s="1"/>
  <c r="K3931" i="5" a="1"/>
  <c r="K3931" i="5" s="1"/>
  <c r="L3931" i="5" s="1"/>
  <c r="C3931" i="5" a="1"/>
  <c r="C3931" i="5" s="1"/>
  <c r="K3930" i="5" a="1"/>
  <c r="K3930" i="5" s="1"/>
  <c r="L3930" i="5" s="1"/>
  <c r="C3930" i="5" a="1"/>
  <c r="C3930" i="5" s="1"/>
  <c r="K3929" i="5" a="1"/>
  <c r="K3929" i="5" s="1"/>
  <c r="L3929" i="5" s="1"/>
  <c r="C3929" i="5" a="1"/>
  <c r="C3929" i="5" s="1"/>
  <c r="K3928" i="5" a="1"/>
  <c r="K3928" i="5" s="1"/>
  <c r="L3928" i="5" s="1"/>
  <c r="C3928" i="5" a="1"/>
  <c r="C3928" i="5" s="1"/>
  <c r="K3927" i="5" a="1"/>
  <c r="K3927" i="5" s="1"/>
  <c r="L3927" i="5" s="1"/>
  <c r="K3926" i="5" a="1"/>
  <c r="K3926" i="5" s="1"/>
  <c r="L3926" i="5" s="1"/>
  <c r="K3925" i="5" a="1"/>
  <c r="K3925" i="5" s="1"/>
  <c r="L3925" i="5" s="1"/>
  <c r="K3924" i="5" a="1"/>
  <c r="K3924" i="5" s="1"/>
  <c r="L3924" i="5" s="1"/>
  <c r="K3923" i="5" a="1"/>
  <c r="K3923" i="5" s="1"/>
  <c r="L3923" i="5" s="1"/>
  <c r="C3923" i="5" a="1"/>
  <c r="C3923" i="5" s="1"/>
  <c r="K3922" i="5" a="1"/>
  <c r="K3922" i="5" s="1"/>
  <c r="L3922" i="5" s="1"/>
  <c r="K3921" i="5" a="1"/>
  <c r="K3921" i="5" s="1"/>
  <c r="L3921" i="5" s="1"/>
  <c r="C3921" i="5" a="1"/>
  <c r="C3921" i="5" s="1"/>
  <c r="K3920" i="5" a="1"/>
  <c r="K3920" i="5" s="1"/>
  <c r="L3920" i="5" s="1"/>
  <c r="C3920" i="5" a="1"/>
  <c r="C3920" i="5" s="1"/>
  <c r="K3919" i="5" a="1"/>
  <c r="K3919" i="5" s="1"/>
  <c r="L3919" i="5" s="1"/>
  <c r="K3918" i="5" a="1"/>
  <c r="K3918" i="5" s="1"/>
  <c r="L3918" i="5" s="1"/>
  <c r="K3917" i="5" a="1"/>
  <c r="K3917" i="5" s="1"/>
  <c r="L3917" i="5" s="1"/>
  <c r="K3916" i="5" a="1"/>
  <c r="K3916" i="5" s="1"/>
  <c r="L3916" i="5" s="1"/>
  <c r="K3915" i="5" a="1"/>
  <c r="K3915" i="5" s="1"/>
  <c r="L3915" i="5" s="1"/>
  <c r="C3915" i="5" a="1"/>
  <c r="C3915" i="5" s="1"/>
  <c r="K3914" i="5" a="1"/>
  <c r="K3914" i="5" s="1"/>
  <c r="L3914" i="5" s="1"/>
  <c r="C3914" i="5" a="1"/>
  <c r="C3914" i="5" s="1"/>
  <c r="K3913" i="5" a="1"/>
  <c r="K3913" i="5" s="1"/>
  <c r="L3913" i="5" s="1"/>
  <c r="C3913" i="5" a="1"/>
  <c r="C3913" i="5" s="1"/>
  <c r="K3912" i="5" a="1"/>
  <c r="K3912" i="5" s="1"/>
  <c r="L3912" i="5" s="1"/>
  <c r="C3912" i="5" a="1"/>
  <c r="C3912" i="5" s="1"/>
  <c r="K3911" i="5" a="1"/>
  <c r="K3911" i="5" s="1"/>
  <c r="L3911" i="5" s="1"/>
  <c r="K3910" i="5" a="1"/>
  <c r="K3910" i="5" s="1"/>
  <c r="L3910" i="5" s="1"/>
  <c r="K3909" i="5" a="1"/>
  <c r="K3909" i="5" s="1"/>
  <c r="L3909" i="5" s="1"/>
  <c r="K3908" i="5" a="1"/>
  <c r="K3908" i="5" s="1"/>
  <c r="L3908" i="5" s="1"/>
  <c r="K3907" i="5" a="1"/>
  <c r="K3907" i="5" s="1"/>
  <c r="L3907" i="5" s="1"/>
  <c r="C3907" i="5" a="1"/>
  <c r="C3907" i="5" s="1"/>
  <c r="K3906" i="5" a="1"/>
  <c r="K3906" i="5" s="1"/>
  <c r="L3906" i="5" s="1"/>
  <c r="C3906" i="5" a="1"/>
  <c r="C3906" i="5" s="1"/>
  <c r="K3905" i="5" a="1"/>
  <c r="K3905" i="5" s="1"/>
  <c r="L3905" i="5" s="1"/>
  <c r="C3905" i="5" a="1"/>
  <c r="C3905" i="5" s="1"/>
  <c r="K3904" i="5" a="1"/>
  <c r="K3904" i="5" s="1"/>
  <c r="L3904" i="5" s="1"/>
  <c r="C3904" i="5" a="1"/>
  <c r="C3904" i="5" s="1"/>
  <c r="K3903" i="5" a="1"/>
  <c r="K3903" i="5" s="1"/>
  <c r="L3903" i="5" s="1"/>
  <c r="C3903" i="5" a="1"/>
  <c r="C3903" i="5" s="1"/>
  <c r="K3902" i="5" a="1"/>
  <c r="K3902" i="5" s="1"/>
  <c r="L3902" i="5" s="1"/>
  <c r="K3901" i="5" a="1"/>
  <c r="K3901" i="5" s="1"/>
  <c r="L3901" i="5" s="1"/>
  <c r="K3900" i="5" a="1"/>
  <c r="K3900" i="5" s="1"/>
  <c r="L3900" i="5" s="1"/>
  <c r="K3899" i="5" a="1"/>
  <c r="K3899" i="5" s="1"/>
  <c r="L3899" i="5" s="1"/>
  <c r="K3898" i="5" a="1"/>
  <c r="K3898" i="5" s="1"/>
  <c r="L3898" i="5" s="1"/>
  <c r="C3898" i="5" a="1"/>
  <c r="C3898" i="5" s="1"/>
  <c r="K3897" i="5" a="1"/>
  <c r="K3897" i="5" s="1"/>
  <c r="L3897" i="5" s="1"/>
  <c r="K3896" i="5" a="1"/>
  <c r="K3896" i="5" s="1"/>
  <c r="L3896" i="5" s="1"/>
  <c r="K3895" i="5" a="1"/>
  <c r="K3895" i="5" s="1"/>
  <c r="L3895" i="5" s="1"/>
  <c r="K3894" i="5" a="1"/>
  <c r="K3894" i="5" s="1"/>
  <c r="L3894" i="5" s="1"/>
  <c r="K3893" i="5" a="1"/>
  <c r="K3893" i="5" s="1"/>
  <c r="L3893" i="5" s="1"/>
  <c r="K3892" i="5" a="1"/>
  <c r="K3892" i="5" s="1"/>
  <c r="L3892" i="5" s="1"/>
  <c r="K3891" i="5" a="1"/>
  <c r="K3891" i="5" s="1"/>
  <c r="L3891" i="5" s="1"/>
  <c r="C3891" i="5" a="1"/>
  <c r="C3891" i="5" s="1"/>
  <c r="K3890" i="5" a="1"/>
  <c r="K3890" i="5" s="1"/>
  <c r="L3890" i="5" s="1"/>
  <c r="C3890" i="5" a="1"/>
  <c r="C3890" i="5" s="1"/>
  <c r="K3889" i="5" a="1"/>
  <c r="K3889" i="5" s="1"/>
  <c r="L3889" i="5" s="1"/>
  <c r="K3888" i="5" a="1"/>
  <c r="K3888" i="5" s="1"/>
  <c r="L3888" i="5" s="1"/>
  <c r="C3888" i="5" a="1"/>
  <c r="C3888" i="5" s="1"/>
  <c r="K3887" i="5" a="1"/>
  <c r="K3887" i="5" s="1"/>
  <c r="L3887" i="5" s="1"/>
  <c r="C3887" i="5" a="1"/>
  <c r="C3887" i="5" s="1"/>
  <c r="K3886" i="5" a="1"/>
  <c r="K3886" i="5" s="1"/>
  <c r="L3886" i="5" s="1"/>
  <c r="K3885" i="5" a="1"/>
  <c r="K3885" i="5" s="1"/>
  <c r="L3885" i="5" s="1"/>
  <c r="K3884" i="5" a="1"/>
  <c r="K3884" i="5" s="1"/>
  <c r="L3884" i="5" s="1"/>
  <c r="K3883" i="5" a="1"/>
  <c r="K3883" i="5" s="1"/>
  <c r="L3883" i="5" s="1"/>
  <c r="K3882" i="5" a="1"/>
  <c r="K3882" i="5" s="1"/>
  <c r="L3882" i="5" s="1"/>
  <c r="C3882" i="5" a="1"/>
  <c r="C3882" i="5" s="1"/>
  <c r="K3881" i="5" a="1"/>
  <c r="K3881" i="5" s="1"/>
  <c r="L3881" i="5" s="1"/>
  <c r="C3881" i="5" a="1"/>
  <c r="C3881" i="5" s="1"/>
  <c r="K3880" i="5" a="1"/>
  <c r="K3880" i="5" s="1"/>
  <c r="L3880" i="5" s="1"/>
  <c r="C3880" i="5" a="1"/>
  <c r="C3880" i="5" s="1"/>
  <c r="K3879" i="5" a="1"/>
  <c r="K3879" i="5" s="1"/>
  <c r="L3879" i="5" s="1"/>
  <c r="C3879" i="5" a="1"/>
  <c r="C3879" i="5" s="1"/>
  <c r="K3878" i="5" a="1"/>
  <c r="K3878" i="5" s="1"/>
  <c r="L3878" i="5" s="1"/>
  <c r="K3877" i="5" a="1"/>
  <c r="K3877" i="5" s="1"/>
  <c r="L3877" i="5" s="1"/>
  <c r="K3876" i="5" a="1"/>
  <c r="K3876" i="5" s="1"/>
  <c r="L3876" i="5" s="1"/>
  <c r="K3875" i="5" a="1"/>
  <c r="K3875" i="5" s="1"/>
  <c r="L3875" i="5" s="1"/>
  <c r="K3874" i="5" a="1"/>
  <c r="K3874" i="5" s="1"/>
  <c r="L3874" i="5" s="1"/>
  <c r="C3874" i="5" a="1"/>
  <c r="C3874" i="5" s="1"/>
  <c r="K3873" i="5" a="1"/>
  <c r="K3873" i="5" s="1"/>
  <c r="L3873" i="5" s="1"/>
  <c r="C3873" i="5" a="1"/>
  <c r="C3873" i="5" s="1"/>
  <c r="K3872" i="5" a="1"/>
  <c r="K3872" i="5" s="1"/>
  <c r="L3872" i="5" s="1"/>
  <c r="C3872" i="5" a="1"/>
  <c r="C3872" i="5" s="1"/>
  <c r="K3871" i="5" a="1"/>
  <c r="K3871" i="5" s="1"/>
  <c r="L3871" i="5" s="1"/>
  <c r="K3870" i="5" a="1"/>
  <c r="K3870" i="5" s="1"/>
  <c r="L3870" i="5" s="1"/>
  <c r="K3869" i="5" a="1"/>
  <c r="K3869" i="5" s="1"/>
  <c r="L3869" i="5" s="1"/>
  <c r="K3868" i="5" a="1"/>
  <c r="K3868" i="5" s="1"/>
  <c r="L3868" i="5" s="1"/>
  <c r="C3868" i="5" a="1"/>
  <c r="C3868" i="5" s="1"/>
  <c r="K3867" i="5" a="1"/>
  <c r="K3867" i="5" s="1"/>
  <c r="L3867" i="5" s="1"/>
  <c r="C3867" i="5" a="1"/>
  <c r="C3867" i="5" s="1"/>
  <c r="K3866" i="5" a="1"/>
  <c r="K3866" i="5" s="1"/>
  <c r="L3866" i="5" s="1"/>
  <c r="C3866" i="5" a="1"/>
  <c r="C3866" i="5" s="1"/>
  <c r="K3865" i="5" a="1"/>
  <c r="K3865" i="5" s="1"/>
  <c r="L3865" i="5" s="1"/>
  <c r="C3865" i="5" a="1"/>
  <c r="C3865" i="5" s="1"/>
  <c r="K3864" i="5" a="1"/>
  <c r="K3864" i="5" s="1"/>
  <c r="L3864" i="5" s="1"/>
  <c r="K3863" i="5" a="1"/>
  <c r="K3863" i="5" s="1"/>
  <c r="L3863" i="5" s="1"/>
  <c r="K3862" i="5" a="1"/>
  <c r="K3862" i="5" s="1"/>
  <c r="L3862" i="5" s="1"/>
  <c r="K3861" i="5" a="1"/>
  <c r="K3861" i="5" s="1"/>
  <c r="L3861" i="5" s="1"/>
  <c r="K3860" i="5" a="1"/>
  <c r="K3860" i="5" s="1"/>
  <c r="L3860" i="5" s="1"/>
  <c r="C3860" i="5" a="1"/>
  <c r="C3860" i="5" s="1"/>
  <c r="K3859" i="5" a="1"/>
  <c r="K3859" i="5" s="1"/>
  <c r="L3859" i="5" s="1"/>
  <c r="C3859" i="5" a="1"/>
  <c r="C3859" i="5" s="1"/>
  <c r="K3858" i="5" a="1"/>
  <c r="K3858" i="5" s="1"/>
  <c r="L3858" i="5" s="1"/>
  <c r="C3858" i="5" a="1"/>
  <c r="C3858" i="5" s="1"/>
  <c r="K3857" i="5" a="1"/>
  <c r="K3857" i="5" s="1"/>
  <c r="L3857" i="5" s="1"/>
  <c r="C3857" i="5" a="1"/>
  <c r="C3857" i="5" s="1"/>
  <c r="K3856" i="5" a="1"/>
  <c r="K3856" i="5" s="1"/>
  <c r="L3856" i="5" s="1"/>
  <c r="C3856" i="5" a="1"/>
  <c r="C3856" i="5" s="1"/>
  <c r="K3855" i="5" a="1"/>
  <c r="K3855" i="5" s="1"/>
  <c r="L3855" i="5" s="1"/>
  <c r="K3854" i="5" a="1"/>
  <c r="K3854" i="5" s="1"/>
  <c r="L3854" i="5" s="1"/>
  <c r="K3853" i="5" a="1"/>
  <c r="K3853" i="5" s="1"/>
  <c r="L3853" i="5" s="1"/>
  <c r="K3852" i="5" a="1"/>
  <c r="K3852" i="5" s="1"/>
  <c r="L3852" i="5" s="1"/>
  <c r="C3852" i="5" a="1"/>
  <c r="C3852" i="5" s="1"/>
  <c r="K3851" i="5" a="1"/>
  <c r="K3851" i="5" s="1"/>
  <c r="L3851" i="5" s="1"/>
  <c r="C3851" i="5" a="1"/>
  <c r="C3851" i="5" s="1"/>
  <c r="K3850" i="5" a="1"/>
  <c r="K3850" i="5" s="1"/>
  <c r="L3850" i="5" s="1"/>
  <c r="C3850" i="5" a="1"/>
  <c r="C3850" i="5" s="1"/>
  <c r="K3849" i="5" a="1"/>
  <c r="K3849" i="5" s="1"/>
  <c r="L3849" i="5" s="1"/>
  <c r="C3849" i="5" a="1"/>
  <c r="C3849" i="5" s="1"/>
  <c r="K3848" i="5" a="1"/>
  <c r="K3848" i="5" s="1"/>
  <c r="L3848" i="5" s="1"/>
  <c r="K3847" i="5" a="1"/>
  <c r="K3847" i="5" s="1"/>
  <c r="L3847" i="5" s="1"/>
  <c r="K3846" i="5" a="1"/>
  <c r="K3846" i="5" s="1"/>
  <c r="L3846" i="5" s="1"/>
  <c r="K3845" i="5" a="1"/>
  <c r="K3845" i="5" s="1"/>
  <c r="L3845" i="5" s="1"/>
  <c r="C3845" i="5" a="1"/>
  <c r="C3845" i="5" s="1"/>
  <c r="K3844" i="5" a="1"/>
  <c r="K3844" i="5" s="1"/>
  <c r="L3844" i="5" s="1"/>
  <c r="C3844" i="5" a="1"/>
  <c r="C3844" i="5" s="1"/>
  <c r="K3843" i="5" a="1"/>
  <c r="K3843" i="5" s="1"/>
  <c r="L3843" i="5" s="1"/>
  <c r="C3843" i="5" a="1"/>
  <c r="C3843" i="5" s="1"/>
  <c r="K3842" i="5" a="1"/>
  <c r="K3842" i="5" s="1"/>
  <c r="L3842" i="5" s="1"/>
  <c r="C3842" i="5" a="1"/>
  <c r="C3842" i="5" s="1"/>
  <c r="K3841" i="5" a="1"/>
  <c r="K3841" i="5" s="1"/>
  <c r="L3841" i="5" s="1"/>
  <c r="C3841" i="5" a="1"/>
  <c r="C3841" i="5" s="1"/>
  <c r="K3840" i="5" a="1"/>
  <c r="K3840" i="5" s="1"/>
  <c r="L3840" i="5" s="1"/>
  <c r="C3840" i="5" a="1"/>
  <c r="C3840" i="5" s="1"/>
  <c r="K3839" i="5" a="1"/>
  <c r="K3839" i="5" s="1"/>
  <c r="L3839" i="5" s="1"/>
  <c r="K3838" i="5" a="1"/>
  <c r="K3838" i="5" s="1"/>
  <c r="L3838" i="5" s="1"/>
  <c r="K3837" i="5" a="1"/>
  <c r="K3837" i="5" s="1"/>
  <c r="L3837" i="5" s="1"/>
  <c r="K3836" i="5" a="1"/>
  <c r="K3836" i="5" s="1"/>
  <c r="L3836" i="5" s="1"/>
  <c r="C3836" i="5" a="1"/>
  <c r="C3836" i="5" s="1"/>
  <c r="K3835" i="5" a="1"/>
  <c r="K3835" i="5" s="1"/>
  <c r="L3835" i="5" s="1"/>
  <c r="C3835" i="5" a="1"/>
  <c r="C3835" i="5" s="1"/>
  <c r="K3834" i="5" a="1"/>
  <c r="K3834" i="5" s="1"/>
  <c r="L3834" i="5" s="1"/>
  <c r="C3834" i="5" a="1"/>
  <c r="C3834" i="5" s="1"/>
  <c r="K3833" i="5" a="1"/>
  <c r="K3833" i="5" s="1"/>
  <c r="L3833" i="5" s="1"/>
  <c r="C3833" i="5" a="1"/>
  <c r="C3833" i="5" s="1"/>
  <c r="K3832" i="5" a="1"/>
  <c r="K3832" i="5" s="1"/>
  <c r="L3832" i="5" s="1"/>
  <c r="C3832" i="5" a="1"/>
  <c r="C3832" i="5" s="1"/>
  <c r="K3831" i="5" a="1"/>
  <c r="K3831" i="5" s="1"/>
  <c r="L3831" i="5" s="1"/>
  <c r="K3830" i="5" a="1"/>
  <c r="K3830" i="5" s="1"/>
  <c r="L3830" i="5" s="1"/>
  <c r="K3829" i="5" a="1"/>
  <c r="K3829" i="5" s="1"/>
  <c r="L3829" i="5" s="1"/>
  <c r="K3828" i="5" a="1"/>
  <c r="K3828" i="5" s="1"/>
  <c r="L3828" i="5" s="1"/>
  <c r="C3828" i="5" a="1"/>
  <c r="C3828" i="5" s="1"/>
  <c r="K3827" i="5" a="1"/>
  <c r="K3827" i="5" s="1"/>
  <c r="L3827" i="5" s="1"/>
  <c r="C3827" i="5" a="1"/>
  <c r="C3827" i="5" s="1"/>
  <c r="K3826" i="5" a="1"/>
  <c r="K3826" i="5" s="1"/>
  <c r="L3826" i="5" s="1"/>
  <c r="C3826" i="5" a="1"/>
  <c r="C3826" i="5" s="1"/>
  <c r="K3825" i="5" a="1"/>
  <c r="K3825" i="5" s="1"/>
  <c r="L3825" i="5" s="1"/>
  <c r="C3825" i="5" a="1"/>
  <c r="C3825" i="5" s="1"/>
  <c r="K3824" i="5" a="1"/>
  <c r="K3824" i="5" s="1"/>
  <c r="L3824" i="5" s="1"/>
  <c r="C3824" i="5" a="1"/>
  <c r="C3824" i="5" s="1"/>
  <c r="K3823" i="5" a="1"/>
  <c r="K3823" i="5" s="1"/>
  <c r="L3823" i="5" s="1"/>
  <c r="K3822" i="5" a="1"/>
  <c r="K3822" i="5" s="1"/>
  <c r="L3822" i="5" s="1"/>
  <c r="K3821" i="5" a="1"/>
  <c r="K3821" i="5" s="1"/>
  <c r="L3821" i="5" s="1"/>
  <c r="K3820" i="5" a="1"/>
  <c r="K3820" i="5" s="1"/>
  <c r="L3820" i="5" s="1"/>
  <c r="C3820" i="5" a="1"/>
  <c r="C3820" i="5" s="1"/>
  <c r="K3819" i="5" a="1"/>
  <c r="K3819" i="5" s="1"/>
  <c r="L3819" i="5" s="1"/>
  <c r="C3819" i="5" a="1"/>
  <c r="C3819" i="5" s="1"/>
  <c r="K3818" i="5" a="1"/>
  <c r="K3818" i="5" s="1"/>
  <c r="L3818" i="5" s="1"/>
  <c r="C3818" i="5" a="1"/>
  <c r="C3818" i="5" s="1"/>
  <c r="K3817" i="5" a="1"/>
  <c r="K3817" i="5" s="1"/>
  <c r="L3817" i="5" s="1"/>
  <c r="C3817" i="5" a="1"/>
  <c r="C3817" i="5" s="1"/>
  <c r="K3816" i="5" a="1"/>
  <c r="K3816" i="5" s="1"/>
  <c r="L3816" i="5" s="1"/>
  <c r="C3816" i="5" a="1"/>
  <c r="C3816" i="5" s="1"/>
  <c r="K3815" i="5" a="1"/>
  <c r="K3815" i="5" s="1"/>
  <c r="L3815" i="5" s="1"/>
  <c r="K3814" i="5" a="1"/>
  <c r="K3814" i="5" s="1"/>
  <c r="L3814" i="5" s="1"/>
  <c r="K3813" i="5" a="1"/>
  <c r="K3813" i="5" s="1"/>
  <c r="L3813" i="5" s="1"/>
  <c r="C3813" i="5" a="1"/>
  <c r="C3813" i="5" s="1"/>
  <c r="K3812" i="5" a="1"/>
  <c r="K3812" i="5" s="1"/>
  <c r="L3812" i="5" s="1"/>
  <c r="C3812" i="5" a="1"/>
  <c r="C3812" i="5" s="1"/>
  <c r="K3811" i="5" a="1"/>
  <c r="K3811" i="5" s="1"/>
  <c r="L3811" i="5" s="1"/>
  <c r="C3811" i="5" a="1"/>
  <c r="C3811" i="5" s="1"/>
  <c r="K3810" i="5" a="1"/>
  <c r="K3810" i="5" s="1"/>
  <c r="L3810" i="5" s="1"/>
  <c r="C3810" i="5" a="1"/>
  <c r="C3810" i="5" s="1"/>
  <c r="K3809" i="5" a="1"/>
  <c r="K3809" i="5" s="1"/>
  <c r="L3809" i="5" s="1"/>
  <c r="C3809" i="5" a="1"/>
  <c r="C3809" i="5" s="1"/>
  <c r="K3808" i="5" a="1"/>
  <c r="K3808" i="5" s="1"/>
  <c r="L3808" i="5" s="1"/>
  <c r="C3808" i="5" a="1"/>
  <c r="C3808" i="5" s="1"/>
  <c r="K3807" i="5" a="1"/>
  <c r="K3807" i="5" s="1"/>
  <c r="L3807" i="5" s="1"/>
  <c r="K3806" i="5" a="1"/>
  <c r="K3806" i="5" s="1"/>
  <c r="L3806" i="5" s="1"/>
  <c r="K3805" i="5" a="1"/>
  <c r="K3805" i="5" s="1"/>
  <c r="L3805" i="5" s="1"/>
  <c r="C3805" i="5" a="1"/>
  <c r="C3805" i="5" s="1"/>
  <c r="K3804" i="5" a="1"/>
  <c r="K3804" i="5" s="1"/>
  <c r="L3804" i="5" s="1"/>
  <c r="C3804" i="5" a="1"/>
  <c r="C3804" i="5" s="1"/>
  <c r="K3803" i="5" a="1"/>
  <c r="K3803" i="5" s="1"/>
  <c r="L3803" i="5" s="1"/>
  <c r="C3803" i="5" a="1"/>
  <c r="C3803" i="5" s="1"/>
  <c r="K3802" i="5" a="1"/>
  <c r="K3802" i="5" s="1"/>
  <c r="L3802" i="5" s="1"/>
  <c r="C3802" i="5" a="1"/>
  <c r="C3802" i="5" s="1"/>
  <c r="K3801" i="5" a="1"/>
  <c r="K3801" i="5" s="1"/>
  <c r="L3801" i="5" s="1"/>
  <c r="C3801" i="5" a="1"/>
  <c r="C3801" i="5" s="1"/>
  <c r="K3800" i="5" a="1"/>
  <c r="K3800" i="5" s="1"/>
  <c r="L3800" i="5" s="1"/>
  <c r="C3800" i="5" a="1"/>
  <c r="C3800" i="5" s="1"/>
  <c r="K3799" i="5" a="1"/>
  <c r="K3799" i="5" s="1"/>
  <c r="L3799" i="5" s="1"/>
  <c r="K3798" i="5" a="1"/>
  <c r="K3798" i="5" s="1"/>
  <c r="L3798" i="5" s="1"/>
  <c r="K3797" i="5" a="1"/>
  <c r="K3797" i="5" s="1"/>
  <c r="L3797" i="5" s="1"/>
  <c r="K3796" i="5" a="1"/>
  <c r="K3796" i="5" s="1"/>
  <c r="L3796" i="5" s="1"/>
  <c r="C3796" i="5" a="1"/>
  <c r="C3796" i="5" s="1"/>
  <c r="K3795" i="5" a="1"/>
  <c r="K3795" i="5" s="1"/>
  <c r="L3795" i="5" s="1"/>
  <c r="C3795" i="5" a="1"/>
  <c r="C3795" i="5" s="1"/>
  <c r="K3794" i="5" a="1"/>
  <c r="K3794" i="5" s="1"/>
  <c r="L3794" i="5" s="1"/>
  <c r="C3794" i="5" a="1"/>
  <c r="C3794" i="5" s="1"/>
  <c r="K3793" i="5" a="1"/>
  <c r="K3793" i="5" s="1"/>
  <c r="L3793" i="5" s="1"/>
  <c r="C3793" i="5" a="1"/>
  <c r="C3793" i="5" s="1"/>
  <c r="K3792" i="5" a="1"/>
  <c r="K3792" i="5" s="1"/>
  <c r="L3792" i="5" s="1"/>
  <c r="C3792" i="5" a="1"/>
  <c r="C3792" i="5" s="1"/>
  <c r="K3791" i="5" a="1"/>
  <c r="K3791" i="5" s="1"/>
  <c r="L3791" i="5" s="1"/>
  <c r="K3790" i="5" a="1"/>
  <c r="K3790" i="5" s="1"/>
  <c r="L3790" i="5" s="1"/>
  <c r="K3789" i="5" a="1"/>
  <c r="K3789" i="5" s="1"/>
  <c r="L3789" i="5" s="1"/>
  <c r="K3788" i="5" a="1"/>
  <c r="K3788" i="5" s="1"/>
  <c r="L3788" i="5" s="1"/>
  <c r="C3788" i="5" a="1"/>
  <c r="C3788" i="5" s="1"/>
  <c r="K3787" i="5" a="1"/>
  <c r="K3787" i="5" s="1"/>
  <c r="L3787" i="5" s="1"/>
  <c r="C3787" i="5" a="1"/>
  <c r="C3787" i="5" s="1"/>
  <c r="K3786" i="5" a="1"/>
  <c r="K3786" i="5" s="1"/>
  <c r="L3786" i="5" s="1"/>
  <c r="C3786" i="5" a="1"/>
  <c r="C3786" i="5" s="1"/>
  <c r="K3785" i="5" a="1"/>
  <c r="K3785" i="5" s="1"/>
  <c r="L3785" i="5" s="1"/>
  <c r="C3785" i="5" a="1"/>
  <c r="C3785" i="5" s="1"/>
  <c r="K3784" i="5" a="1"/>
  <c r="K3784" i="5" s="1"/>
  <c r="L3784" i="5" s="1"/>
  <c r="C3784" i="5" a="1"/>
  <c r="C3784" i="5" s="1"/>
  <c r="K3783" i="5" a="1"/>
  <c r="K3783" i="5" s="1"/>
  <c r="L3783" i="5" s="1"/>
  <c r="K3782" i="5" a="1"/>
  <c r="K3782" i="5" s="1"/>
  <c r="L3782" i="5" s="1"/>
  <c r="K3781" i="5" a="1"/>
  <c r="K3781" i="5" s="1"/>
  <c r="L3781" i="5" s="1"/>
  <c r="K3780" i="5" a="1"/>
  <c r="K3780" i="5" s="1"/>
  <c r="L3780" i="5" s="1"/>
  <c r="C3780" i="5" a="1"/>
  <c r="C3780" i="5" s="1"/>
  <c r="K3779" i="5" a="1"/>
  <c r="K3779" i="5" s="1"/>
  <c r="L3779" i="5" s="1"/>
  <c r="C3779" i="5" a="1"/>
  <c r="C3779" i="5" s="1"/>
  <c r="K3778" i="5" a="1"/>
  <c r="K3778" i="5" s="1"/>
  <c r="L3778" i="5" s="1"/>
  <c r="C3778" i="5" a="1"/>
  <c r="C3778" i="5" s="1"/>
  <c r="K3777" i="5" a="1"/>
  <c r="K3777" i="5" s="1"/>
  <c r="L3777" i="5" s="1"/>
  <c r="C3777" i="5" a="1"/>
  <c r="C3777" i="5" s="1"/>
  <c r="K3776" i="5" a="1"/>
  <c r="K3776" i="5" s="1"/>
  <c r="L3776" i="5" s="1"/>
  <c r="C3776" i="5" a="1"/>
  <c r="C3776" i="5" s="1"/>
  <c r="K3775" i="5" a="1"/>
  <c r="K3775" i="5" s="1"/>
  <c r="L3775" i="5" s="1"/>
  <c r="K3774" i="5" a="1"/>
  <c r="K3774" i="5" s="1"/>
  <c r="L3774" i="5" s="1"/>
  <c r="K3773" i="5" a="1"/>
  <c r="K3773" i="5" s="1"/>
  <c r="L3773" i="5" s="1"/>
  <c r="C3773" i="5" a="1"/>
  <c r="C3773" i="5" s="1"/>
  <c r="K3772" i="5" a="1"/>
  <c r="K3772" i="5" s="1"/>
  <c r="L3772" i="5" s="1"/>
  <c r="C3772" i="5" a="1"/>
  <c r="C3772" i="5" s="1"/>
  <c r="K3771" i="5" a="1"/>
  <c r="K3771" i="5" s="1"/>
  <c r="L3771" i="5" s="1"/>
  <c r="C3771" i="5" a="1"/>
  <c r="C3771" i="5" s="1"/>
  <c r="K3770" i="5" a="1"/>
  <c r="K3770" i="5" s="1"/>
  <c r="L3770" i="5" s="1"/>
  <c r="C3770" i="5" a="1"/>
  <c r="C3770" i="5" s="1"/>
  <c r="K3769" i="5" a="1"/>
  <c r="K3769" i="5" s="1"/>
  <c r="L3769" i="5" s="1"/>
  <c r="C3769" i="5" a="1"/>
  <c r="C3769" i="5" s="1"/>
  <c r="K3768" i="5" a="1"/>
  <c r="K3768" i="5" s="1"/>
  <c r="L3768" i="5" s="1"/>
  <c r="C3768" i="5" a="1"/>
  <c r="C3768" i="5" s="1"/>
  <c r="K3767" i="5" a="1"/>
  <c r="K3767" i="5" s="1"/>
  <c r="L3767" i="5" s="1"/>
  <c r="K3766" i="5" a="1"/>
  <c r="K3766" i="5" s="1"/>
  <c r="L3766" i="5" s="1"/>
  <c r="K3765" i="5" a="1"/>
  <c r="K3765" i="5" s="1"/>
  <c r="L3765" i="5" s="1"/>
  <c r="K3764" i="5" a="1"/>
  <c r="K3764" i="5" s="1"/>
  <c r="L3764" i="5" s="1"/>
  <c r="C3764" i="5" a="1"/>
  <c r="C3764" i="5" s="1"/>
  <c r="K3763" i="5" a="1"/>
  <c r="K3763" i="5" s="1"/>
  <c r="L3763" i="5" s="1"/>
  <c r="C3763" i="5" a="1"/>
  <c r="C3763" i="5" s="1"/>
  <c r="K3762" i="5" a="1"/>
  <c r="K3762" i="5" s="1"/>
  <c r="L3762" i="5" s="1"/>
  <c r="C3762" i="5" a="1"/>
  <c r="C3762" i="5" s="1"/>
  <c r="K3761" i="5" a="1"/>
  <c r="K3761" i="5" s="1"/>
  <c r="L3761" i="5" s="1"/>
  <c r="C3761" i="5" a="1"/>
  <c r="C3761" i="5" s="1"/>
  <c r="K3760" i="5" a="1"/>
  <c r="K3760" i="5" s="1"/>
  <c r="L3760" i="5" s="1"/>
  <c r="C3760" i="5" a="1"/>
  <c r="C3760" i="5" s="1"/>
  <c r="K3759" i="5" a="1"/>
  <c r="K3759" i="5" s="1"/>
  <c r="L3759" i="5" s="1"/>
  <c r="K3758" i="5" a="1"/>
  <c r="K3758" i="5" s="1"/>
  <c r="L3758" i="5" s="1"/>
  <c r="K3757" i="5" a="1"/>
  <c r="K3757" i="5" s="1"/>
  <c r="L3757" i="5" s="1"/>
  <c r="K3756" i="5" a="1"/>
  <c r="K3756" i="5" s="1"/>
  <c r="L3756" i="5" s="1"/>
  <c r="C3756" i="5" a="1"/>
  <c r="C3756" i="5" s="1"/>
  <c r="K3755" i="5" a="1"/>
  <c r="K3755" i="5" s="1"/>
  <c r="L3755" i="5" s="1"/>
  <c r="C3755" i="5" a="1"/>
  <c r="C3755" i="5" s="1"/>
  <c r="K3754" i="5" a="1"/>
  <c r="K3754" i="5" s="1"/>
  <c r="L3754" i="5" s="1"/>
  <c r="C3754" i="5" a="1"/>
  <c r="C3754" i="5" s="1"/>
  <c r="K3753" i="5" a="1"/>
  <c r="K3753" i="5" s="1"/>
  <c r="L3753" i="5" s="1"/>
  <c r="C3753" i="5" a="1"/>
  <c r="C3753" i="5" s="1"/>
  <c r="K3752" i="5" a="1"/>
  <c r="K3752" i="5" s="1"/>
  <c r="L3752" i="5" s="1"/>
  <c r="C3752" i="5" a="1"/>
  <c r="C3752" i="5" s="1"/>
  <c r="K3751" i="5" a="1"/>
  <c r="K3751" i="5" s="1"/>
  <c r="L3751" i="5" s="1"/>
  <c r="K3750" i="5" a="1"/>
  <c r="K3750" i="5" s="1"/>
  <c r="L3750" i="5" s="1"/>
  <c r="K3749" i="5" a="1"/>
  <c r="K3749" i="5" s="1"/>
  <c r="L3749" i="5" s="1"/>
  <c r="K3748" i="5" a="1"/>
  <c r="K3748" i="5" s="1"/>
  <c r="L3748" i="5" s="1"/>
  <c r="C3748" i="5" a="1"/>
  <c r="C3748" i="5" s="1"/>
  <c r="K3747" i="5" a="1"/>
  <c r="K3747" i="5" s="1"/>
  <c r="L3747" i="5" s="1"/>
  <c r="C3747" i="5" a="1"/>
  <c r="C3747" i="5" s="1"/>
  <c r="K3746" i="5" a="1"/>
  <c r="K3746" i="5" s="1"/>
  <c r="L3746" i="5" s="1"/>
  <c r="C3746" i="5" a="1"/>
  <c r="C3746" i="5" s="1"/>
  <c r="K3745" i="5" a="1"/>
  <c r="K3745" i="5" s="1"/>
  <c r="L3745" i="5" s="1"/>
  <c r="C3745" i="5" a="1"/>
  <c r="C3745" i="5" s="1"/>
  <c r="K3744" i="5" a="1"/>
  <c r="K3744" i="5" s="1"/>
  <c r="L3744" i="5" s="1"/>
  <c r="C3744" i="5" a="1"/>
  <c r="C3744" i="5" s="1"/>
  <c r="K3743" i="5" a="1"/>
  <c r="K3743" i="5" s="1"/>
  <c r="L3743" i="5" s="1"/>
  <c r="C3743" i="5" a="1"/>
  <c r="C3743" i="5" s="1"/>
  <c r="K3742" i="5" a="1"/>
  <c r="K3742" i="5" s="1"/>
  <c r="L3742" i="5" s="1"/>
  <c r="K3741" i="5" a="1"/>
  <c r="K3741" i="5" s="1"/>
  <c r="L3741" i="5" s="1"/>
  <c r="C3741" i="5" a="1"/>
  <c r="C3741" i="5" s="1"/>
  <c r="K3740" i="5" a="1"/>
  <c r="K3740" i="5" s="1"/>
  <c r="L3740" i="5" s="1"/>
  <c r="C3740" i="5" a="1"/>
  <c r="C3740" i="5" s="1"/>
  <c r="K3739" i="5" a="1"/>
  <c r="K3739" i="5" s="1"/>
  <c r="L3739" i="5" s="1"/>
  <c r="C3739" i="5" a="1"/>
  <c r="C3739" i="5" s="1"/>
  <c r="K3738" i="5" a="1"/>
  <c r="K3738" i="5" s="1"/>
  <c r="L3738" i="5" s="1"/>
  <c r="C3738" i="5" a="1"/>
  <c r="C3738" i="5" s="1"/>
  <c r="K3737" i="5" a="1"/>
  <c r="K3737" i="5" s="1"/>
  <c r="L3737" i="5" s="1"/>
  <c r="C3737" i="5" a="1"/>
  <c r="C3737" i="5" s="1"/>
  <c r="K3736" i="5" a="1"/>
  <c r="K3736" i="5" s="1"/>
  <c r="L3736" i="5" s="1"/>
  <c r="C3736" i="5" a="1"/>
  <c r="C3736" i="5" s="1"/>
  <c r="K3735" i="5" a="1"/>
  <c r="K3735" i="5" s="1"/>
  <c r="L3735" i="5" s="1"/>
  <c r="K3734" i="5" a="1"/>
  <c r="K3734" i="5" s="1"/>
  <c r="L3734" i="5" s="1"/>
  <c r="K3733" i="5" a="1"/>
  <c r="K3733" i="5" s="1"/>
  <c r="L3733" i="5" s="1"/>
  <c r="K3732" i="5" a="1"/>
  <c r="K3732" i="5" s="1"/>
  <c r="L3732" i="5" s="1"/>
  <c r="C3732" i="5" a="1"/>
  <c r="C3732" i="5" s="1"/>
  <c r="K3731" i="5" a="1"/>
  <c r="K3731" i="5" s="1"/>
  <c r="L3731" i="5" s="1"/>
  <c r="C3731" i="5" a="1"/>
  <c r="C3731" i="5" s="1"/>
  <c r="K3730" i="5" a="1"/>
  <c r="K3730" i="5" s="1"/>
  <c r="L3730" i="5" s="1"/>
  <c r="C3730" i="5" a="1"/>
  <c r="C3730" i="5" s="1"/>
  <c r="K3729" i="5" a="1"/>
  <c r="K3729" i="5" s="1"/>
  <c r="L3729" i="5" s="1"/>
  <c r="C3729" i="5" a="1"/>
  <c r="C3729" i="5" s="1"/>
  <c r="K3728" i="5" a="1"/>
  <c r="K3728" i="5" s="1"/>
  <c r="L3728" i="5" s="1"/>
  <c r="C3728" i="5" a="1"/>
  <c r="C3728" i="5" s="1"/>
  <c r="K3727" i="5" a="1"/>
  <c r="K3727" i="5" s="1"/>
  <c r="L3727" i="5" s="1"/>
  <c r="C3727" i="5" a="1"/>
  <c r="C3727" i="5" s="1"/>
  <c r="K3726" i="5" a="1"/>
  <c r="K3726" i="5" s="1"/>
  <c r="L3726" i="5" s="1"/>
  <c r="K3725" i="5" a="1"/>
  <c r="K3725" i="5" s="1"/>
  <c r="L3725" i="5" s="1"/>
  <c r="K3724" i="5" a="1"/>
  <c r="K3724" i="5" s="1"/>
  <c r="L3724" i="5" s="1"/>
  <c r="C3724" i="5" a="1"/>
  <c r="C3724" i="5" s="1"/>
  <c r="K3723" i="5" a="1"/>
  <c r="K3723" i="5" s="1"/>
  <c r="L3723" i="5" s="1"/>
  <c r="C3723" i="5" a="1"/>
  <c r="C3723" i="5" s="1"/>
  <c r="K3722" i="5" a="1"/>
  <c r="K3722" i="5" s="1"/>
  <c r="L3722" i="5" s="1"/>
  <c r="C3722" i="5" a="1"/>
  <c r="C3722" i="5" s="1"/>
  <c r="K3721" i="5" a="1"/>
  <c r="K3721" i="5" s="1"/>
  <c r="L3721" i="5" s="1"/>
  <c r="C3721" i="5" a="1"/>
  <c r="C3721" i="5" s="1"/>
  <c r="K3720" i="5" a="1"/>
  <c r="K3720" i="5" s="1"/>
  <c r="L3720" i="5" s="1"/>
  <c r="C3720" i="5" a="1"/>
  <c r="C3720" i="5" s="1"/>
  <c r="K3719" i="5" a="1"/>
  <c r="K3719" i="5" s="1"/>
  <c r="L3719" i="5" s="1"/>
  <c r="K3718" i="5" a="1"/>
  <c r="K3718" i="5" s="1"/>
  <c r="L3718" i="5" s="1"/>
  <c r="K3717" i="5" a="1"/>
  <c r="K3717" i="5" s="1"/>
  <c r="L3717" i="5" s="1"/>
  <c r="K3716" i="5" a="1"/>
  <c r="K3716" i="5" s="1"/>
  <c r="L3716" i="5" s="1"/>
  <c r="C3716" i="5" a="1"/>
  <c r="C3716" i="5" s="1"/>
  <c r="K3715" i="5" a="1"/>
  <c r="K3715" i="5" s="1"/>
  <c r="L3715" i="5" s="1"/>
  <c r="C3715" i="5" a="1"/>
  <c r="C3715" i="5" s="1"/>
  <c r="K3714" i="5" a="1"/>
  <c r="K3714" i="5" s="1"/>
  <c r="L3714" i="5" s="1"/>
  <c r="C3714" i="5" a="1"/>
  <c r="C3714" i="5" s="1"/>
  <c r="K3713" i="5" a="1"/>
  <c r="K3713" i="5" s="1"/>
  <c r="L3713" i="5" s="1"/>
  <c r="C3713" i="5" a="1"/>
  <c r="C3713" i="5" s="1"/>
  <c r="K3712" i="5" a="1"/>
  <c r="K3712" i="5" s="1"/>
  <c r="L3712" i="5" s="1"/>
  <c r="C3712" i="5" a="1"/>
  <c r="C3712" i="5" s="1"/>
  <c r="K3711" i="5" a="1"/>
  <c r="K3711" i="5" s="1"/>
  <c r="L3711" i="5" s="1"/>
  <c r="K3710" i="5" a="1"/>
  <c r="K3710" i="5" s="1"/>
  <c r="L3710" i="5" s="1"/>
  <c r="K3709" i="5" a="1"/>
  <c r="K3709" i="5" s="1"/>
  <c r="L3709" i="5" s="1"/>
  <c r="K3708" i="5" a="1"/>
  <c r="K3708" i="5" s="1"/>
  <c r="L3708" i="5" s="1"/>
  <c r="C3708" i="5" a="1"/>
  <c r="C3708" i="5" s="1"/>
  <c r="K3707" i="5" a="1"/>
  <c r="K3707" i="5" s="1"/>
  <c r="L3707" i="5" s="1"/>
  <c r="C3707" i="5" a="1"/>
  <c r="C3707" i="5" s="1"/>
  <c r="K3706" i="5" a="1"/>
  <c r="K3706" i="5" s="1"/>
  <c r="L3706" i="5" s="1"/>
  <c r="C3706" i="5" a="1"/>
  <c r="C3706" i="5" s="1"/>
  <c r="K3705" i="5" a="1"/>
  <c r="K3705" i="5" s="1"/>
  <c r="L3705" i="5" s="1"/>
  <c r="C3705" i="5" a="1"/>
  <c r="C3705" i="5" s="1"/>
  <c r="K3704" i="5" a="1"/>
  <c r="K3704" i="5" s="1"/>
  <c r="L3704" i="5" s="1"/>
  <c r="C3704" i="5" a="1"/>
  <c r="C3704" i="5" s="1"/>
  <c r="K3703" i="5" a="1"/>
  <c r="K3703" i="5" s="1"/>
  <c r="L3703" i="5" s="1"/>
  <c r="K3702" i="5" a="1"/>
  <c r="K3702" i="5" s="1"/>
  <c r="L3702" i="5" s="1"/>
  <c r="K3701" i="5" a="1"/>
  <c r="K3701" i="5" s="1"/>
  <c r="L3701" i="5" s="1"/>
  <c r="C3701" i="5" a="1"/>
  <c r="C3701" i="5" s="1"/>
  <c r="K3700" i="5" a="1"/>
  <c r="K3700" i="5" s="1"/>
  <c r="L3700" i="5" s="1"/>
  <c r="C3700" i="5" a="1"/>
  <c r="C3700" i="5" s="1"/>
  <c r="K3699" i="5" a="1"/>
  <c r="K3699" i="5" s="1"/>
  <c r="L3699" i="5" s="1"/>
  <c r="C3699" i="5" a="1"/>
  <c r="C3699" i="5" s="1"/>
  <c r="K3698" i="5" a="1"/>
  <c r="K3698" i="5" s="1"/>
  <c r="L3698" i="5" s="1"/>
  <c r="C3698" i="5" a="1"/>
  <c r="C3698" i="5" s="1"/>
  <c r="K3697" i="5" a="1"/>
  <c r="K3697" i="5" s="1"/>
  <c r="L3697" i="5" s="1"/>
  <c r="C3697" i="5" a="1"/>
  <c r="C3697" i="5" s="1"/>
  <c r="K3696" i="5" a="1"/>
  <c r="K3696" i="5" s="1"/>
  <c r="L3696" i="5" s="1"/>
  <c r="K3695" i="5" a="1"/>
  <c r="K3695" i="5" s="1"/>
  <c r="L3695" i="5" s="1"/>
  <c r="K3694" i="5" a="1"/>
  <c r="K3694" i="5" s="1"/>
  <c r="L3694" i="5" s="1"/>
  <c r="K3693" i="5" a="1"/>
  <c r="K3693" i="5" s="1"/>
  <c r="L3693" i="5" s="1"/>
  <c r="K3692" i="5" a="1"/>
  <c r="K3692" i="5" s="1"/>
  <c r="L3692" i="5" s="1"/>
  <c r="C3692" i="5" a="1"/>
  <c r="C3692" i="5" s="1"/>
  <c r="K3691" i="5" a="1"/>
  <c r="K3691" i="5" s="1"/>
  <c r="L3691" i="5" s="1"/>
  <c r="C3691" i="5" a="1"/>
  <c r="C3691" i="5" s="1"/>
  <c r="K3690" i="5" a="1"/>
  <c r="K3690" i="5" s="1"/>
  <c r="L3690" i="5" s="1"/>
  <c r="C3690" i="5" a="1"/>
  <c r="C3690" i="5" s="1"/>
  <c r="K3689" i="5" a="1"/>
  <c r="K3689" i="5" s="1"/>
  <c r="L3689" i="5" s="1"/>
  <c r="C3689" i="5" a="1"/>
  <c r="C3689" i="5" s="1"/>
  <c r="K3688" i="5" a="1"/>
  <c r="K3688" i="5" s="1"/>
  <c r="L3688" i="5" s="1"/>
  <c r="K3687" i="5" a="1"/>
  <c r="K3687" i="5" s="1"/>
  <c r="L3687" i="5" s="1"/>
  <c r="K3686" i="5" a="1"/>
  <c r="K3686" i="5" s="1"/>
  <c r="L3686" i="5" s="1"/>
  <c r="K3685" i="5" a="1"/>
  <c r="K3685" i="5" s="1"/>
  <c r="L3685" i="5" s="1"/>
  <c r="K3684" i="5" a="1"/>
  <c r="K3684" i="5" s="1"/>
  <c r="L3684" i="5" s="1"/>
  <c r="C3684" i="5" a="1"/>
  <c r="C3684" i="5" s="1"/>
  <c r="K3683" i="5" a="1"/>
  <c r="K3683" i="5" s="1"/>
  <c r="L3683" i="5" s="1"/>
  <c r="C3683" i="5" a="1"/>
  <c r="C3683" i="5" s="1"/>
  <c r="K3682" i="5" a="1"/>
  <c r="K3682" i="5" s="1"/>
  <c r="L3682" i="5" s="1"/>
  <c r="C3682" i="5" a="1"/>
  <c r="C3682" i="5" s="1"/>
  <c r="K3681" i="5" a="1"/>
  <c r="K3681" i="5" s="1"/>
  <c r="L3681" i="5" s="1"/>
  <c r="C3681" i="5" a="1"/>
  <c r="C3681" i="5" s="1"/>
  <c r="K3680" i="5" a="1"/>
  <c r="K3680" i="5" s="1"/>
  <c r="L3680" i="5" s="1"/>
  <c r="K3679" i="5" a="1"/>
  <c r="K3679" i="5" s="1"/>
  <c r="L3679" i="5" s="1"/>
  <c r="K3678" i="5" a="1"/>
  <c r="K3678" i="5" s="1"/>
  <c r="L3678" i="5" s="1"/>
  <c r="K3677" i="5" a="1"/>
  <c r="K3677" i="5" s="1"/>
  <c r="L3677" i="5" s="1"/>
  <c r="K3676" i="5" a="1"/>
  <c r="K3676" i="5" s="1"/>
  <c r="L3676" i="5" s="1"/>
  <c r="C3676" i="5" a="1"/>
  <c r="C3676" i="5" s="1"/>
  <c r="K3675" i="5" a="1"/>
  <c r="K3675" i="5" s="1"/>
  <c r="L3675" i="5" s="1"/>
  <c r="C3675" i="5" a="1"/>
  <c r="C3675" i="5" s="1"/>
  <c r="K3674" i="5" a="1"/>
  <c r="K3674" i="5" s="1"/>
  <c r="L3674" i="5" s="1"/>
  <c r="C3674" i="5" a="1"/>
  <c r="C3674" i="5" s="1"/>
  <c r="K3673" i="5" a="1"/>
  <c r="K3673" i="5" s="1"/>
  <c r="L3673" i="5" s="1"/>
  <c r="C3673" i="5" a="1"/>
  <c r="C3673" i="5" s="1"/>
  <c r="K3672" i="5" a="1"/>
  <c r="K3672" i="5" s="1"/>
  <c r="L3672" i="5" s="1"/>
  <c r="K3671" i="5" a="1"/>
  <c r="K3671" i="5" s="1"/>
  <c r="L3671" i="5" s="1"/>
  <c r="K3670" i="5" a="1"/>
  <c r="K3670" i="5" s="1"/>
  <c r="L3670" i="5" s="1"/>
  <c r="K3669" i="5" a="1"/>
  <c r="K3669" i="5" s="1"/>
  <c r="L3669" i="5" s="1"/>
  <c r="K3668" i="5" a="1"/>
  <c r="K3668" i="5" s="1"/>
  <c r="L3668" i="5" s="1"/>
  <c r="C3668" i="5" a="1"/>
  <c r="C3668" i="5" s="1"/>
  <c r="K3667" i="5" a="1"/>
  <c r="K3667" i="5" s="1"/>
  <c r="L3667" i="5" s="1"/>
  <c r="C3667" i="5" a="1"/>
  <c r="C3667" i="5" s="1"/>
  <c r="K3666" i="5" a="1"/>
  <c r="K3666" i="5" s="1"/>
  <c r="L3666" i="5" s="1"/>
  <c r="C3666" i="5" a="1"/>
  <c r="C3666" i="5" s="1"/>
  <c r="K3665" i="5" a="1"/>
  <c r="K3665" i="5" s="1"/>
  <c r="L3665" i="5" s="1"/>
  <c r="C3665" i="5" a="1"/>
  <c r="C3665" i="5" s="1"/>
  <c r="K3664" i="5" a="1"/>
  <c r="K3664" i="5" s="1"/>
  <c r="L3664" i="5" s="1"/>
  <c r="C3664" i="5" a="1"/>
  <c r="C3664" i="5" s="1"/>
  <c r="K3663" i="5" a="1"/>
  <c r="K3663" i="5" s="1"/>
  <c r="L3663" i="5" s="1"/>
  <c r="K3662" i="5" a="1"/>
  <c r="K3662" i="5" s="1"/>
  <c r="L3662" i="5" s="1"/>
  <c r="K3661" i="5" a="1"/>
  <c r="K3661" i="5" s="1"/>
  <c r="L3661" i="5" s="1"/>
  <c r="K3660" i="5" a="1"/>
  <c r="K3660" i="5" s="1"/>
  <c r="L3660" i="5" s="1"/>
  <c r="C3660" i="5" a="1"/>
  <c r="C3660" i="5" s="1"/>
  <c r="K3659" i="5" a="1"/>
  <c r="K3659" i="5" s="1"/>
  <c r="L3659" i="5" s="1"/>
  <c r="C3659" i="5" a="1"/>
  <c r="C3659" i="5" s="1"/>
  <c r="K3658" i="5" a="1"/>
  <c r="K3658" i="5" s="1"/>
  <c r="L3658" i="5" s="1"/>
  <c r="C3658" i="5" a="1"/>
  <c r="C3658" i="5" s="1"/>
  <c r="K3657" i="5" a="1"/>
  <c r="K3657" i="5" s="1"/>
  <c r="L3657" i="5" s="1"/>
  <c r="C3657" i="5" a="1"/>
  <c r="C3657" i="5" s="1"/>
  <c r="K3656" i="5" a="1"/>
  <c r="K3656" i="5" s="1"/>
  <c r="L3656" i="5" s="1"/>
  <c r="C3656" i="5" a="1"/>
  <c r="C3656" i="5" s="1"/>
  <c r="K3655" i="5" a="1"/>
  <c r="K3655" i="5" s="1"/>
  <c r="L3655" i="5" s="1"/>
  <c r="K3654" i="5" a="1"/>
  <c r="K3654" i="5" s="1"/>
  <c r="L3654" i="5" s="1"/>
  <c r="K3653" i="5" a="1"/>
  <c r="K3653" i="5" s="1"/>
  <c r="L3653" i="5" s="1"/>
  <c r="C3653" i="5" a="1"/>
  <c r="C3653" i="5" s="1"/>
  <c r="K3652" i="5" a="1"/>
  <c r="K3652" i="5" s="1"/>
  <c r="L3652" i="5" s="1"/>
  <c r="C3652" i="5" a="1"/>
  <c r="C3652" i="5" s="1"/>
  <c r="K3651" i="5" a="1"/>
  <c r="K3651" i="5" s="1"/>
  <c r="L3651" i="5" s="1"/>
  <c r="C3651" i="5" a="1"/>
  <c r="C3651" i="5" s="1"/>
  <c r="K3650" i="5" a="1"/>
  <c r="K3650" i="5" s="1"/>
  <c r="L3650" i="5" s="1"/>
  <c r="C3650" i="5" a="1"/>
  <c r="C3650" i="5" s="1"/>
  <c r="K3649" i="5" a="1"/>
  <c r="K3649" i="5" s="1"/>
  <c r="L3649" i="5" s="1"/>
  <c r="C3649" i="5" a="1"/>
  <c r="C3649" i="5" s="1"/>
  <c r="K3648" i="5" a="1"/>
  <c r="K3648" i="5" s="1"/>
  <c r="L3648" i="5" s="1"/>
  <c r="K3647" i="5" a="1"/>
  <c r="K3647" i="5" s="1"/>
  <c r="L3647" i="5" s="1"/>
  <c r="K3646" i="5" a="1"/>
  <c r="K3646" i="5" s="1"/>
  <c r="L3646" i="5" s="1"/>
  <c r="K3645" i="5" a="1"/>
  <c r="K3645" i="5" s="1"/>
  <c r="L3645" i="5" s="1"/>
  <c r="K3644" i="5" a="1"/>
  <c r="K3644" i="5" s="1"/>
  <c r="L3644" i="5" s="1"/>
  <c r="C3644" i="5" a="1"/>
  <c r="C3644" i="5" s="1"/>
  <c r="K3643" i="5" a="1"/>
  <c r="K3643" i="5" s="1"/>
  <c r="L3643" i="5" s="1"/>
  <c r="C3643" i="5" a="1"/>
  <c r="C3643" i="5" s="1"/>
  <c r="K3642" i="5" a="1"/>
  <c r="K3642" i="5" s="1"/>
  <c r="L3642" i="5" s="1"/>
  <c r="C3642" i="5" a="1"/>
  <c r="C3642" i="5" s="1"/>
  <c r="K3641" i="5" a="1"/>
  <c r="K3641" i="5" s="1"/>
  <c r="L3641" i="5" s="1"/>
  <c r="C3641" i="5" a="1"/>
  <c r="C3641" i="5" s="1"/>
  <c r="K3640" i="5" a="1"/>
  <c r="K3640" i="5" s="1"/>
  <c r="L3640" i="5" s="1"/>
  <c r="K3639" i="5" a="1"/>
  <c r="K3639" i="5" s="1"/>
  <c r="L3639" i="5" s="1"/>
  <c r="K3638" i="5" a="1"/>
  <c r="K3638" i="5" s="1"/>
  <c r="L3638" i="5" s="1"/>
  <c r="K3637" i="5" a="1"/>
  <c r="K3637" i="5" s="1"/>
  <c r="L3637" i="5" s="1"/>
  <c r="K3636" i="5" a="1"/>
  <c r="K3636" i="5" s="1"/>
  <c r="L3636" i="5" s="1"/>
  <c r="C3636" i="5" a="1"/>
  <c r="C3636" i="5" s="1"/>
  <c r="K3635" i="5" a="1"/>
  <c r="K3635" i="5" s="1"/>
  <c r="L3635" i="5" s="1"/>
  <c r="C3635" i="5" a="1"/>
  <c r="C3635" i="5" s="1"/>
  <c r="K3634" i="5" a="1"/>
  <c r="K3634" i="5" s="1"/>
  <c r="L3634" i="5" s="1"/>
  <c r="C3634" i="5" a="1"/>
  <c r="C3634" i="5" s="1"/>
  <c r="K3633" i="5" a="1"/>
  <c r="K3633" i="5" s="1"/>
  <c r="L3633" i="5" s="1"/>
  <c r="C3633" i="5" a="1"/>
  <c r="C3633" i="5" s="1"/>
  <c r="K3632" i="5" a="1"/>
  <c r="K3632" i="5" s="1"/>
  <c r="L3632" i="5" s="1"/>
  <c r="K3631" i="5" a="1"/>
  <c r="K3631" i="5" s="1"/>
  <c r="L3631" i="5" s="1"/>
  <c r="K3630" i="5" a="1"/>
  <c r="K3630" i="5" s="1"/>
  <c r="L3630" i="5" s="1"/>
  <c r="K3629" i="5" a="1"/>
  <c r="K3629" i="5" s="1"/>
  <c r="L3629" i="5" s="1"/>
  <c r="K3628" i="5" a="1"/>
  <c r="K3628" i="5" s="1"/>
  <c r="L3628" i="5" s="1"/>
  <c r="C3628" i="5" a="1"/>
  <c r="C3628" i="5" s="1"/>
  <c r="K3627" i="5" a="1"/>
  <c r="K3627" i="5" s="1"/>
  <c r="L3627" i="5" s="1"/>
  <c r="C3627" i="5" a="1"/>
  <c r="C3627" i="5" s="1"/>
  <c r="K3626" i="5" a="1"/>
  <c r="K3626" i="5" s="1"/>
  <c r="L3626" i="5" s="1"/>
  <c r="C3626" i="5" a="1"/>
  <c r="C3626" i="5" s="1"/>
  <c r="K3625" i="5" a="1"/>
  <c r="K3625" i="5" s="1"/>
  <c r="L3625" i="5" s="1"/>
  <c r="C3625" i="5" a="1"/>
  <c r="C3625" i="5" s="1"/>
  <c r="K3624" i="5" a="1"/>
  <c r="K3624" i="5" s="1"/>
  <c r="L3624" i="5" s="1"/>
  <c r="K3623" i="5" a="1"/>
  <c r="K3623" i="5" s="1"/>
  <c r="L3623" i="5" s="1"/>
  <c r="K3622" i="5" a="1"/>
  <c r="K3622" i="5" s="1"/>
  <c r="L3622" i="5" s="1"/>
  <c r="K3621" i="5" a="1"/>
  <c r="K3621" i="5" s="1"/>
  <c r="L3621" i="5" s="1"/>
  <c r="K3620" i="5" a="1"/>
  <c r="K3620" i="5" s="1"/>
  <c r="L3620" i="5" s="1"/>
  <c r="C3620" i="5" a="1"/>
  <c r="C3620" i="5" s="1"/>
  <c r="K3619" i="5" a="1"/>
  <c r="K3619" i="5" s="1"/>
  <c r="L3619" i="5" s="1"/>
  <c r="C3619" i="5" a="1"/>
  <c r="C3619" i="5" s="1"/>
  <c r="K3618" i="5" a="1"/>
  <c r="K3618" i="5" s="1"/>
  <c r="L3618" i="5" s="1"/>
  <c r="C3618" i="5" a="1"/>
  <c r="C3618" i="5" s="1"/>
  <c r="K3617" i="5" a="1"/>
  <c r="K3617" i="5" s="1"/>
  <c r="L3617" i="5" s="1"/>
  <c r="C3617" i="5" a="1"/>
  <c r="C3617" i="5" s="1"/>
  <c r="K3616" i="5" a="1"/>
  <c r="K3616" i="5" s="1"/>
  <c r="L3616" i="5" s="1"/>
  <c r="K3615" i="5" a="1"/>
  <c r="K3615" i="5" s="1"/>
  <c r="L3615" i="5" s="1"/>
  <c r="K3614" i="5" a="1"/>
  <c r="K3614" i="5" s="1"/>
  <c r="L3614" i="5" s="1"/>
  <c r="K3613" i="5" a="1"/>
  <c r="K3613" i="5" s="1"/>
  <c r="L3613" i="5" s="1"/>
  <c r="C3613" i="5" a="1"/>
  <c r="C3613" i="5" s="1"/>
  <c r="K3612" i="5" a="1"/>
  <c r="K3612" i="5" s="1"/>
  <c r="L3612" i="5" s="1"/>
  <c r="C3612" i="5" a="1"/>
  <c r="C3612" i="5" s="1"/>
  <c r="K3611" i="5" a="1"/>
  <c r="K3611" i="5" s="1"/>
  <c r="L3611" i="5" s="1"/>
  <c r="C3611" i="5" a="1"/>
  <c r="C3611" i="5" s="1"/>
  <c r="K3610" i="5" a="1"/>
  <c r="K3610" i="5" s="1"/>
  <c r="L3610" i="5" s="1"/>
  <c r="C3610" i="5" a="1"/>
  <c r="C3610" i="5" s="1"/>
  <c r="K3609" i="5" a="1"/>
  <c r="K3609" i="5" s="1"/>
  <c r="L3609" i="5" s="1"/>
  <c r="C3609" i="5" a="1"/>
  <c r="C3609" i="5" s="1"/>
  <c r="K3608" i="5" a="1"/>
  <c r="K3608" i="5" s="1"/>
  <c r="L3608" i="5" s="1"/>
  <c r="K3607" i="5" a="1"/>
  <c r="K3607" i="5" s="1"/>
  <c r="L3607" i="5" s="1"/>
  <c r="K3606" i="5" a="1"/>
  <c r="K3606" i="5" s="1"/>
  <c r="L3606" i="5" s="1"/>
  <c r="K3605" i="5" a="1"/>
  <c r="K3605" i="5" s="1"/>
  <c r="L3605" i="5" s="1"/>
  <c r="K3604" i="5" a="1"/>
  <c r="K3604" i="5" s="1"/>
  <c r="L3604" i="5" s="1"/>
  <c r="C3604" i="5" a="1"/>
  <c r="C3604" i="5" s="1"/>
  <c r="K3603" i="5" a="1"/>
  <c r="K3603" i="5" s="1"/>
  <c r="L3603" i="5" s="1"/>
  <c r="C3603" i="5" a="1"/>
  <c r="C3603" i="5" s="1"/>
  <c r="K3602" i="5" a="1"/>
  <c r="K3602" i="5" s="1"/>
  <c r="L3602" i="5" s="1"/>
  <c r="C3602" i="5" a="1"/>
  <c r="C3602" i="5" s="1"/>
  <c r="K3601" i="5" a="1"/>
  <c r="K3601" i="5" s="1"/>
  <c r="L3601" i="5" s="1"/>
  <c r="C3601" i="5" a="1"/>
  <c r="C3601" i="5" s="1"/>
  <c r="K3600" i="5" a="1"/>
  <c r="K3600" i="5" s="1"/>
  <c r="L3600" i="5" s="1"/>
  <c r="K3599" i="5" a="1"/>
  <c r="K3599" i="5" s="1"/>
  <c r="L3599" i="5" s="1"/>
  <c r="C3599" i="5" a="1"/>
  <c r="C3599" i="5" s="1"/>
  <c r="K3598" i="5" a="1"/>
  <c r="K3598" i="5" s="1"/>
  <c r="L3598" i="5" s="1"/>
  <c r="K3597" i="5" a="1"/>
  <c r="K3597" i="5" s="1"/>
  <c r="L3597" i="5" s="1"/>
  <c r="K3596" i="5" a="1"/>
  <c r="K3596" i="5" s="1"/>
  <c r="L3596" i="5" s="1"/>
  <c r="C3596" i="5" a="1"/>
  <c r="C3596" i="5" s="1"/>
  <c r="K3595" i="5" a="1"/>
  <c r="K3595" i="5" s="1"/>
  <c r="L3595" i="5" s="1"/>
  <c r="C3595" i="5" a="1"/>
  <c r="C3595" i="5" s="1"/>
  <c r="K3594" i="5" a="1"/>
  <c r="K3594" i="5" s="1"/>
  <c r="L3594" i="5" s="1"/>
  <c r="C3594" i="5" a="1"/>
  <c r="C3594" i="5" s="1"/>
  <c r="K3593" i="5" a="1"/>
  <c r="K3593" i="5" s="1"/>
  <c r="L3593" i="5" s="1"/>
  <c r="C3593" i="5" a="1"/>
  <c r="C3593" i="5" s="1"/>
  <c r="K3592" i="5" a="1"/>
  <c r="K3592" i="5" s="1"/>
  <c r="L3592" i="5" s="1"/>
  <c r="K3591" i="5" a="1"/>
  <c r="K3591" i="5" s="1"/>
  <c r="L3591" i="5" s="1"/>
  <c r="C3591" i="5" a="1"/>
  <c r="C3591" i="5" s="1"/>
  <c r="K3590" i="5" a="1"/>
  <c r="K3590" i="5" s="1"/>
  <c r="L3590" i="5" s="1"/>
  <c r="K3589" i="5" a="1"/>
  <c r="K3589" i="5" s="1"/>
  <c r="L3589" i="5" s="1"/>
  <c r="K3588" i="5" a="1"/>
  <c r="K3588" i="5" s="1"/>
  <c r="L3588" i="5" s="1"/>
  <c r="C3588" i="5" a="1"/>
  <c r="C3588" i="5" s="1"/>
  <c r="K3587" i="5" a="1"/>
  <c r="K3587" i="5" s="1"/>
  <c r="L3587" i="5" s="1"/>
  <c r="C3587" i="5" a="1"/>
  <c r="C3587" i="5" s="1"/>
  <c r="K3586" i="5" a="1"/>
  <c r="K3586" i="5" s="1"/>
  <c r="L3586" i="5" s="1"/>
  <c r="C3586" i="5" a="1"/>
  <c r="C3586" i="5" s="1"/>
  <c r="K3585" i="5" a="1"/>
  <c r="K3585" i="5" s="1"/>
  <c r="L3585" i="5" s="1"/>
  <c r="K3584" i="5" a="1"/>
  <c r="K3584" i="5" s="1"/>
  <c r="L3584" i="5" s="1"/>
  <c r="C3584" i="5" a="1"/>
  <c r="C3584" i="5" s="1"/>
  <c r="K3583" i="5" a="1"/>
  <c r="K3583" i="5" s="1"/>
  <c r="L3583" i="5" s="1"/>
  <c r="K3582" i="5" a="1"/>
  <c r="K3582" i="5" s="1"/>
  <c r="L3582" i="5" s="1"/>
  <c r="K3581" i="5" a="1"/>
  <c r="K3581" i="5" s="1"/>
  <c r="L3581" i="5" s="1"/>
  <c r="K3580" i="5" a="1"/>
  <c r="K3580" i="5" s="1"/>
  <c r="L3580" i="5" s="1"/>
  <c r="C3580" i="5" a="1"/>
  <c r="C3580" i="5" s="1"/>
  <c r="K3579" i="5" a="1"/>
  <c r="K3579" i="5" s="1"/>
  <c r="L3579" i="5" s="1"/>
  <c r="C3579" i="5" a="1"/>
  <c r="C3579" i="5" s="1"/>
  <c r="K3578" i="5" a="1"/>
  <c r="K3578" i="5" s="1"/>
  <c r="L3578" i="5" s="1"/>
  <c r="C3578" i="5" a="1"/>
  <c r="C3578" i="5" s="1"/>
  <c r="K3577" i="5" a="1"/>
  <c r="K3577" i="5" s="1"/>
  <c r="L3577" i="5" s="1"/>
  <c r="K3576" i="5" a="1"/>
  <c r="K3576" i="5" s="1"/>
  <c r="L3576" i="5" s="1"/>
  <c r="C3576" i="5" a="1"/>
  <c r="C3576" i="5" s="1"/>
  <c r="K3575" i="5" a="1"/>
  <c r="K3575" i="5" s="1"/>
  <c r="L3575" i="5" s="1"/>
  <c r="K3574" i="5" a="1"/>
  <c r="K3574" i="5" s="1"/>
  <c r="L3574" i="5" s="1"/>
  <c r="K3573" i="5" a="1"/>
  <c r="K3573" i="5" s="1"/>
  <c r="L3573" i="5" s="1"/>
  <c r="K3572" i="5" a="1"/>
  <c r="K3572" i="5" s="1"/>
  <c r="L3572" i="5" s="1"/>
  <c r="C3572" i="5" a="1"/>
  <c r="C3572" i="5" s="1"/>
  <c r="K3571" i="5" a="1"/>
  <c r="K3571" i="5" s="1"/>
  <c r="L3571" i="5" s="1"/>
  <c r="C3571" i="5" a="1"/>
  <c r="C3571" i="5" s="1"/>
  <c r="K3570" i="5" a="1"/>
  <c r="K3570" i="5" s="1"/>
  <c r="L3570" i="5" s="1"/>
  <c r="C3570" i="5" a="1"/>
  <c r="C3570" i="5" s="1"/>
  <c r="K3569" i="5" a="1"/>
  <c r="K3569" i="5" s="1"/>
  <c r="L3569" i="5" s="1"/>
  <c r="K3568" i="5" a="1"/>
  <c r="K3568" i="5" s="1"/>
  <c r="L3568" i="5" s="1"/>
  <c r="C3568" i="5" a="1"/>
  <c r="C3568" i="5" s="1"/>
  <c r="K3567" i="5" a="1"/>
  <c r="K3567" i="5" s="1"/>
  <c r="L3567" i="5" s="1"/>
  <c r="K3566" i="5" a="1"/>
  <c r="K3566" i="5" s="1"/>
  <c r="L3566" i="5" s="1"/>
  <c r="K3565" i="5" a="1"/>
  <c r="K3565" i="5" s="1"/>
  <c r="L3565" i="5" s="1"/>
  <c r="C3565" i="5" a="1"/>
  <c r="C3565" i="5" s="1"/>
  <c r="K3564" i="5" a="1"/>
  <c r="K3564" i="5" s="1"/>
  <c r="L3564" i="5" s="1"/>
  <c r="C3564" i="5" a="1"/>
  <c r="C3564" i="5" s="1"/>
  <c r="K3563" i="5" a="1"/>
  <c r="K3563" i="5" s="1"/>
  <c r="L3563" i="5" s="1"/>
  <c r="C3563" i="5" a="1"/>
  <c r="C3563" i="5" s="1"/>
  <c r="K3562" i="5" a="1"/>
  <c r="K3562" i="5" s="1"/>
  <c r="L3562" i="5" s="1"/>
  <c r="C3562" i="5" a="1"/>
  <c r="C3562" i="5" s="1"/>
  <c r="K3561" i="5" a="1"/>
  <c r="K3561" i="5" s="1"/>
  <c r="L3561" i="5" s="1"/>
  <c r="K3560" i="5" a="1"/>
  <c r="K3560" i="5" s="1"/>
  <c r="L3560" i="5" s="1"/>
  <c r="C3560" i="5" a="1"/>
  <c r="C3560" i="5" s="1"/>
  <c r="K3559" i="5" a="1"/>
  <c r="K3559" i="5" s="1"/>
  <c r="L3559" i="5" s="1"/>
  <c r="K3558" i="5" a="1"/>
  <c r="K3558" i="5" s="1"/>
  <c r="L3558" i="5" s="1"/>
  <c r="K3557" i="5" a="1"/>
  <c r="K3557" i="5" s="1"/>
  <c r="L3557" i="5" s="1"/>
  <c r="K3556" i="5" a="1"/>
  <c r="K3556" i="5" s="1"/>
  <c r="L3556" i="5" s="1"/>
  <c r="C3556" i="5" a="1"/>
  <c r="C3556" i="5" s="1"/>
  <c r="K3555" i="5" a="1"/>
  <c r="K3555" i="5" s="1"/>
  <c r="L3555" i="5" s="1"/>
  <c r="C3555" i="5" a="1"/>
  <c r="C3555" i="5" s="1"/>
  <c r="K3554" i="5" a="1"/>
  <c r="K3554" i="5" s="1"/>
  <c r="L3554" i="5" s="1"/>
  <c r="C3554" i="5" a="1"/>
  <c r="C3554" i="5" s="1"/>
  <c r="K3553" i="5" a="1"/>
  <c r="K3553" i="5" s="1"/>
  <c r="L3553" i="5" s="1"/>
  <c r="K3552" i="5" a="1"/>
  <c r="K3552" i="5" s="1"/>
  <c r="L3552" i="5" s="1"/>
  <c r="C3552" i="5" a="1"/>
  <c r="C3552" i="5" s="1"/>
  <c r="K3551" i="5" a="1"/>
  <c r="K3551" i="5" s="1"/>
  <c r="L3551" i="5" s="1"/>
  <c r="K3550" i="5" a="1"/>
  <c r="K3550" i="5" s="1"/>
  <c r="L3550" i="5" s="1"/>
  <c r="K3549" i="5" a="1"/>
  <c r="K3549" i="5" s="1"/>
  <c r="L3549" i="5" s="1"/>
  <c r="K3548" i="5" a="1"/>
  <c r="K3548" i="5" s="1"/>
  <c r="L3548" i="5" s="1"/>
  <c r="C3548" i="5" a="1"/>
  <c r="C3548" i="5" s="1"/>
  <c r="K3547" i="5" a="1"/>
  <c r="K3547" i="5" s="1"/>
  <c r="L3547" i="5" s="1"/>
  <c r="C3547" i="5" a="1"/>
  <c r="C3547" i="5" s="1"/>
  <c r="K3546" i="5" a="1"/>
  <c r="K3546" i="5" s="1"/>
  <c r="L3546" i="5" s="1"/>
  <c r="C3546" i="5" a="1"/>
  <c r="C3546" i="5" s="1"/>
  <c r="K3545" i="5" a="1"/>
  <c r="K3545" i="5" s="1"/>
  <c r="L3545" i="5" s="1"/>
  <c r="C3545" i="5" a="1"/>
  <c r="C3545" i="5" s="1"/>
  <c r="K3544" i="5" a="1"/>
  <c r="K3544" i="5" s="1"/>
  <c r="L3544" i="5" s="1"/>
  <c r="C3544" i="5" a="1"/>
  <c r="C3544" i="5" s="1"/>
  <c r="K3543" i="5" a="1"/>
  <c r="K3543" i="5" s="1"/>
  <c r="L3543" i="5" s="1"/>
  <c r="K3542" i="5" a="1"/>
  <c r="K3542" i="5" s="1"/>
  <c r="L3542" i="5" s="1"/>
  <c r="K3541" i="5" a="1"/>
  <c r="K3541" i="5" s="1"/>
  <c r="L3541" i="5" s="1"/>
  <c r="C3541" i="5" a="1"/>
  <c r="C3541" i="5" s="1"/>
  <c r="K3540" i="5" a="1"/>
  <c r="K3540" i="5" s="1"/>
  <c r="L3540" i="5" s="1"/>
  <c r="C3540" i="5" a="1"/>
  <c r="C3540" i="5" s="1"/>
  <c r="K3539" i="5" a="1"/>
  <c r="K3539" i="5" s="1"/>
  <c r="L3539" i="5" s="1"/>
  <c r="C3539" i="5" a="1"/>
  <c r="C3539" i="5" s="1"/>
  <c r="K3538" i="5" a="1"/>
  <c r="K3538" i="5" s="1"/>
  <c r="L3538" i="5" s="1"/>
  <c r="C3538" i="5" a="1"/>
  <c r="C3538" i="5" s="1"/>
  <c r="K3537" i="5" a="1"/>
  <c r="K3537" i="5" s="1"/>
  <c r="L3537" i="5" s="1"/>
  <c r="C3537" i="5" a="1"/>
  <c r="C3537" i="5" s="1"/>
  <c r="K3536" i="5" a="1"/>
  <c r="K3536" i="5" s="1"/>
  <c r="L3536" i="5" s="1"/>
  <c r="C3536" i="5" a="1"/>
  <c r="C3536" i="5" s="1"/>
  <c r="K3535" i="5" a="1"/>
  <c r="K3535" i="5" s="1"/>
  <c r="L3535" i="5" s="1"/>
  <c r="K3534" i="5" a="1"/>
  <c r="K3534" i="5" s="1"/>
  <c r="L3534" i="5" s="1"/>
  <c r="K3533" i="5" a="1"/>
  <c r="K3533" i="5" s="1"/>
  <c r="L3533" i="5" s="1"/>
  <c r="K3532" i="5" a="1"/>
  <c r="K3532" i="5" s="1"/>
  <c r="L3532" i="5" s="1"/>
  <c r="C3532" i="5" a="1"/>
  <c r="C3532" i="5" s="1"/>
  <c r="K3531" i="5" a="1"/>
  <c r="K3531" i="5" s="1"/>
  <c r="L3531" i="5" s="1"/>
  <c r="C3531" i="5" a="1"/>
  <c r="C3531" i="5" s="1"/>
  <c r="K3530" i="5" a="1"/>
  <c r="K3530" i="5" s="1"/>
  <c r="L3530" i="5" s="1"/>
  <c r="C3530" i="5" a="1"/>
  <c r="C3530" i="5" s="1"/>
  <c r="K3529" i="5" a="1"/>
  <c r="K3529" i="5" s="1"/>
  <c r="L3529" i="5" s="1"/>
  <c r="K3528" i="5" a="1"/>
  <c r="K3528" i="5" s="1"/>
  <c r="L3528" i="5" s="1"/>
  <c r="C3528" i="5" a="1"/>
  <c r="C3528" i="5" s="1"/>
  <c r="K3527" i="5" a="1"/>
  <c r="K3527" i="5" s="1"/>
  <c r="L3527" i="5" s="1"/>
  <c r="K3526" i="5" a="1"/>
  <c r="K3526" i="5" s="1"/>
  <c r="L3526" i="5" s="1"/>
  <c r="K3525" i="5" a="1"/>
  <c r="K3525" i="5" s="1"/>
  <c r="L3525" i="5" s="1"/>
  <c r="K3524" i="5" a="1"/>
  <c r="K3524" i="5" s="1"/>
  <c r="L3524" i="5" s="1"/>
  <c r="C3524" i="5" a="1"/>
  <c r="C3524" i="5" s="1"/>
  <c r="K3523" i="5" a="1"/>
  <c r="K3523" i="5" s="1"/>
  <c r="L3523" i="5" s="1"/>
  <c r="C3523" i="5" a="1"/>
  <c r="C3523" i="5" s="1"/>
  <c r="K3522" i="5" a="1"/>
  <c r="K3522" i="5" s="1"/>
  <c r="L3522" i="5" s="1"/>
  <c r="C3522" i="5" a="1"/>
  <c r="C3522" i="5" s="1"/>
  <c r="K3521" i="5" a="1"/>
  <c r="K3521" i="5" s="1"/>
  <c r="L3521" i="5" s="1"/>
  <c r="C3521" i="5" a="1"/>
  <c r="C3521" i="5" s="1"/>
  <c r="K3520" i="5" a="1"/>
  <c r="K3520" i="5" s="1"/>
  <c r="L3520" i="5" s="1"/>
  <c r="C3520" i="5" a="1"/>
  <c r="C3520" i="5" s="1"/>
  <c r="K3519" i="5" a="1"/>
  <c r="K3519" i="5" s="1"/>
  <c r="L3519" i="5" s="1"/>
  <c r="K3518" i="5" a="1"/>
  <c r="K3518" i="5" s="1"/>
  <c r="L3518" i="5" s="1"/>
  <c r="K3517" i="5" a="1"/>
  <c r="K3517" i="5" s="1"/>
  <c r="L3517" i="5" s="1"/>
  <c r="K3516" i="5" a="1"/>
  <c r="K3516" i="5" s="1"/>
  <c r="L3516" i="5" s="1"/>
  <c r="C3516" i="5" a="1"/>
  <c r="C3516" i="5" s="1"/>
  <c r="K3515" i="5" a="1"/>
  <c r="K3515" i="5" s="1"/>
  <c r="L3515" i="5" s="1"/>
  <c r="K3514" i="5" a="1"/>
  <c r="K3514" i="5" s="1"/>
  <c r="L3514" i="5" s="1"/>
  <c r="C3514" i="5" a="1"/>
  <c r="C3514" i="5" s="1"/>
  <c r="K3513" i="5" a="1"/>
  <c r="K3513" i="5" s="1"/>
  <c r="L3513" i="5" s="1"/>
  <c r="C3513" i="5" a="1"/>
  <c r="C3513" i="5" s="1"/>
  <c r="K3512" i="5" a="1"/>
  <c r="K3512" i="5" s="1"/>
  <c r="L3512" i="5" s="1"/>
  <c r="C3512" i="5" a="1"/>
  <c r="C3512" i="5" s="1"/>
  <c r="K3511" i="5" a="1"/>
  <c r="K3511" i="5" s="1"/>
  <c r="L3511" i="5" s="1"/>
  <c r="K3510" i="5" a="1"/>
  <c r="K3510" i="5" s="1"/>
  <c r="L3510" i="5" s="1"/>
  <c r="K3509" i="5" a="1"/>
  <c r="K3509" i="5" s="1"/>
  <c r="L3509" i="5" s="1"/>
  <c r="K3508" i="5" a="1"/>
  <c r="K3508" i="5" s="1"/>
  <c r="L3508" i="5" s="1"/>
  <c r="C3508" i="5" a="1"/>
  <c r="C3508" i="5" s="1"/>
  <c r="K3507" i="5" a="1"/>
  <c r="K3507" i="5" s="1"/>
  <c r="L3507" i="5" s="1"/>
  <c r="C3507" i="5" a="1"/>
  <c r="C3507" i="5" s="1"/>
  <c r="K3506" i="5" a="1"/>
  <c r="K3506" i="5" s="1"/>
  <c r="L3506" i="5" s="1"/>
  <c r="C3506" i="5" a="1"/>
  <c r="C3506" i="5" s="1"/>
  <c r="K3505" i="5" a="1"/>
  <c r="K3505" i="5" s="1"/>
  <c r="L3505" i="5" s="1"/>
  <c r="C3505" i="5" a="1"/>
  <c r="C3505" i="5" s="1"/>
  <c r="K3504" i="5" a="1"/>
  <c r="K3504" i="5" s="1"/>
  <c r="L3504" i="5" s="1"/>
  <c r="C3504" i="5" a="1"/>
  <c r="C3504" i="5" s="1"/>
  <c r="K3503" i="5" a="1"/>
  <c r="K3503" i="5" s="1"/>
  <c r="L3503" i="5" s="1"/>
  <c r="K3502" i="5" a="1"/>
  <c r="K3502" i="5" s="1"/>
  <c r="L3502" i="5" s="1"/>
  <c r="K3501" i="5" a="1"/>
  <c r="K3501" i="5" s="1"/>
  <c r="L3501" i="5" s="1"/>
  <c r="K3500" i="5" a="1"/>
  <c r="K3500" i="5" s="1"/>
  <c r="L3500" i="5" s="1"/>
  <c r="C3500" i="5" a="1"/>
  <c r="C3500" i="5" s="1"/>
  <c r="K3499" i="5" a="1"/>
  <c r="K3499" i="5" s="1"/>
  <c r="L3499" i="5" s="1"/>
  <c r="C3499" i="5" a="1"/>
  <c r="C3499" i="5" s="1"/>
  <c r="K3498" i="5" a="1"/>
  <c r="K3498" i="5" s="1"/>
  <c r="L3498" i="5" s="1"/>
  <c r="C3498" i="5" a="1"/>
  <c r="C3498" i="5" s="1"/>
  <c r="K3497" i="5" a="1"/>
  <c r="K3497" i="5" s="1"/>
  <c r="L3497" i="5" s="1"/>
  <c r="C3497" i="5" a="1"/>
  <c r="C3497" i="5" s="1"/>
  <c r="K3496" i="5" a="1"/>
  <c r="K3496" i="5" s="1"/>
  <c r="L3496" i="5" s="1"/>
  <c r="C3496" i="5" a="1"/>
  <c r="C3496" i="5" s="1"/>
  <c r="K3495" i="5" a="1"/>
  <c r="K3495" i="5" s="1"/>
  <c r="L3495" i="5" s="1"/>
  <c r="K3494" i="5" a="1"/>
  <c r="K3494" i="5" s="1"/>
  <c r="L3494" i="5" s="1"/>
  <c r="K3493" i="5" a="1"/>
  <c r="K3493" i="5" s="1"/>
  <c r="L3493" i="5" s="1"/>
  <c r="K3492" i="5" a="1"/>
  <c r="K3492" i="5" s="1"/>
  <c r="L3492" i="5" s="1"/>
  <c r="C3492" i="5" a="1"/>
  <c r="C3492" i="5" s="1"/>
  <c r="K3491" i="5" a="1"/>
  <c r="K3491" i="5" s="1"/>
  <c r="L3491" i="5" s="1"/>
  <c r="K3490" i="5" a="1"/>
  <c r="K3490" i="5" s="1"/>
  <c r="L3490" i="5" s="1"/>
  <c r="C3490" i="5" a="1"/>
  <c r="C3490" i="5" s="1"/>
  <c r="K3489" i="5" a="1"/>
  <c r="K3489" i="5" s="1"/>
  <c r="L3489" i="5" s="1"/>
  <c r="C3489" i="5" a="1"/>
  <c r="C3489" i="5" s="1"/>
  <c r="K3488" i="5" a="1"/>
  <c r="K3488" i="5" s="1"/>
  <c r="L3488" i="5" s="1"/>
  <c r="C3488" i="5" a="1"/>
  <c r="C3488" i="5" s="1"/>
  <c r="K3487" i="5" a="1"/>
  <c r="K3487" i="5" s="1"/>
  <c r="L3487" i="5" s="1"/>
  <c r="K3486" i="5" a="1"/>
  <c r="K3486" i="5" s="1"/>
  <c r="L3486" i="5" s="1"/>
  <c r="K3485" i="5" a="1"/>
  <c r="K3485" i="5" s="1"/>
  <c r="L3485" i="5" s="1"/>
  <c r="C3485" i="5" a="1"/>
  <c r="C3485" i="5" s="1"/>
  <c r="K3484" i="5" a="1"/>
  <c r="K3484" i="5" s="1"/>
  <c r="L3484" i="5" s="1"/>
  <c r="C3484" i="5" a="1"/>
  <c r="C3484" i="5" s="1"/>
  <c r="K3483" i="5" a="1"/>
  <c r="K3483" i="5" s="1"/>
  <c r="L3483" i="5" s="1"/>
  <c r="K3482" i="5" a="1"/>
  <c r="K3482" i="5" s="1"/>
  <c r="L3482" i="5" s="1"/>
  <c r="C3482" i="5" a="1"/>
  <c r="C3482" i="5" s="1"/>
  <c r="K3481" i="5" a="1"/>
  <c r="K3481" i="5" s="1"/>
  <c r="L3481" i="5" s="1"/>
  <c r="C3481" i="5" a="1"/>
  <c r="C3481" i="5" s="1"/>
  <c r="K3480" i="5" a="1"/>
  <c r="K3480" i="5" s="1"/>
  <c r="L3480" i="5" s="1"/>
  <c r="C3480" i="5" a="1"/>
  <c r="C3480" i="5" s="1"/>
  <c r="K3479" i="5" a="1"/>
  <c r="K3479" i="5" s="1"/>
  <c r="L3479" i="5" s="1"/>
  <c r="K3478" i="5" a="1"/>
  <c r="K3478" i="5" s="1"/>
  <c r="L3478" i="5" s="1"/>
  <c r="K3477" i="5" a="1"/>
  <c r="K3477" i="5" s="1"/>
  <c r="L3477" i="5" s="1"/>
  <c r="K3476" i="5" a="1"/>
  <c r="K3476" i="5" s="1"/>
  <c r="L3476" i="5" s="1"/>
  <c r="C3476" i="5" a="1"/>
  <c r="C3476" i="5" s="1"/>
  <c r="K3475" i="5" a="1"/>
  <c r="K3475" i="5" s="1"/>
  <c r="L3475" i="5" s="1"/>
  <c r="C3475" i="5" a="1"/>
  <c r="C3475" i="5" s="1"/>
  <c r="K3474" i="5" a="1"/>
  <c r="K3474" i="5" s="1"/>
  <c r="L3474" i="5" s="1"/>
  <c r="C3474" i="5" a="1"/>
  <c r="C3474" i="5" s="1"/>
  <c r="K3473" i="5" a="1"/>
  <c r="K3473" i="5" s="1"/>
  <c r="L3473" i="5" s="1"/>
  <c r="C3473" i="5" a="1"/>
  <c r="C3473" i="5" s="1"/>
  <c r="K3472" i="5" a="1"/>
  <c r="K3472" i="5" s="1"/>
  <c r="L3472" i="5" s="1"/>
  <c r="C3472" i="5" a="1"/>
  <c r="C3472" i="5" s="1"/>
  <c r="K3471" i="5" a="1"/>
  <c r="K3471" i="5" s="1"/>
  <c r="L3471" i="5" s="1"/>
  <c r="K3470" i="5" a="1"/>
  <c r="K3470" i="5" s="1"/>
  <c r="L3470" i="5" s="1"/>
  <c r="K3469" i="5" a="1"/>
  <c r="K3469" i="5" s="1"/>
  <c r="L3469" i="5" s="1"/>
  <c r="K3468" i="5" a="1"/>
  <c r="K3468" i="5" s="1"/>
  <c r="L3468" i="5" s="1"/>
  <c r="C3468" i="5" a="1"/>
  <c r="C3468" i="5" s="1"/>
  <c r="K3467" i="5" a="1"/>
  <c r="K3467" i="5" s="1"/>
  <c r="L3467" i="5" s="1"/>
  <c r="C3467" i="5" a="1"/>
  <c r="C3467" i="5" s="1"/>
  <c r="K3466" i="5" a="1"/>
  <c r="K3466" i="5" s="1"/>
  <c r="L3466" i="5" s="1"/>
  <c r="C3466" i="5" a="1"/>
  <c r="C3466" i="5" s="1"/>
  <c r="K3465" i="5" a="1"/>
  <c r="K3465" i="5" s="1"/>
  <c r="L3465" i="5" s="1"/>
  <c r="C3465" i="5" a="1"/>
  <c r="C3465" i="5" s="1"/>
  <c r="K3464" i="5" a="1"/>
  <c r="K3464" i="5" s="1"/>
  <c r="L3464" i="5" s="1"/>
  <c r="C3464" i="5" a="1"/>
  <c r="C3464" i="5" s="1"/>
  <c r="K3463" i="5" a="1"/>
  <c r="K3463" i="5" s="1"/>
  <c r="L3463" i="5" s="1"/>
  <c r="K3462" i="5" a="1"/>
  <c r="K3462" i="5" s="1"/>
  <c r="L3462" i="5" s="1"/>
  <c r="K3461" i="5" a="1"/>
  <c r="K3461" i="5" s="1"/>
  <c r="L3461" i="5" s="1"/>
  <c r="K3460" i="5" a="1"/>
  <c r="K3460" i="5" s="1"/>
  <c r="L3460" i="5" s="1"/>
  <c r="C3460" i="5" a="1"/>
  <c r="C3460" i="5" s="1"/>
  <c r="K3459" i="5" a="1"/>
  <c r="K3459" i="5" s="1"/>
  <c r="L3459" i="5" s="1"/>
  <c r="K3458" i="5" a="1"/>
  <c r="K3458" i="5" s="1"/>
  <c r="L3458" i="5" s="1"/>
  <c r="C3458" i="5" a="1"/>
  <c r="C3458" i="5" s="1"/>
  <c r="K3457" i="5" a="1"/>
  <c r="K3457" i="5" s="1"/>
  <c r="L3457" i="5" s="1"/>
  <c r="C3457" i="5" a="1"/>
  <c r="C3457" i="5" s="1"/>
  <c r="K3456" i="5" a="1"/>
  <c r="K3456" i="5" s="1"/>
  <c r="L3456" i="5" s="1"/>
  <c r="C3456" i="5" a="1"/>
  <c r="C3456" i="5" s="1"/>
  <c r="K3455" i="5" a="1"/>
  <c r="K3455" i="5" s="1"/>
  <c r="L3455" i="5" s="1"/>
  <c r="K3454" i="5" a="1"/>
  <c r="K3454" i="5" s="1"/>
  <c r="L3454" i="5" s="1"/>
  <c r="K3453" i="5" a="1"/>
  <c r="K3453" i="5" s="1"/>
  <c r="L3453" i="5" s="1"/>
  <c r="K3452" i="5" a="1"/>
  <c r="K3452" i="5" s="1"/>
  <c r="L3452" i="5" s="1"/>
  <c r="C3452" i="5" a="1"/>
  <c r="C3452" i="5" s="1"/>
  <c r="K3451" i="5" a="1"/>
  <c r="K3451" i="5" s="1"/>
  <c r="L3451" i="5" s="1"/>
  <c r="K3450" i="5" a="1"/>
  <c r="K3450" i="5" s="1"/>
  <c r="L3450" i="5" s="1"/>
  <c r="C3450" i="5" a="1"/>
  <c r="C3450" i="5" s="1"/>
  <c r="K3449" i="5" a="1"/>
  <c r="K3449" i="5" s="1"/>
  <c r="L3449" i="5" s="1"/>
  <c r="C3449" i="5" a="1"/>
  <c r="C3449" i="5" s="1"/>
  <c r="K3448" i="5" a="1"/>
  <c r="K3448" i="5" s="1"/>
  <c r="L3448" i="5" s="1"/>
  <c r="C3448" i="5" a="1"/>
  <c r="C3448" i="5" s="1"/>
  <c r="K3447" i="5" a="1"/>
  <c r="K3447" i="5" s="1"/>
  <c r="L3447" i="5" s="1"/>
  <c r="K3446" i="5" a="1"/>
  <c r="K3446" i="5" s="1"/>
  <c r="L3446" i="5" s="1"/>
  <c r="K3445" i="5" a="1"/>
  <c r="K3445" i="5" s="1"/>
  <c r="L3445" i="5" s="1"/>
  <c r="K3444" i="5" a="1"/>
  <c r="K3444" i="5" s="1"/>
  <c r="L3444" i="5" s="1"/>
  <c r="C3444" i="5" a="1"/>
  <c r="C3444" i="5" s="1"/>
  <c r="K3443" i="5" a="1"/>
  <c r="K3443" i="5" s="1"/>
  <c r="L3443" i="5" s="1"/>
  <c r="K3442" i="5" a="1"/>
  <c r="K3442" i="5" s="1"/>
  <c r="L3442" i="5" s="1"/>
  <c r="C3442" i="5" a="1"/>
  <c r="C3442" i="5" s="1"/>
  <c r="K3441" i="5" a="1"/>
  <c r="K3441" i="5" s="1"/>
  <c r="L3441" i="5" s="1"/>
  <c r="C3441" i="5" a="1"/>
  <c r="C3441" i="5" s="1"/>
  <c r="K3440" i="5" a="1"/>
  <c r="K3440" i="5" s="1"/>
  <c r="L3440" i="5" s="1"/>
  <c r="C3440" i="5" a="1"/>
  <c r="C3440" i="5" s="1"/>
  <c r="K3439" i="5" a="1"/>
  <c r="K3439" i="5" s="1"/>
  <c r="L3439" i="5" s="1"/>
  <c r="K3438" i="5" a="1"/>
  <c r="K3438" i="5" s="1"/>
  <c r="L3438" i="5" s="1"/>
  <c r="K3437" i="5" a="1"/>
  <c r="K3437" i="5" s="1"/>
  <c r="L3437" i="5" s="1"/>
  <c r="C3437" i="5" a="1"/>
  <c r="C3437" i="5" s="1"/>
  <c r="K3436" i="5" a="1"/>
  <c r="K3436" i="5" s="1"/>
  <c r="L3436" i="5" s="1"/>
  <c r="C3436" i="5" a="1"/>
  <c r="C3436" i="5" s="1"/>
  <c r="K3435" i="5" a="1"/>
  <c r="K3435" i="5" s="1"/>
  <c r="L3435" i="5" s="1"/>
  <c r="C3435" i="5" a="1"/>
  <c r="C3435" i="5" s="1"/>
  <c r="K3434" i="5" a="1"/>
  <c r="K3434" i="5" s="1"/>
  <c r="L3434" i="5" s="1"/>
  <c r="C3434" i="5" a="1"/>
  <c r="C3434" i="5" s="1"/>
  <c r="K3433" i="5" a="1"/>
  <c r="K3433" i="5" s="1"/>
  <c r="L3433" i="5" s="1"/>
  <c r="C3433" i="5" a="1"/>
  <c r="C3433" i="5" s="1"/>
  <c r="K3432" i="5" a="1"/>
  <c r="K3432" i="5" s="1"/>
  <c r="L3432" i="5" s="1"/>
  <c r="C3432" i="5" a="1"/>
  <c r="C3432" i="5" s="1"/>
  <c r="K3431" i="5" a="1"/>
  <c r="K3431" i="5" s="1"/>
  <c r="L3431" i="5" s="1"/>
  <c r="C3431" i="5" a="1"/>
  <c r="C3431" i="5" s="1"/>
  <c r="K3430" i="5" a="1"/>
  <c r="K3430" i="5" s="1"/>
  <c r="L3430" i="5" s="1"/>
  <c r="K3429" i="5" a="1"/>
  <c r="K3429" i="5" s="1"/>
  <c r="L3429" i="5" s="1"/>
  <c r="C3429" i="5" a="1"/>
  <c r="C3429" i="5" s="1"/>
  <c r="K3428" i="5" a="1"/>
  <c r="K3428" i="5" s="1"/>
  <c r="L3428" i="5" s="1"/>
  <c r="C3428" i="5" a="1"/>
  <c r="C3428" i="5" s="1"/>
  <c r="K3427" i="5" a="1"/>
  <c r="K3427" i="5" s="1"/>
  <c r="L3427" i="5" s="1"/>
  <c r="K3426" i="5" a="1"/>
  <c r="K3426" i="5" s="1"/>
  <c r="L3426" i="5" s="1"/>
  <c r="C3426" i="5" a="1"/>
  <c r="C3426" i="5" s="1"/>
  <c r="K3425" i="5" a="1"/>
  <c r="K3425" i="5" s="1"/>
  <c r="L3425" i="5" s="1"/>
  <c r="C3425" i="5" a="1"/>
  <c r="C3425" i="5" s="1"/>
  <c r="K3424" i="5" a="1"/>
  <c r="K3424" i="5" s="1"/>
  <c r="L3424" i="5" s="1"/>
  <c r="C3424" i="5" a="1"/>
  <c r="C3424" i="5" s="1"/>
  <c r="K3423" i="5" a="1"/>
  <c r="K3423" i="5" s="1"/>
  <c r="L3423" i="5" s="1"/>
  <c r="K3422" i="5" a="1"/>
  <c r="K3422" i="5" s="1"/>
  <c r="L3422" i="5" s="1"/>
  <c r="K3421" i="5" a="1"/>
  <c r="K3421" i="5" s="1"/>
  <c r="L3421" i="5" s="1"/>
  <c r="K3420" i="5" a="1"/>
  <c r="K3420" i="5" s="1"/>
  <c r="L3420" i="5" s="1"/>
  <c r="C3420" i="5" a="1"/>
  <c r="C3420" i="5" s="1"/>
  <c r="K3419" i="5" a="1"/>
  <c r="K3419" i="5" s="1"/>
  <c r="L3419" i="5" s="1"/>
  <c r="K3418" i="5" a="1"/>
  <c r="K3418" i="5" s="1"/>
  <c r="L3418" i="5" s="1"/>
  <c r="C3418" i="5" a="1"/>
  <c r="C3418" i="5" s="1"/>
  <c r="K3417" i="5" a="1"/>
  <c r="K3417" i="5" s="1"/>
  <c r="L3417" i="5" s="1"/>
  <c r="C3417" i="5" a="1"/>
  <c r="C3417" i="5" s="1"/>
  <c r="K3416" i="5" a="1"/>
  <c r="K3416" i="5" s="1"/>
  <c r="L3416" i="5" s="1"/>
  <c r="C3416" i="5" a="1"/>
  <c r="C3416" i="5" s="1"/>
  <c r="K3415" i="5" a="1"/>
  <c r="K3415" i="5" s="1"/>
  <c r="L3415" i="5" s="1"/>
  <c r="K3414" i="5" a="1"/>
  <c r="K3414" i="5" s="1"/>
  <c r="L3414" i="5" s="1"/>
  <c r="K3413" i="5" a="1"/>
  <c r="K3413" i="5" s="1"/>
  <c r="L3413" i="5" s="1"/>
  <c r="K3412" i="5" a="1"/>
  <c r="K3412" i="5" s="1"/>
  <c r="L3412" i="5" s="1"/>
  <c r="C3412" i="5" a="1"/>
  <c r="C3412" i="5" s="1"/>
  <c r="K3411" i="5" a="1"/>
  <c r="K3411" i="5" s="1"/>
  <c r="L3411" i="5" s="1"/>
  <c r="K3410" i="5" a="1"/>
  <c r="K3410" i="5" s="1"/>
  <c r="L3410" i="5" s="1"/>
  <c r="C3410" i="5" a="1"/>
  <c r="C3410" i="5" s="1"/>
  <c r="K3409" i="5" a="1"/>
  <c r="K3409" i="5" s="1"/>
  <c r="L3409" i="5" s="1"/>
  <c r="C3409" i="5" a="1"/>
  <c r="C3409" i="5" s="1"/>
  <c r="K3408" i="5" a="1"/>
  <c r="K3408" i="5" s="1"/>
  <c r="L3408" i="5" s="1"/>
  <c r="C3408" i="5" a="1"/>
  <c r="C3408" i="5" s="1"/>
  <c r="K3407" i="5" a="1"/>
  <c r="K3407" i="5" s="1"/>
  <c r="L3407" i="5" s="1"/>
  <c r="K3406" i="5" a="1"/>
  <c r="K3406" i="5" s="1"/>
  <c r="L3406" i="5" s="1"/>
  <c r="K3405" i="5" a="1"/>
  <c r="K3405" i="5" s="1"/>
  <c r="L3405" i="5" s="1"/>
  <c r="K3404" i="5" a="1"/>
  <c r="K3404" i="5" s="1"/>
  <c r="L3404" i="5" s="1"/>
  <c r="C3404" i="5" a="1"/>
  <c r="C3404" i="5" s="1"/>
  <c r="K3403" i="5" a="1"/>
  <c r="K3403" i="5" s="1"/>
  <c r="L3403" i="5" s="1"/>
  <c r="K3402" i="5" a="1"/>
  <c r="K3402" i="5" s="1"/>
  <c r="L3402" i="5" s="1"/>
  <c r="C3402" i="5" a="1"/>
  <c r="C3402" i="5" s="1"/>
  <c r="K3401" i="5" a="1"/>
  <c r="K3401" i="5" s="1"/>
  <c r="L3401" i="5" s="1"/>
  <c r="C3401" i="5" a="1"/>
  <c r="C3401" i="5" s="1"/>
  <c r="K3400" i="5" a="1"/>
  <c r="K3400" i="5" s="1"/>
  <c r="L3400" i="5" s="1"/>
  <c r="C3400" i="5" a="1"/>
  <c r="C3400" i="5" s="1"/>
  <c r="K3399" i="5" a="1"/>
  <c r="K3399" i="5" s="1"/>
  <c r="L3399" i="5" s="1"/>
  <c r="K3398" i="5" a="1"/>
  <c r="K3398" i="5" s="1"/>
  <c r="L3398" i="5" s="1"/>
  <c r="K3397" i="5" a="1"/>
  <c r="K3397" i="5" s="1"/>
  <c r="L3397" i="5" s="1"/>
  <c r="K3396" i="5" a="1"/>
  <c r="K3396" i="5" s="1"/>
  <c r="L3396" i="5" s="1"/>
  <c r="C3396" i="5" a="1"/>
  <c r="C3396" i="5" s="1"/>
  <c r="K3395" i="5" a="1"/>
  <c r="K3395" i="5" s="1"/>
  <c r="L3395" i="5" s="1"/>
  <c r="K3394" i="5" a="1"/>
  <c r="K3394" i="5" s="1"/>
  <c r="L3394" i="5" s="1"/>
  <c r="C3394" i="5" a="1"/>
  <c r="C3394" i="5" s="1"/>
  <c r="K3393" i="5" a="1"/>
  <c r="K3393" i="5" s="1"/>
  <c r="L3393" i="5" s="1"/>
  <c r="C3393" i="5" a="1"/>
  <c r="C3393" i="5" s="1"/>
  <c r="K3392" i="5" a="1"/>
  <c r="K3392" i="5" s="1"/>
  <c r="L3392" i="5" s="1"/>
  <c r="C3392" i="5" a="1"/>
  <c r="C3392" i="5" s="1"/>
  <c r="K3391" i="5" a="1"/>
  <c r="K3391" i="5" s="1"/>
  <c r="L3391" i="5" s="1"/>
  <c r="K3390" i="5" a="1"/>
  <c r="K3390" i="5" s="1"/>
  <c r="L3390" i="5" s="1"/>
  <c r="K3389" i="5" a="1"/>
  <c r="K3389" i="5" s="1"/>
  <c r="L3389" i="5" s="1"/>
  <c r="K3388" i="5" a="1"/>
  <c r="K3388" i="5" s="1"/>
  <c r="L3388" i="5" s="1"/>
  <c r="C3388" i="5" a="1"/>
  <c r="C3388" i="5" s="1"/>
  <c r="K3387" i="5" a="1"/>
  <c r="K3387" i="5" s="1"/>
  <c r="L3387" i="5" s="1"/>
  <c r="C3387" i="5" a="1"/>
  <c r="C3387" i="5" s="1"/>
  <c r="K3386" i="5" a="1"/>
  <c r="K3386" i="5" s="1"/>
  <c r="L3386" i="5" s="1"/>
  <c r="C3386" i="5" a="1"/>
  <c r="C3386" i="5" s="1"/>
  <c r="K3385" i="5" a="1"/>
  <c r="K3385" i="5" s="1"/>
  <c r="L3385" i="5" s="1"/>
  <c r="C3385" i="5" a="1"/>
  <c r="C3385" i="5" s="1"/>
  <c r="K3384" i="5" a="1"/>
  <c r="K3384" i="5" s="1"/>
  <c r="L3384" i="5" s="1"/>
  <c r="C3384" i="5" a="1"/>
  <c r="C3384" i="5" s="1"/>
  <c r="K3383" i="5" a="1"/>
  <c r="K3383" i="5" s="1"/>
  <c r="L3383" i="5" s="1"/>
  <c r="K3382" i="5" a="1"/>
  <c r="K3382" i="5" s="1"/>
  <c r="L3382" i="5" s="1"/>
  <c r="K3381" i="5" a="1"/>
  <c r="K3381" i="5" s="1"/>
  <c r="L3381" i="5" s="1"/>
  <c r="C3381" i="5" a="1"/>
  <c r="C3381" i="5" s="1"/>
  <c r="K3380" i="5" a="1"/>
  <c r="K3380" i="5" s="1"/>
  <c r="L3380" i="5" s="1"/>
  <c r="C3380" i="5" a="1"/>
  <c r="C3380" i="5" s="1"/>
  <c r="K3379" i="5" a="1"/>
  <c r="K3379" i="5" s="1"/>
  <c r="L3379" i="5" s="1"/>
  <c r="K3378" i="5" a="1"/>
  <c r="K3378" i="5" s="1"/>
  <c r="L3378" i="5" s="1"/>
  <c r="C3378" i="5" a="1"/>
  <c r="C3378" i="5" s="1"/>
  <c r="K3377" i="5" a="1"/>
  <c r="K3377" i="5" s="1"/>
  <c r="L3377" i="5" s="1"/>
  <c r="C3377" i="5" a="1"/>
  <c r="C3377" i="5" s="1"/>
  <c r="K3376" i="5" a="1"/>
  <c r="K3376" i="5" s="1"/>
  <c r="L3376" i="5" s="1"/>
  <c r="C3376" i="5" a="1"/>
  <c r="C3376" i="5" s="1"/>
  <c r="K3375" i="5" a="1"/>
  <c r="K3375" i="5" s="1"/>
  <c r="L3375" i="5" s="1"/>
  <c r="K3374" i="5" a="1"/>
  <c r="K3374" i="5" s="1"/>
  <c r="L3374" i="5" s="1"/>
  <c r="K3373" i="5" a="1"/>
  <c r="K3373" i="5" s="1"/>
  <c r="L3373" i="5" s="1"/>
  <c r="K3372" i="5" a="1"/>
  <c r="K3372" i="5" s="1"/>
  <c r="L3372" i="5" s="1"/>
  <c r="C3372" i="5" a="1"/>
  <c r="C3372" i="5" s="1"/>
  <c r="K3371" i="5" a="1"/>
  <c r="K3371" i="5" s="1"/>
  <c r="L3371" i="5" s="1"/>
  <c r="K3370" i="5" a="1"/>
  <c r="K3370" i="5" s="1"/>
  <c r="L3370" i="5" s="1"/>
  <c r="C3370" i="5" a="1"/>
  <c r="C3370" i="5" s="1"/>
  <c r="K3369" i="5" a="1"/>
  <c r="K3369" i="5" s="1"/>
  <c r="L3369" i="5" s="1"/>
  <c r="C3369" i="5" a="1"/>
  <c r="C3369" i="5" s="1"/>
  <c r="K3368" i="5" a="1"/>
  <c r="K3368" i="5" s="1"/>
  <c r="L3368" i="5" s="1"/>
  <c r="C3368" i="5" a="1"/>
  <c r="C3368" i="5" s="1"/>
  <c r="K3367" i="5" a="1"/>
  <c r="K3367" i="5" s="1"/>
  <c r="L3367" i="5" s="1"/>
  <c r="K3366" i="5" a="1"/>
  <c r="K3366" i="5" s="1"/>
  <c r="L3366" i="5" s="1"/>
  <c r="K3365" i="5" a="1"/>
  <c r="K3365" i="5" s="1"/>
  <c r="L3365" i="5" s="1"/>
  <c r="K3364" i="5" a="1"/>
  <c r="K3364" i="5" s="1"/>
  <c r="L3364" i="5" s="1"/>
  <c r="C3364" i="5" a="1"/>
  <c r="C3364" i="5" s="1"/>
  <c r="K3363" i="5" a="1"/>
  <c r="K3363" i="5" s="1"/>
  <c r="L3363" i="5" s="1"/>
  <c r="K3362" i="5" a="1"/>
  <c r="K3362" i="5" s="1"/>
  <c r="L3362" i="5" s="1"/>
  <c r="C3362" i="5" a="1"/>
  <c r="C3362" i="5" s="1"/>
  <c r="K3361" i="5" a="1"/>
  <c r="K3361" i="5" s="1"/>
  <c r="L3361" i="5" s="1"/>
  <c r="C3361" i="5" a="1"/>
  <c r="C3361" i="5" s="1"/>
  <c r="K3360" i="5" a="1"/>
  <c r="K3360" i="5" s="1"/>
  <c r="L3360" i="5" s="1"/>
  <c r="C3360" i="5" a="1"/>
  <c r="C3360" i="5" s="1"/>
  <c r="K3359" i="5" a="1"/>
  <c r="K3359" i="5" s="1"/>
  <c r="L3359" i="5" s="1"/>
  <c r="K3358" i="5" a="1"/>
  <c r="K3358" i="5" s="1"/>
  <c r="L3358" i="5" s="1"/>
  <c r="K3357" i="5" a="1"/>
  <c r="K3357" i="5" s="1"/>
  <c r="L3357" i="5" s="1"/>
  <c r="K3356" i="5" a="1"/>
  <c r="K3356" i="5" s="1"/>
  <c r="L3356" i="5" s="1"/>
  <c r="C3356" i="5" a="1"/>
  <c r="C3356" i="5" s="1"/>
  <c r="K3355" i="5" a="1"/>
  <c r="K3355" i="5" s="1"/>
  <c r="L3355" i="5" s="1"/>
  <c r="C3355" i="5" a="1"/>
  <c r="C3355" i="5" s="1"/>
  <c r="K3354" i="5" a="1"/>
  <c r="K3354" i="5" s="1"/>
  <c r="L3354" i="5" s="1"/>
  <c r="C3354" i="5" a="1"/>
  <c r="C3354" i="5" s="1"/>
  <c r="K3353" i="5" a="1"/>
  <c r="K3353" i="5" s="1"/>
  <c r="L3353" i="5" s="1"/>
  <c r="C3353" i="5" a="1"/>
  <c r="C3353" i="5" s="1"/>
  <c r="K3352" i="5" a="1"/>
  <c r="K3352" i="5" s="1"/>
  <c r="L3352" i="5" s="1"/>
  <c r="C3352" i="5" a="1"/>
  <c r="C3352" i="5" s="1"/>
  <c r="K3351" i="5" a="1"/>
  <c r="K3351" i="5" s="1"/>
  <c r="L3351" i="5" s="1"/>
  <c r="K3350" i="5" a="1"/>
  <c r="K3350" i="5" s="1"/>
  <c r="L3350" i="5" s="1"/>
  <c r="K3349" i="5" a="1"/>
  <c r="K3349" i="5" s="1"/>
  <c r="L3349" i="5" s="1"/>
  <c r="K3348" i="5" a="1"/>
  <c r="K3348" i="5" s="1"/>
  <c r="L3348" i="5" s="1"/>
  <c r="C3348" i="5" a="1"/>
  <c r="C3348" i="5" s="1"/>
  <c r="K3347" i="5" a="1"/>
  <c r="K3347" i="5" s="1"/>
  <c r="L3347" i="5" s="1"/>
  <c r="K3346" i="5" a="1"/>
  <c r="K3346" i="5" s="1"/>
  <c r="L3346" i="5" s="1"/>
  <c r="C3346" i="5" a="1"/>
  <c r="C3346" i="5" s="1"/>
  <c r="K3345" i="5" a="1"/>
  <c r="K3345" i="5" s="1"/>
  <c r="L3345" i="5" s="1"/>
  <c r="C3345" i="5" a="1"/>
  <c r="C3345" i="5" s="1"/>
  <c r="K3344" i="5" a="1"/>
  <c r="K3344" i="5" s="1"/>
  <c r="L3344" i="5" s="1"/>
  <c r="C3344" i="5" a="1"/>
  <c r="C3344" i="5" s="1"/>
  <c r="K3343" i="5" a="1"/>
  <c r="K3343" i="5" s="1"/>
  <c r="L3343" i="5" s="1"/>
  <c r="K3342" i="5" a="1"/>
  <c r="K3342" i="5" s="1"/>
  <c r="L3342" i="5" s="1"/>
  <c r="K3341" i="5" a="1"/>
  <c r="K3341" i="5" s="1"/>
  <c r="L3341" i="5" s="1"/>
  <c r="K3340" i="5" a="1"/>
  <c r="K3340" i="5" s="1"/>
  <c r="L3340" i="5" s="1"/>
  <c r="C3340" i="5" a="1"/>
  <c r="C3340" i="5" s="1"/>
  <c r="K3339" i="5" a="1"/>
  <c r="K3339" i="5" s="1"/>
  <c r="L3339" i="5" s="1"/>
  <c r="C3339" i="5" a="1"/>
  <c r="C3339" i="5" s="1"/>
  <c r="K3338" i="5" a="1"/>
  <c r="K3338" i="5" s="1"/>
  <c r="L3338" i="5" s="1"/>
  <c r="C3338" i="5" a="1"/>
  <c r="C3338" i="5" s="1"/>
  <c r="K3337" i="5" a="1"/>
  <c r="K3337" i="5" s="1"/>
  <c r="L3337" i="5" s="1"/>
  <c r="C3337" i="5" a="1"/>
  <c r="C3337" i="5" s="1"/>
  <c r="K3336" i="5" a="1"/>
  <c r="K3336" i="5" s="1"/>
  <c r="L3336" i="5" s="1"/>
  <c r="C3336" i="5" a="1"/>
  <c r="C3336" i="5" s="1"/>
  <c r="K3335" i="5" a="1"/>
  <c r="K3335" i="5" s="1"/>
  <c r="L3335" i="5" s="1"/>
  <c r="K3334" i="5" a="1"/>
  <c r="K3334" i="5" s="1"/>
  <c r="L3334" i="5" s="1"/>
  <c r="K3333" i="5" a="1"/>
  <c r="K3333" i="5" s="1"/>
  <c r="L3333" i="5" s="1"/>
  <c r="C3333" i="5" a="1"/>
  <c r="C3333" i="5" s="1"/>
  <c r="K3332" i="5" a="1"/>
  <c r="K3332" i="5" s="1"/>
  <c r="L3332" i="5" s="1"/>
  <c r="C3332" i="5" a="1"/>
  <c r="C3332" i="5" s="1"/>
  <c r="K3331" i="5" a="1"/>
  <c r="K3331" i="5" s="1"/>
  <c r="L3331" i="5" s="1"/>
  <c r="K3330" i="5" a="1"/>
  <c r="K3330" i="5" s="1"/>
  <c r="L3330" i="5" s="1"/>
  <c r="C3330" i="5" a="1"/>
  <c r="C3330" i="5" s="1"/>
  <c r="K3329" i="5" a="1"/>
  <c r="K3329" i="5" s="1"/>
  <c r="L3329" i="5" s="1"/>
  <c r="C3329" i="5" a="1"/>
  <c r="C3329" i="5" s="1"/>
  <c r="K3328" i="5" a="1"/>
  <c r="K3328" i="5" s="1"/>
  <c r="L3328" i="5" s="1"/>
  <c r="C3328" i="5" a="1"/>
  <c r="C3328" i="5" s="1"/>
  <c r="K3327" i="5" a="1"/>
  <c r="K3327" i="5" s="1"/>
  <c r="L3327" i="5" s="1"/>
  <c r="K3326" i="5" a="1"/>
  <c r="K3326" i="5" s="1"/>
  <c r="L3326" i="5" s="1"/>
  <c r="K3325" i="5" a="1"/>
  <c r="K3325" i="5" s="1"/>
  <c r="L3325" i="5" s="1"/>
  <c r="K3324" i="5" a="1"/>
  <c r="K3324" i="5" s="1"/>
  <c r="L3324" i="5" s="1"/>
  <c r="C3324" i="5" a="1"/>
  <c r="C3324" i="5" s="1"/>
  <c r="K3323" i="5" a="1"/>
  <c r="K3323" i="5" s="1"/>
  <c r="L3323" i="5" s="1"/>
  <c r="K3322" i="5" a="1"/>
  <c r="K3322" i="5" s="1"/>
  <c r="L3322" i="5" s="1"/>
  <c r="C3322" i="5" a="1"/>
  <c r="C3322" i="5" s="1"/>
  <c r="K3321" i="5" a="1"/>
  <c r="K3321" i="5" s="1"/>
  <c r="L3321" i="5" s="1"/>
  <c r="C3321" i="5" a="1"/>
  <c r="C3321" i="5" s="1"/>
  <c r="K3320" i="5" a="1"/>
  <c r="K3320" i="5" s="1"/>
  <c r="L3320" i="5" s="1"/>
  <c r="C3320" i="5" a="1"/>
  <c r="C3320" i="5" s="1"/>
  <c r="K3319" i="5" a="1"/>
  <c r="K3319" i="5" s="1"/>
  <c r="L3319" i="5" s="1"/>
  <c r="K3318" i="5" a="1"/>
  <c r="K3318" i="5" s="1"/>
  <c r="L3318" i="5" s="1"/>
  <c r="K3317" i="5" a="1"/>
  <c r="K3317" i="5" s="1"/>
  <c r="L3317" i="5" s="1"/>
  <c r="K3316" i="5" a="1"/>
  <c r="K3316" i="5" s="1"/>
  <c r="L3316" i="5" s="1"/>
  <c r="C3316" i="5" a="1"/>
  <c r="C3316" i="5" s="1"/>
  <c r="K3315" i="5" a="1"/>
  <c r="K3315" i="5" s="1"/>
  <c r="L3315" i="5" s="1"/>
  <c r="C3315" i="5" a="1"/>
  <c r="C3315" i="5" s="1"/>
  <c r="K3314" i="5" a="1"/>
  <c r="K3314" i="5" s="1"/>
  <c r="L3314" i="5" s="1"/>
  <c r="C3314" i="5" a="1"/>
  <c r="C3314" i="5" s="1"/>
  <c r="K3313" i="5" a="1"/>
  <c r="K3313" i="5" s="1"/>
  <c r="L3313" i="5" s="1"/>
  <c r="C3313" i="5" a="1"/>
  <c r="C3313" i="5" s="1"/>
  <c r="K3312" i="5" a="1"/>
  <c r="K3312" i="5" s="1"/>
  <c r="L3312" i="5" s="1"/>
  <c r="C3312" i="5" a="1"/>
  <c r="C3312" i="5" s="1"/>
  <c r="K3311" i="5" a="1"/>
  <c r="K3311" i="5" s="1"/>
  <c r="L3311" i="5" s="1"/>
  <c r="K3310" i="5" a="1"/>
  <c r="K3310" i="5" s="1"/>
  <c r="L3310" i="5" s="1"/>
  <c r="K3309" i="5" a="1"/>
  <c r="K3309" i="5" s="1"/>
  <c r="L3309" i="5" s="1"/>
  <c r="C3309" i="5" a="1"/>
  <c r="C3309" i="5" s="1"/>
  <c r="K3308" i="5" a="1"/>
  <c r="K3308" i="5" s="1"/>
  <c r="L3308" i="5" s="1"/>
  <c r="C3308" i="5" a="1"/>
  <c r="C3308" i="5" s="1"/>
  <c r="K3307" i="5" a="1"/>
  <c r="K3307" i="5" s="1"/>
  <c r="L3307" i="5" s="1"/>
  <c r="C3307" i="5" a="1"/>
  <c r="C3307" i="5" s="1"/>
  <c r="K3306" i="5" a="1"/>
  <c r="K3306" i="5" s="1"/>
  <c r="L3306" i="5" s="1"/>
  <c r="C3306" i="5" a="1"/>
  <c r="C3306" i="5" s="1"/>
  <c r="K3305" i="5" a="1"/>
  <c r="K3305" i="5" s="1"/>
  <c r="L3305" i="5" s="1"/>
  <c r="C3305" i="5" a="1"/>
  <c r="C3305" i="5" s="1"/>
  <c r="K3304" i="5" a="1"/>
  <c r="K3304" i="5" s="1"/>
  <c r="L3304" i="5" s="1"/>
  <c r="C3304" i="5" a="1"/>
  <c r="C3304" i="5" s="1"/>
  <c r="K3303" i="5" a="1"/>
  <c r="K3303" i="5" s="1"/>
  <c r="L3303" i="5" s="1"/>
  <c r="K3302" i="5" a="1"/>
  <c r="K3302" i="5" s="1"/>
  <c r="L3302" i="5" s="1"/>
  <c r="K3301" i="5" a="1"/>
  <c r="K3301" i="5" s="1"/>
  <c r="L3301" i="5" s="1"/>
  <c r="K3300" i="5" a="1"/>
  <c r="K3300" i="5" s="1"/>
  <c r="L3300" i="5" s="1"/>
  <c r="C3300" i="5" a="1"/>
  <c r="C3300" i="5" s="1"/>
  <c r="K3299" i="5" a="1"/>
  <c r="K3299" i="5" s="1"/>
  <c r="L3299" i="5" s="1"/>
  <c r="C3299" i="5" a="1"/>
  <c r="C3299" i="5" s="1"/>
  <c r="K3298" i="5" a="1"/>
  <c r="K3298" i="5" s="1"/>
  <c r="L3298" i="5" s="1"/>
  <c r="C3298" i="5" a="1"/>
  <c r="C3298" i="5" s="1"/>
  <c r="K3297" i="5" a="1"/>
  <c r="K3297" i="5" s="1"/>
  <c r="L3297" i="5" s="1"/>
  <c r="C3297" i="5" a="1"/>
  <c r="C3297" i="5" s="1"/>
  <c r="K3296" i="5" a="1"/>
  <c r="K3296" i="5" s="1"/>
  <c r="L3296" i="5" s="1"/>
  <c r="C3296" i="5" a="1"/>
  <c r="C3296" i="5" s="1"/>
  <c r="K3295" i="5" a="1"/>
  <c r="K3295" i="5" s="1"/>
  <c r="L3295" i="5" s="1"/>
  <c r="K3294" i="5" a="1"/>
  <c r="K3294" i="5" s="1"/>
  <c r="L3294" i="5" s="1"/>
  <c r="K3293" i="5" a="1"/>
  <c r="K3293" i="5" s="1"/>
  <c r="L3293" i="5" s="1"/>
  <c r="K3292" i="5" a="1"/>
  <c r="K3292" i="5" s="1"/>
  <c r="L3292" i="5" s="1"/>
  <c r="C3292" i="5" a="1"/>
  <c r="C3292" i="5" s="1"/>
  <c r="K3291" i="5" a="1"/>
  <c r="K3291" i="5" s="1"/>
  <c r="L3291" i="5" s="1"/>
  <c r="C3291" i="5" a="1"/>
  <c r="C3291" i="5" s="1"/>
  <c r="K3290" i="5" a="1"/>
  <c r="K3290" i="5" s="1"/>
  <c r="L3290" i="5" s="1"/>
  <c r="C3290" i="5" a="1"/>
  <c r="C3290" i="5" s="1"/>
  <c r="K3289" i="5" a="1"/>
  <c r="K3289" i="5" s="1"/>
  <c r="L3289" i="5" s="1"/>
  <c r="C3289" i="5" a="1"/>
  <c r="C3289" i="5" s="1"/>
  <c r="K3288" i="5" a="1"/>
  <c r="K3288" i="5" s="1"/>
  <c r="L3288" i="5" s="1"/>
  <c r="C3288" i="5" a="1"/>
  <c r="C3288" i="5" s="1"/>
  <c r="K3287" i="5" a="1"/>
  <c r="K3287" i="5" s="1"/>
  <c r="L3287" i="5" s="1"/>
  <c r="K3286" i="5" a="1"/>
  <c r="K3286" i="5" s="1"/>
  <c r="L3286" i="5" s="1"/>
  <c r="K3285" i="5" a="1"/>
  <c r="K3285" i="5" s="1"/>
  <c r="L3285" i="5" s="1"/>
  <c r="K3284" i="5" a="1"/>
  <c r="K3284" i="5" s="1"/>
  <c r="L3284" i="5" s="1"/>
  <c r="C3284" i="5" a="1"/>
  <c r="C3284" i="5" s="1"/>
  <c r="K3283" i="5" a="1"/>
  <c r="K3283" i="5" s="1"/>
  <c r="L3283" i="5" s="1"/>
  <c r="K3282" i="5" a="1"/>
  <c r="K3282" i="5" s="1"/>
  <c r="L3282" i="5" s="1"/>
  <c r="C3282" i="5" a="1"/>
  <c r="C3282" i="5" s="1"/>
  <c r="K3281" i="5" a="1"/>
  <c r="K3281" i="5" s="1"/>
  <c r="L3281" i="5" s="1"/>
  <c r="C3281" i="5" a="1"/>
  <c r="C3281" i="5" s="1"/>
  <c r="K3280" i="5" a="1"/>
  <c r="K3280" i="5" s="1"/>
  <c r="L3280" i="5" s="1"/>
  <c r="C3280" i="5" a="1"/>
  <c r="C3280" i="5" s="1"/>
  <c r="K3279" i="5" a="1"/>
  <c r="K3279" i="5" s="1"/>
  <c r="L3279" i="5" s="1"/>
  <c r="K3278" i="5" a="1"/>
  <c r="K3278" i="5" s="1"/>
  <c r="L3278" i="5" s="1"/>
  <c r="K3277" i="5" a="1"/>
  <c r="K3277" i="5" s="1"/>
  <c r="L3277" i="5" s="1"/>
  <c r="K3276" i="5" a="1"/>
  <c r="K3276" i="5" s="1"/>
  <c r="L3276" i="5" s="1"/>
  <c r="C3276" i="5" a="1"/>
  <c r="C3276" i="5" s="1"/>
  <c r="K3275" i="5" a="1"/>
  <c r="K3275" i="5" s="1"/>
  <c r="L3275" i="5" s="1"/>
  <c r="C3275" i="5" a="1"/>
  <c r="C3275" i="5" s="1"/>
  <c r="K3274" i="5" a="1"/>
  <c r="K3274" i="5" s="1"/>
  <c r="L3274" i="5" s="1"/>
  <c r="C3274" i="5" a="1"/>
  <c r="C3274" i="5" s="1"/>
  <c r="K3273" i="5" a="1"/>
  <c r="K3273" i="5" s="1"/>
  <c r="L3273" i="5" s="1"/>
  <c r="C3273" i="5" a="1"/>
  <c r="C3273" i="5" s="1"/>
  <c r="K3272" i="5" a="1"/>
  <c r="K3272" i="5" s="1"/>
  <c r="L3272" i="5" s="1"/>
  <c r="C3272" i="5" a="1"/>
  <c r="C3272" i="5" s="1"/>
  <c r="K3271" i="5" a="1"/>
  <c r="K3271" i="5" s="1"/>
  <c r="L3271" i="5" s="1"/>
  <c r="K3270" i="5" a="1"/>
  <c r="K3270" i="5" s="1"/>
  <c r="L3270" i="5" s="1"/>
  <c r="K3269" i="5" a="1"/>
  <c r="K3269" i="5" s="1"/>
  <c r="L3269" i="5" s="1"/>
  <c r="K3268" i="5" a="1"/>
  <c r="K3268" i="5" s="1"/>
  <c r="L3268" i="5" s="1"/>
  <c r="C3268" i="5" a="1"/>
  <c r="C3268" i="5" s="1"/>
  <c r="K3267" i="5" a="1"/>
  <c r="K3267" i="5" s="1"/>
  <c r="L3267" i="5" s="1"/>
  <c r="C3267" i="5" a="1"/>
  <c r="C3267" i="5" s="1"/>
  <c r="K3266" i="5" a="1"/>
  <c r="K3266" i="5" s="1"/>
  <c r="L3266" i="5" s="1"/>
  <c r="C3266" i="5" a="1"/>
  <c r="C3266" i="5" s="1"/>
  <c r="K3265" i="5" a="1"/>
  <c r="K3265" i="5" s="1"/>
  <c r="L3265" i="5" s="1"/>
  <c r="C3265" i="5" a="1"/>
  <c r="C3265" i="5" s="1"/>
  <c r="K3264" i="5" a="1"/>
  <c r="K3264" i="5" s="1"/>
  <c r="L3264" i="5" s="1"/>
  <c r="C3264" i="5" a="1"/>
  <c r="C3264" i="5" s="1"/>
  <c r="K3263" i="5" a="1"/>
  <c r="K3263" i="5" s="1"/>
  <c r="L3263" i="5" s="1"/>
  <c r="K3262" i="5" a="1"/>
  <c r="K3262" i="5" s="1"/>
  <c r="L3262" i="5" s="1"/>
  <c r="K3261" i="5" a="1"/>
  <c r="K3261" i="5" s="1"/>
  <c r="L3261" i="5" s="1"/>
  <c r="K3260" i="5" a="1"/>
  <c r="K3260" i="5" s="1"/>
  <c r="L3260" i="5" s="1"/>
  <c r="C3260" i="5" a="1"/>
  <c r="C3260" i="5" s="1"/>
  <c r="K3259" i="5" a="1"/>
  <c r="K3259" i="5" s="1"/>
  <c r="L3259" i="5" s="1"/>
  <c r="C3259" i="5" a="1"/>
  <c r="C3259" i="5" s="1"/>
  <c r="K3258" i="5" a="1"/>
  <c r="K3258" i="5" s="1"/>
  <c r="L3258" i="5" s="1"/>
  <c r="C3258" i="5" a="1"/>
  <c r="C3258" i="5" s="1"/>
  <c r="K3257" i="5" a="1"/>
  <c r="K3257" i="5" s="1"/>
  <c r="L3257" i="5" s="1"/>
  <c r="C3257" i="5" a="1"/>
  <c r="C3257" i="5" s="1"/>
  <c r="K3256" i="5" a="1"/>
  <c r="K3256" i="5" s="1"/>
  <c r="L3256" i="5" s="1"/>
  <c r="C3256" i="5" a="1"/>
  <c r="C3256" i="5" s="1"/>
  <c r="K3255" i="5" a="1"/>
  <c r="K3255" i="5" s="1"/>
  <c r="L3255" i="5" s="1"/>
  <c r="K3254" i="5" a="1"/>
  <c r="K3254" i="5" s="1"/>
  <c r="L3254" i="5" s="1"/>
  <c r="K3253" i="5" a="1"/>
  <c r="K3253" i="5" s="1"/>
  <c r="L3253" i="5" s="1"/>
  <c r="C3253" i="5" a="1"/>
  <c r="C3253" i="5" s="1"/>
  <c r="K3252" i="5" a="1"/>
  <c r="K3252" i="5" s="1"/>
  <c r="L3252" i="5" s="1"/>
  <c r="C3252" i="5" a="1"/>
  <c r="C3252" i="5" s="1"/>
  <c r="K3251" i="5" a="1"/>
  <c r="K3251" i="5" s="1"/>
  <c r="L3251" i="5" s="1"/>
  <c r="C3251" i="5" a="1"/>
  <c r="C3251" i="5" s="1"/>
  <c r="K3250" i="5" a="1"/>
  <c r="K3250" i="5" s="1"/>
  <c r="L3250" i="5" s="1"/>
  <c r="C3250" i="5" a="1"/>
  <c r="C3250" i="5" s="1"/>
  <c r="K3249" i="5" a="1"/>
  <c r="K3249" i="5" s="1"/>
  <c r="L3249" i="5" s="1"/>
  <c r="C3249" i="5" a="1"/>
  <c r="C3249" i="5" s="1"/>
  <c r="K3248" i="5" a="1"/>
  <c r="K3248" i="5" s="1"/>
  <c r="L3248" i="5" s="1"/>
  <c r="C3248" i="5" a="1"/>
  <c r="C3248" i="5" s="1"/>
  <c r="K3247" i="5" a="1"/>
  <c r="K3247" i="5" s="1"/>
  <c r="L3247" i="5" s="1"/>
  <c r="K3246" i="5" a="1"/>
  <c r="K3246" i="5" s="1"/>
  <c r="L3246" i="5" s="1"/>
  <c r="K3245" i="5" a="1"/>
  <c r="K3245" i="5" s="1"/>
  <c r="L3245" i="5" s="1"/>
  <c r="K3244" i="5" a="1"/>
  <c r="K3244" i="5" s="1"/>
  <c r="L3244" i="5" s="1"/>
  <c r="C3244" i="5" a="1"/>
  <c r="C3244" i="5" s="1"/>
  <c r="K3243" i="5" a="1"/>
  <c r="K3243" i="5" s="1"/>
  <c r="L3243" i="5" s="1"/>
  <c r="C3243" i="5" a="1"/>
  <c r="C3243" i="5" s="1"/>
  <c r="K3242" i="5" a="1"/>
  <c r="K3242" i="5" s="1"/>
  <c r="L3242" i="5" s="1"/>
  <c r="C3242" i="5" a="1"/>
  <c r="C3242" i="5" s="1"/>
  <c r="K3241" i="5" a="1"/>
  <c r="K3241" i="5" s="1"/>
  <c r="L3241" i="5" s="1"/>
  <c r="C3241" i="5" a="1"/>
  <c r="C3241" i="5" s="1"/>
  <c r="K3240" i="5" a="1"/>
  <c r="K3240" i="5" s="1"/>
  <c r="L3240" i="5" s="1"/>
  <c r="C3240" i="5" a="1"/>
  <c r="C3240" i="5" s="1"/>
  <c r="K3239" i="5" a="1"/>
  <c r="K3239" i="5" s="1"/>
  <c r="L3239" i="5" s="1"/>
  <c r="C3239" i="5" a="1"/>
  <c r="C3239" i="5" s="1"/>
  <c r="K3238" i="5" a="1"/>
  <c r="K3238" i="5" s="1"/>
  <c r="L3238" i="5" s="1"/>
  <c r="K3237" i="5" a="1"/>
  <c r="K3237" i="5" s="1"/>
  <c r="L3237" i="5" s="1"/>
  <c r="K3236" i="5" a="1"/>
  <c r="K3236" i="5" s="1"/>
  <c r="L3236" i="5" s="1"/>
  <c r="C3236" i="5" a="1"/>
  <c r="C3236" i="5" s="1"/>
  <c r="K3235" i="5" a="1"/>
  <c r="K3235" i="5" s="1"/>
  <c r="L3235" i="5" s="1"/>
  <c r="C3235" i="5" a="1"/>
  <c r="C3235" i="5" s="1"/>
  <c r="K3234" i="5" a="1"/>
  <c r="K3234" i="5" s="1"/>
  <c r="L3234" i="5" s="1"/>
  <c r="C3234" i="5" a="1"/>
  <c r="C3234" i="5" s="1"/>
  <c r="K3233" i="5" a="1"/>
  <c r="K3233" i="5" s="1"/>
  <c r="L3233" i="5" s="1"/>
  <c r="C3233" i="5" a="1"/>
  <c r="C3233" i="5" s="1"/>
  <c r="K3232" i="5" a="1"/>
  <c r="K3232" i="5" s="1"/>
  <c r="L3232" i="5" s="1"/>
  <c r="C3232" i="5" a="1"/>
  <c r="C3232" i="5" s="1"/>
  <c r="K3231" i="5" a="1"/>
  <c r="K3231" i="5" s="1"/>
  <c r="L3231" i="5" s="1"/>
  <c r="C3231" i="5" a="1"/>
  <c r="C3231" i="5" s="1"/>
  <c r="K3230" i="5" a="1"/>
  <c r="K3230" i="5" s="1"/>
  <c r="L3230" i="5" s="1"/>
  <c r="K3229" i="5" a="1"/>
  <c r="K3229" i="5" s="1"/>
  <c r="L3229" i="5" s="1"/>
  <c r="K3228" i="5" a="1"/>
  <c r="K3228" i="5" s="1"/>
  <c r="L3228" i="5" s="1"/>
  <c r="C3228" i="5" a="1"/>
  <c r="C3228" i="5" s="1"/>
  <c r="K3227" i="5" a="1"/>
  <c r="K3227" i="5" s="1"/>
  <c r="L3227" i="5" s="1"/>
  <c r="C3227" i="5" a="1"/>
  <c r="C3227" i="5" s="1"/>
  <c r="K3226" i="5" a="1"/>
  <c r="K3226" i="5" s="1"/>
  <c r="L3226" i="5" s="1"/>
  <c r="C3226" i="5" a="1"/>
  <c r="C3226" i="5" s="1"/>
  <c r="K3225" i="5" a="1"/>
  <c r="K3225" i="5" s="1"/>
  <c r="L3225" i="5" s="1"/>
  <c r="C3225" i="5" a="1"/>
  <c r="C3225" i="5" s="1"/>
  <c r="K3224" i="5" a="1"/>
  <c r="K3224" i="5" s="1"/>
  <c r="L3224" i="5" s="1"/>
  <c r="C3224" i="5" a="1"/>
  <c r="C3224" i="5" s="1"/>
  <c r="K3223" i="5" a="1"/>
  <c r="K3223" i="5" s="1"/>
  <c r="L3223" i="5" s="1"/>
  <c r="C3223" i="5" a="1"/>
  <c r="C3223" i="5" s="1"/>
  <c r="K3222" i="5" a="1"/>
  <c r="K3222" i="5" s="1"/>
  <c r="L3222" i="5" s="1"/>
  <c r="K3221" i="5" a="1"/>
  <c r="K3221" i="5" s="1"/>
  <c r="L3221" i="5" s="1"/>
  <c r="K3220" i="5" a="1"/>
  <c r="K3220" i="5" s="1"/>
  <c r="L3220" i="5" s="1"/>
  <c r="C3220" i="5" a="1"/>
  <c r="C3220" i="5" s="1"/>
  <c r="K3219" i="5" a="1"/>
  <c r="K3219" i="5" s="1"/>
  <c r="L3219" i="5" s="1"/>
  <c r="C3219" i="5" a="1"/>
  <c r="C3219" i="5" s="1"/>
  <c r="K3218" i="5" a="1"/>
  <c r="K3218" i="5" s="1"/>
  <c r="L3218" i="5" s="1"/>
  <c r="C3218" i="5" a="1"/>
  <c r="C3218" i="5" s="1"/>
  <c r="K3217" i="5" a="1"/>
  <c r="K3217" i="5" s="1"/>
  <c r="L3217" i="5" s="1"/>
  <c r="C3217" i="5" a="1"/>
  <c r="C3217" i="5" s="1"/>
  <c r="K3216" i="5" a="1"/>
  <c r="K3216" i="5" s="1"/>
  <c r="L3216" i="5" s="1"/>
  <c r="C3216" i="5" a="1"/>
  <c r="C3216" i="5" s="1"/>
  <c r="K3215" i="5" a="1"/>
  <c r="K3215" i="5" s="1"/>
  <c r="L3215" i="5" s="1"/>
  <c r="K3214" i="5" a="1"/>
  <c r="K3214" i="5" s="1"/>
  <c r="L3214" i="5" s="1"/>
  <c r="K3213" i="5" a="1"/>
  <c r="K3213" i="5" s="1"/>
  <c r="L3213" i="5" s="1"/>
  <c r="K3212" i="5" a="1"/>
  <c r="K3212" i="5" s="1"/>
  <c r="L3212" i="5" s="1"/>
  <c r="C3212" i="5" a="1"/>
  <c r="C3212" i="5" s="1"/>
  <c r="K3211" i="5" a="1"/>
  <c r="K3211" i="5" s="1"/>
  <c r="L3211" i="5" s="1"/>
  <c r="C3211" i="5" a="1"/>
  <c r="C3211" i="5" s="1"/>
  <c r="K3210" i="5" a="1"/>
  <c r="K3210" i="5" s="1"/>
  <c r="L3210" i="5" s="1"/>
  <c r="C3210" i="5" a="1"/>
  <c r="C3210" i="5" s="1"/>
  <c r="K3209" i="5" a="1"/>
  <c r="K3209" i="5" s="1"/>
  <c r="L3209" i="5" s="1"/>
  <c r="C3209" i="5" a="1"/>
  <c r="C3209" i="5" s="1"/>
  <c r="K3208" i="5" a="1"/>
  <c r="K3208" i="5" s="1"/>
  <c r="L3208" i="5" s="1"/>
  <c r="C3208" i="5" a="1"/>
  <c r="C3208" i="5" s="1"/>
  <c r="K3207" i="5" a="1"/>
  <c r="K3207" i="5" s="1"/>
  <c r="L3207" i="5" s="1"/>
  <c r="K3206" i="5" a="1"/>
  <c r="K3206" i="5" s="1"/>
  <c r="L3206" i="5" s="1"/>
  <c r="K3205" i="5" a="1"/>
  <c r="K3205" i="5" s="1"/>
  <c r="L3205" i="5" s="1"/>
  <c r="C3205" i="5" a="1"/>
  <c r="C3205" i="5" s="1"/>
  <c r="K3204" i="5" a="1"/>
  <c r="K3204" i="5" s="1"/>
  <c r="L3204" i="5" s="1"/>
  <c r="C3204" i="5" a="1"/>
  <c r="C3204" i="5" s="1"/>
  <c r="K3203" i="5" a="1"/>
  <c r="K3203" i="5" s="1"/>
  <c r="L3203" i="5" s="1"/>
  <c r="C3203" i="5" a="1"/>
  <c r="C3203" i="5" s="1"/>
  <c r="K3202" i="5" a="1"/>
  <c r="K3202" i="5" s="1"/>
  <c r="L3202" i="5" s="1"/>
  <c r="C3202" i="5" a="1"/>
  <c r="C3202" i="5" s="1"/>
  <c r="K3201" i="5" a="1"/>
  <c r="K3201" i="5" s="1"/>
  <c r="L3201" i="5" s="1"/>
  <c r="C3201" i="5" a="1"/>
  <c r="C3201" i="5" s="1"/>
  <c r="K3200" i="5" a="1"/>
  <c r="K3200" i="5" s="1"/>
  <c r="L3200" i="5" s="1"/>
  <c r="C3200" i="5" a="1"/>
  <c r="C3200" i="5" s="1"/>
  <c r="K3199" i="5" a="1"/>
  <c r="K3199" i="5" s="1"/>
  <c r="L3199" i="5" s="1"/>
  <c r="K3198" i="5" a="1"/>
  <c r="K3198" i="5" s="1"/>
  <c r="L3198" i="5" s="1"/>
  <c r="K3197" i="5" a="1"/>
  <c r="K3197" i="5" s="1"/>
  <c r="L3197" i="5" s="1"/>
  <c r="K3196" i="5" a="1"/>
  <c r="K3196" i="5" s="1"/>
  <c r="L3196" i="5" s="1"/>
  <c r="C3196" i="5" a="1"/>
  <c r="C3196" i="5" s="1"/>
  <c r="K3195" i="5" a="1"/>
  <c r="K3195" i="5" s="1"/>
  <c r="L3195" i="5" s="1"/>
  <c r="C3195" i="5" a="1"/>
  <c r="C3195" i="5" s="1"/>
  <c r="K3194" i="5" a="1"/>
  <c r="K3194" i="5" s="1"/>
  <c r="L3194" i="5" s="1"/>
  <c r="C3194" i="5" a="1"/>
  <c r="C3194" i="5" s="1"/>
  <c r="K3193" i="5" a="1"/>
  <c r="K3193" i="5" s="1"/>
  <c r="L3193" i="5" s="1"/>
  <c r="C3193" i="5" a="1"/>
  <c r="C3193" i="5" s="1"/>
  <c r="K3192" i="5" a="1"/>
  <c r="K3192" i="5" s="1"/>
  <c r="L3192" i="5" s="1"/>
  <c r="C3192" i="5" a="1"/>
  <c r="C3192" i="5" s="1"/>
  <c r="K3191" i="5" a="1"/>
  <c r="K3191" i="5" s="1"/>
  <c r="L3191" i="5" s="1"/>
  <c r="K3190" i="5" a="1"/>
  <c r="K3190" i="5" s="1"/>
  <c r="L3190" i="5" s="1"/>
  <c r="K3189" i="5" a="1"/>
  <c r="K3189" i="5" s="1"/>
  <c r="L3189" i="5" s="1"/>
  <c r="K3188" i="5" a="1"/>
  <c r="K3188" i="5" s="1"/>
  <c r="L3188" i="5" s="1"/>
  <c r="C3188" i="5" a="1"/>
  <c r="C3188" i="5" s="1"/>
  <c r="K3187" i="5" a="1"/>
  <c r="K3187" i="5" s="1"/>
  <c r="L3187" i="5" s="1"/>
  <c r="C3187" i="5" a="1"/>
  <c r="C3187" i="5" s="1"/>
  <c r="K3186" i="5" a="1"/>
  <c r="K3186" i="5" s="1"/>
  <c r="L3186" i="5" s="1"/>
  <c r="C3186" i="5" a="1"/>
  <c r="C3186" i="5" s="1"/>
  <c r="K3185" i="5" a="1"/>
  <c r="K3185" i="5" s="1"/>
  <c r="L3185" i="5" s="1"/>
  <c r="C3185" i="5" a="1"/>
  <c r="C3185" i="5" s="1"/>
  <c r="K3184" i="5" a="1"/>
  <c r="K3184" i="5" s="1"/>
  <c r="L3184" i="5" s="1"/>
  <c r="C3184" i="5" a="1"/>
  <c r="C3184" i="5" s="1"/>
  <c r="K3183" i="5" a="1"/>
  <c r="K3183" i="5" s="1"/>
  <c r="L3183" i="5" s="1"/>
  <c r="K3182" i="5" a="1"/>
  <c r="K3182" i="5" s="1"/>
  <c r="L3182" i="5" s="1"/>
  <c r="K3181" i="5" a="1"/>
  <c r="K3181" i="5" s="1"/>
  <c r="L3181" i="5" s="1"/>
  <c r="K3180" i="5" a="1"/>
  <c r="K3180" i="5" s="1"/>
  <c r="L3180" i="5" s="1"/>
  <c r="C3180" i="5" a="1"/>
  <c r="C3180" i="5" s="1"/>
  <c r="K3179" i="5" a="1"/>
  <c r="K3179" i="5" s="1"/>
  <c r="L3179" i="5" s="1"/>
  <c r="C3179" i="5" a="1"/>
  <c r="C3179" i="5" s="1"/>
  <c r="K3178" i="5" a="1"/>
  <c r="K3178" i="5" s="1"/>
  <c r="L3178" i="5" s="1"/>
  <c r="C3178" i="5" a="1"/>
  <c r="C3178" i="5" s="1"/>
  <c r="K3177" i="5" a="1"/>
  <c r="K3177" i="5" s="1"/>
  <c r="L3177" i="5" s="1"/>
  <c r="C3177" i="5" a="1"/>
  <c r="C3177" i="5" s="1"/>
  <c r="K3176" i="5" a="1"/>
  <c r="K3176" i="5" s="1"/>
  <c r="L3176" i="5" s="1"/>
  <c r="C3176" i="5" a="1"/>
  <c r="C3176" i="5" s="1"/>
  <c r="K3175" i="5" a="1"/>
  <c r="K3175" i="5" s="1"/>
  <c r="L3175" i="5" s="1"/>
  <c r="K3174" i="5" a="1"/>
  <c r="K3174" i="5" s="1"/>
  <c r="L3174" i="5" s="1"/>
  <c r="K3173" i="5" a="1"/>
  <c r="K3173" i="5" s="1"/>
  <c r="L3173" i="5" s="1"/>
  <c r="C3173" i="5" a="1"/>
  <c r="C3173" i="5" s="1"/>
  <c r="K3172" i="5" a="1"/>
  <c r="K3172" i="5" s="1"/>
  <c r="L3172" i="5" s="1"/>
  <c r="C3172" i="5" a="1"/>
  <c r="C3172" i="5" s="1"/>
  <c r="K3171" i="5" a="1"/>
  <c r="K3171" i="5" s="1"/>
  <c r="L3171" i="5" s="1"/>
  <c r="C3171" i="5" a="1"/>
  <c r="C3171" i="5" s="1"/>
  <c r="K3170" i="5" a="1"/>
  <c r="K3170" i="5" s="1"/>
  <c r="L3170" i="5" s="1"/>
  <c r="C3170" i="5" a="1"/>
  <c r="C3170" i="5" s="1"/>
  <c r="K3169" i="5" a="1"/>
  <c r="K3169" i="5" s="1"/>
  <c r="L3169" i="5" s="1"/>
  <c r="C3169" i="5" a="1"/>
  <c r="C3169" i="5" s="1"/>
  <c r="K3168" i="5" a="1"/>
  <c r="K3168" i="5" s="1"/>
  <c r="L3168" i="5" s="1"/>
  <c r="C3168" i="5" a="1"/>
  <c r="C3168" i="5" s="1"/>
  <c r="K3167" i="5" a="1"/>
  <c r="K3167" i="5" s="1"/>
  <c r="L3167" i="5" s="1"/>
  <c r="K3166" i="5" a="1"/>
  <c r="K3166" i="5" s="1"/>
  <c r="L3166" i="5" s="1"/>
  <c r="K3165" i="5" a="1"/>
  <c r="K3165" i="5" s="1"/>
  <c r="L3165" i="5" s="1"/>
  <c r="K3164" i="5" a="1"/>
  <c r="K3164" i="5" s="1"/>
  <c r="L3164" i="5" s="1"/>
  <c r="C3164" i="5" a="1"/>
  <c r="C3164" i="5" s="1"/>
  <c r="K3163" i="5" a="1"/>
  <c r="K3163" i="5" s="1"/>
  <c r="L3163" i="5" s="1"/>
  <c r="C3163" i="5" a="1"/>
  <c r="C3163" i="5" s="1"/>
  <c r="K3162" i="5" a="1"/>
  <c r="K3162" i="5" s="1"/>
  <c r="L3162" i="5" s="1"/>
  <c r="C3162" i="5" a="1"/>
  <c r="C3162" i="5" s="1"/>
  <c r="K3161" i="5" a="1"/>
  <c r="K3161" i="5" s="1"/>
  <c r="L3161" i="5" s="1"/>
  <c r="C3161" i="5" a="1"/>
  <c r="C3161" i="5" s="1"/>
  <c r="K3160" i="5" a="1"/>
  <c r="K3160" i="5" s="1"/>
  <c r="L3160" i="5" s="1"/>
  <c r="C3160" i="5" a="1"/>
  <c r="C3160" i="5" s="1"/>
  <c r="K3159" i="5" a="1"/>
  <c r="K3159" i="5" s="1"/>
  <c r="L3159" i="5" s="1"/>
  <c r="K3158" i="5" a="1"/>
  <c r="K3158" i="5" s="1"/>
  <c r="L3158" i="5" s="1"/>
  <c r="K3157" i="5" a="1"/>
  <c r="K3157" i="5" s="1"/>
  <c r="L3157" i="5" s="1"/>
  <c r="K3156" i="5" a="1"/>
  <c r="K3156" i="5" s="1"/>
  <c r="L3156" i="5" s="1"/>
  <c r="C3156" i="5" a="1"/>
  <c r="C3156" i="5" s="1"/>
  <c r="K3155" i="5" a="1"/>
  <c r="K3155" i="5" s="1"/>
  <c r="L3155" i="5" s="1"/>
  <c r="C3155" i="5" a="1"/>
  <c r="C3155" i="5" s="1"/>
  <c r="K3154" i="5" a="1"/>
  <c r="K3154" i="5" s="1"/>
  <c r="L3154" i="5" s="1"/>
  <c r="C3154" i="5" a="1"/>
  <c r="C3154" i="5" s="1"/>
  <c r="K3153" i="5" a="1"/>
  <c r="K3153" i="5" s="1"/>
  <c r="L3153" i="5" s="1"/>
  <c r="C3153" i="5" a="1"/>
  <c r="C3153" i="5" s="1"/>
  <c r="K3152" i="5" a="1"/>
  <c r="K3152" i="5" s="1"/>
  <c r="L3152" i="5" s="1"/>
  <c r="C3152" i="5" a="1"/>
  <c r="C3152" i="5" s="1"/>
  <c r="K3151" i="5" a="1"/>
  <c r="K3151" i="5" s="1"/>
  <c r="L3151" i="5" s="1"/>
  <c r="K3150" i="5" a="1"/>
  <c r="K3150" i="5" s="1"/>
  <c r="L3150" i="5" s="1"/>
  <c r="K3149" i="5" a="1"/>
  <c r="K3149" i="5" s="1"/>
  <c r="L3149" i="5" s="1"/>
  <c r="K3148" i="5" a="1"/>
  <c r="K3148" i="5" s="1"/>
  <c r="L3148" i="5" s="1"/>
  <c r="C3148" i="5" a="1"/>
  <c r="C3148" i="5" s="1"/>
  <c r="K3147" i="5" a="1"/>
  <c r="K3147" i="5" s="1"/>
  <c r="L3147" i="5" s="1"/>
  <c r="C3147" i="5" a="1"/>
  <c r="C3147" i="5" s="1"/>
  <c r="K3146" i="5" a="1"/>
  <c r="K3146" i="5" s="1"/>
  <c r="L3146" i="5" s="1"/>
  <c r="C3146" i="5" a="1"/>
  <c r="C3146" i="5" s="1"/>
  <c r="K3145" i="5" a="1"/>
  <c r="K3145" i="5" s="1"/>
  <c r="L3145" i="5" s="1"/>
  <c r="C3145" i="5" a="1"/>
  <c r="C3145" i="5" s="1"/>
  <c r="K3144" i="5" a="1"/>
  <c r="K3144" i="5" s="1"/>
  <c r="L3144" i="5" s="1"/>
  <c r="C3144" i="5" a="1"/>
  <c r="C3144" i="5" s="1"/>
  <c r="K3143" i="5" a="1"/>
  <c r="K3143" i="5" s="1"/>
  <c r="L3143" i="5" s="1"/>
  <c r="K3142" i="5" a="1"/>
  <c r="K3142" i="5" s="1"/>
  <c r="L3142" i="5" s="1"/>
  <c r="K3141" i="5" a="1"/>
  <c r="K3141" i="5" s="1"/>
  <c r="L3141" i="5" s="1"/>
  <c r="C3141" i="5" a="1"/>
  <c r="C3141" i="5" s="1"/>
  <c r="K3140" i="5" a="1"/>
  <c r="K3140" i="5" s="1"/>
  <c r="L3140" i="5" s="1"/>
  <c r="C3140" i="5" a="1"/>
  <c r="C3140" i="5" s="1"/>
  <c r="K3139" i="5" a="1"/>
  <c r="K3139" i="5" s="1"/>
  <c r="L3139" i="5" s="1"/>
  <c r="C3139" i="5" a="1"/>
  <c r="C3139" i="5" s="1"/>
  <c r="K3138" i="5" a="1"/>
  <c r="K3138" i="5" s="1"/>
  <c r="L3138" i="5" s="1"/>
  <c r="C3138" i="5" a="1"/>
  <c r="C3138" i="5" s="1"/>
  <c r="K3137" i="5" a="1"/>
  <c r="K3137" i="5" s="1"/>
  <c r="L3137" i="5" s="1"/>
  <c r="C3137" i="5" a="1"/>
  <c r="C3137" i="5" s="1"/>
  <c r="K3136" i="5" a="1"/>
  <c r="K3136" i="5" s="1"/>
  <c r="L3136" i="5" s="1"/>
  <c r="C3136" i="5" a="1"/>
  <c r="C3136" i="5" s="1"/>
  <c r="K3135" i="5" a="1"/>
  <c r="K3135" i="5" s="1"/>
  <c r="L3135" i="5" s="1"/>
  <c r="K3134" i="5" a="1"/>
  <c r="K3134" i="5" s="1"/>
  <c r="L3134" i="5" s="1"/>
  <c r="K3133" i="5" a="1"/>
  <c r="K3133" i="5" s="1"/>
  <c r="L3133" i="5" s="1"/>
  <c r="K3132" i="5" a="1"/>
  <c r="K3132" i="5" s="1"/>
  <c r="L3132" i="5" s="1"/>
  <c r="C3132" i="5" a="1"/>
  <c r="C3132" i="5" s="1"/>
  <c r="K3131" i="5" a="1"/>
  <c r="K3131" i="5" s="1"/>
  <c r="L3131" i="5" s="1"/>
  <c r="C3131" i="5" a="1"/>
  <c r="C3131" i="5" s="1"/>
  <c r="K3130" i="5" a="1"/>
  <c r="K3130" i="5" s="1"/>
  <c r="L3130" i="5" s="1"/>
  <c r="C3130" i="5" a="1"/>
  <c r="C3130" i="5" s="1"/>
  <c r="K3129" i="5" a="1"/>
  <c r="K3129" i="5" s="1"/>
  <c r="L3129" i="5" s="1"/>
  <c r="C3129" i="5" a="1"/>
  <c r="C3129" i="5" s="1"/>
  <c r="K3128" i="5" a="1"/>
  <c r="K3128" i="5" s="1"/>
  <c r="L3128" i="5" s="1"/>
  <c r="C3128" i="5" a="1"/>
  <c r="C3128" i="5" s="1"/>
  <c r="K3127" i="5" a="1"/>
  <c r="K3127" i="5" s="1"/>
  <c r="L3127" i="5" s="1"/>
  <c r="C3127" i="5" a="1"/>
  <c r="C3127" i="5" s="1"/>
  <c r="K3126" i="5" a="1"/>
  <c r="K3126" i="5" s="1"/>
  <c r="L3126" i="5" s="1"/>
  <c r="K3125" i="5" a="1"/>
  <c r="K3125" i="5" s="1"/>
  <c r="L3125" i="5" s="1"/>
  <c r="K3124" i="5" a="1"/>
  <c r="K3124" i="5" s="1"/>
  <c r="L3124" i="5" s="1"/>
  <c r="C3124" i="5" a="1"/>
  <c r="C3124" i="5" s="1"/>
  <c r="K3123" i="5" a="1"/>
  <c r="K3123" i="5" s="1"/>
  <c r="L3123" i="5" s="1"/>
  <c r="C3123" i="5" a="1"/>
  <c r="C3123" i="5" s="1"/>
  <c r="K3122" i="5" a="1"/>
  <c r="K3122" i="5" s="1"/>
  <c r="L3122" i="5" s="1"/>
  <c r="C3122" i="5" a="1"/>
  <c r="C3122" i="5" s="1"/>
  <c r="K3121" i="5" a="1"/>
  <c r="K3121" i="5" s="1"/>
  <c r="L3121" i="5" s="1"/>
  <c r="C3121" i="5" a="1"/>
  <c r="C3121" i="5" s="1"/>
  <c r="K3120" i="5" a="1"/>
  <c r="K3120" i="5" s="1"/>
  <c r="L3120" i="5" s="1"/>
  <c r="C3120" i="5" a="1"/>
  <c r="C3120" i="5" s="1"/>
  <c r="K3119" i="5" a="1"/>
  <c r="K3119" i="5" s="1"/>
  <c r="L3119" i="5" s="1"/>
  <c r="C3119" i="5" a="1"/>
  <c r="C3119" i="5" s="1"/>
  <c r="K3118" i="5" a="1"/>
  <c r="K3118" i="5" s="1"/>
  <c r="L3118" i="5" s="1"/>
  <c r="K3117" i="5" a="1"/>
  <c r="K3117" i="5" s="1"/>
  <c r="L3117" i="5" s="1"/>
  <c r="K3116" i="5" a="1"/>
  <c r="K3116" i="5" s="1"/>
  <c r="L3116" i="5" s="1"/>
  <c r="C3116" i="5" a="1"/>
  <c r="C3116" i="5" s="1"/>
  <c r="K3115" i="5" a="1"/>
  <c r="K3115" i="5" s="1"/>
  <c r="L3115" i="5" s="1"/>
  <c r="C3115" i="5" a="1"/>
  <c r="C3115" i="5" s="1"/>
  <c r="K3114" i="5" a="1"/>
  <c r="K3114" i="5" s="1"/>
  <c r="L3114" i="5" s="1"/>
  <c r="C3114" i="5" a="1"/>
  <c r="C3114" i="5" s="1"/>
  <c r="K3113" i="5" a="1"/>
  <c r="K3113" i="5" s="1"/>
  <c r="L3113" i="5" s="1"/>
  <c r="C3113" i="5" a="1"/>
  <c r="C3113" i="5" s="1"/>
  <c r="K3112" i="5" a="1"/>
  <c r="K3112" i="5" s="1"/>
  <c r="L3112" i="5" s="1"/>
  <c r="C3112" i="5" a="1"/>
  <c r="C3112" i="5" s="1"/>
  <c r="K3111" i="5" a="1"/>
  <c r="K3111" i="5" s="1"/>
  <c r="L3111" i="5" s="1"/>
  <c r="C3111" i="5" a="1"/>
  <c r="C3111" i="5" s="1"/>
  <c r="K3110" i="5" a="1"/>
  <c r="K3110" i="5" s="1"/>
  <c r="L3110" i="5" s="1"/>
  <c r="K3109" i="5" a="1"/>
  <c r="K3109" i="5" s="1"/>
  <c r="L3109" i="5" s="1"/>
  <c r="K3108" i="5" a="1"/>
  <c r="K3108" i="5" s="1"/>
  <c r="L3108" i="5" s="1"/>
  <c r="C3108" i="5" a="1"/>
  <c r="C3108" i="5" s="1"/>
  <c r="K3107" i="5" a="1"/>
  <c r="K3107" i="5" s="1"/>
  <c r="L3107" i="5" s="1"/>
  <c r="C3107" i="5" a="1"/>
  <c r="C3107" i="5" s="1"/>
  <c r="K3106" i="5" a="1"/>
  <c r="K3106" i="5" s="1"/>
  <c r="L3106" i="5" s="1"/>
  <c r="C3106" i="5" a="1"/>
  <c r="C3106" i="5" s="1"/>
  <c r="K3105" i="5" a="1"/>
  <c r="K3105" i="5" s="1"/>
  <c r="L3105" i="5" s="1"/>
  <c r="C3105" i="5" a="1"/>
  <c r="C3105" i="5" s="1"/>
  <c r="K3104" i="5" a="1"/>
  <c r="K3104" i="5" s="1"/>
  <c r="L3104" i="5" s="1"/>
  <c r="C3104" i="5" a="1"/>
  <c r="C3104" i="5" s="1"/>
  <c r="K3103" i="5" a="1"/>
  <c r="K3103" i="5" s="1"/>
  <c r="L3103" i="5" s="1"/>
  <c r="C3103" i="5" a="1"/>
  <c r="C3103" i="5" s="1"/>
  <c r="K3102" i="5" a="1"/>
  <c r="K3102" i="5" s="1"/>
  <c r="L3102" i="5" s="1"/>
  <c r="K3101" i="5" a="1"/>
  <c r="K3101" i="5" s="1"/>
  <c r="L3101" i="5" s="1"/>
  <c r="K3100" i="5" a="1"/>
  <c r="K3100" i="5" s="1"/>
  <c r="L3100" i="5" s="1"/>
  <c r="C3100" i="5" a="1"/>
  <c r="C3100" i="5" s="1"/>
  <c r="K3099" i="5" a="1"/>
  <c r="K3099" i="5" s="1"/>
  <c r="L3099" i="5" s="1"/>
  <c r="C3099" i="5" a="1"/>
  <c r="C3099" i="5" s="1"/>
  <c r="K3098" i="5" a="1"/>
  <c r="K3098" i="5" s="1"/>
  <c r="L3098" i="5" s="1"/>
  <c r="C3098" i="5" a="1"/>
  <c r="C3098" i="5" s="1"/>
  <c r="K3097" i="5" a="1"/>
  <c r="K3097" i="5" s="1"/>
  <c r="L3097" i="5" s="1"/>
  <c r="C3097" i="5" a="1"/>
  <c r="C3097" i="5" s="1"/>
  <c r="K3096" i="5" a="1"/>
  <c r="K3096" i="5" s="1"/>
  <c r="L3096" i="5" s="1"/>
  <c r="C3096" i="5" a="1"/>
  <c r="C3096" i="5" s="1"/>
  <c r="K3095" i="5" a="1"/>
  <c r="K3095" i="5" s="1"/>
  <c r="L3095" i="5" s="1"/>
  <c r="K3094" i="5" a="1"/>
  <c r="K3094" i="5" s="1"/>
  <c r="L3094" i="5" s="1"/>
  <c r="K3093" i="5" a="1"/>
  <c r="K3093" i="5" s="1"/>
  <c r="L3093" i="5" s="1"/>
  <c r="C3093" i="5" a="1"/>
  <c r="C3093" i="5" s="1"/>
  <c r="K3092" i="5" a="1"/>
  <c r="K3092" i="5" s="1"/>
  <c r="L3092" i="5" s="1"/>
  <c r="C3092" i="5" a="1"/>
  <c r="C3092" i="5" s="1"/>
  <c r="K3091" i="5" a="1"/>
  <c r="K3091" i="5" s="1"/>
  <c r="L3091" i="5" s="1"/>
  <c r="C3091" i="5" a="1"/>
  <c r="C3091" i="5" s="1"/>
  <c r="K3090" i="5" a="1"/>
  <c r="K3090" i="5" s="1"/>
  <c r="L3090" i="5" s="1"/>
  <c r="C3090" i="5" a="1"/>
  <c r="C3090" i="5" s="1"/>
  <c r="K3089" i="5" a="1"/>
  <c r="K3089" i="5" s="1"/>
  <c r="L3089" i="5" s="1"/>
  <c r="C3089" i="5" a="1"/>
  <c r="C3089" i="5" s="1"/>
  <c r="K3088" i="5" a="1"/>
  <c r="K3088" i="5" s="1"/>
  <c r="L3088" i="5" s="1"/>
  <c r="C3088" i="5" a="1"/>
  <c r="C3088" i="5" s="1"/>
  <c r="K3087" i="5" a="1"/>
  <c r="K3087" i="5" s="1"/>
  <c r="L3087" i="5" s="1"/>
  <c r="K3086" i="5" a="1"/>
  <c r="K3086" i="5" s="1"/>
  <c r="L3086" i="5" s="1"/>
  <c r="K3085" i="5" a="1"/>
  <c r="K3085" i="5" s="1"/>
  <c r="L3085" i="5" s="1"/>
  <c r="K3084" i="5" a="1"/>
  <c r="K3084" i="5" s="1"/>
  <c r="L3084" i="5" s="1"/>
  <c r="C3084" i="5" a="1"/>
  <c r="C3084" i="5" s="1"/>
  <c r="K3083" i="5" a="1"/>
  <c r="K3083" i="5" s="1"/>
  <c r="L3083" i="5" s="1"/>
  <c r="C3083" i="5" a="1"/>
  <c r="C3083" i="5" s="1"/>
  <c r="K3082" i="5" a="1"/>
  <c r="K3082" i="5" s="1"/>
  <c r="L3082" i="5" s="1"/>
  <c r="C3082" i="5" a="1"/>
  <c r="C3082" i="5" s="1"/>
  <c r="K3081" i="5" a="1"/>
  <c r="K3081" i="5" s="1"/>
  <c r="L3081" i="5" s="1"/>
  <c r="C3081" i="5" a="1"/>
  <c r="C3081" i="5" s="1"/>
  <c r="K3080" i="5" a="1"/>
  <c r="K3080" i="5" s="1"/>
  <c r="L3080" i="5" s="1"/>
  <c r="C3080" i="5" a="1"/>
  <c r="C3080" i="5" s="1"/>
  <c r="K3079" i="5" a="1"/>
  <c r="K3079" i="5" s="1"/>
  <c r="L3079" i="5" s="1"/>
  <c r="K3078" i="5" a="1"/>
  <c r="K3078" i="5" s="1"/>
  <c r="L3078" i="5" s="1"/>
  <c r="K3077" i="5" a="1"/>
  <c r="K3077" i="5" s="1"/>
  <c r="L3077" i="5" s="1"/>
  <c r="K3076" i="5" a="1"/>
  <c r="K3076" i="5" s="1"/>
  <c r="L3076" i="5" s="1"/>
  <c r="C3076" i="5" a="1"/>
  <c r="C3076" i="5" s="1"/>
  <c r="K3075" i="5" a="1"/>
  <c r="K3075" i="5" s="1"/>
  <c r="L3075" i="5" s="1"/>
  <c r="C3075" i="5" a="1"/>
  <c r="C3075" i="5" s="1"/>
  <c r="K3074" i="5" a="1"/>
  <c r="K3074" i="5" s="1"/>
  <c r="L3074" i="5" s="1"/>
  <c r="C3074" i="5" a="1"/>
  <c r="C3074" i="5" s="1"/>
  <c r="K3073" i="5" a="1"/>
  <c r="K3073" i="5" s="1"/>
  <c r="L3073" i="5" s="1"/>
  <c r="C3073" i="5" a="1"/>
  <c r="C3073" i="5" s="1"/>
  <c r="K3072" i="5" a="1"/>
  <c r="K3072" i="5" s="1"/>
  <c r="L3072" i="5" s="1"/>
  <c r="C3072" i="5" a="1"/>
  <c r="C3072" i="5" s="1"/>
  <c r="K3071" i="5" a="1"/>
  <c r="K3071" i="5" s="1"/>
  <c r="L3071" i="5" s="1"/>
  <c r="C3071" i="5" a="1"/>
  <c r="C3071" i="5" s="1"/>
  <c r="K3070" i="5" a="1"/>
  <c r="K3070" i="5" s="1"/>
  <c r="L3070" i="5" s="1"/>
  <c r="K3069" i="5" a="1"/>
  <c r="K3069" i="5" s="1"/>
  <c r="L3069" i="5" s="1"/>
  <c r="K3068" i="5" a="1"/>
  <c r="K3068" i="5" s="1"/>
  <c r="L3068" i="5" s="1"/>
  <c r="C3068" i="5" a="1"/>
  <c r="C3068" i="5" s="1"/>
  <c r="K3067" i="5" a="1"/>
  <c r="K3067" i="5" s="1"/>
  <c r="L3067" i="5" s="1"/>
  <c r="C3067" i="5" a="1"/>
  <c r="C3067" i="5" s="1"/>
  <c r="K3066" i="5" a="1"/>
  <c r="K3066" i="5" s="1"/>
  <c r="L3066" i="5" s="1"/>
  <c r="C3066" i="5" a="1"/>
  <c r="C3066" i="5" s="1"/>
  <c r="K3065" i="5" a="1"/>
  <c r="K3065" i="5" s="1"/>
  <c r="L3065" i="5" s="1"/>
  <c r="C3065" i="5" a="1"/>
  <c r="C3065" i="5" s="1"/>
  <c r="K3064" i="5" a="1"/>
  <c r="K3064" i="5" s="1"/>
  <c r="L3064" i="5" s="1"/>
  <c r="C3064" i="5" a="1"/>
  <c r="C3064" i="5" s="1"/>
  <c r="K3063" i="5" a="1"/>
  <c r="K3063" i="5" s="1"/>
  <c r="L3063" i="5" s="1"/>
  <c r="C3063" i="5" a="1"/>
  <c r="C3063" i="5" s="1"/>
  <c r="K3062" i="5" a="1"/>
  <c r="K3062" i="5" s="1"/>
  <c r="L3062" i="5" s="1"/>
  <c r="K3061" i="5" a="1"/>
  <c r="K3061" i="5" s="1"/>
  <c r="L3061" i="5" s="1"/>
  <c r="K3060" i="5" a="1"/>
  <c r="K3060" i="5" s="1"/>
  <c r="L3060" i="5" s="1"/>
  <c r="C3060" i="5" a="1"/>
  <c r="C3060" i="5" s="1"/>
  <c r="K3059" i="5" a="1"/>
  <c r="K3059" i="5" s="1"/>
  <c r="L3059" i="5" s="1"/>
  <c r="C3059" i="5" a="1"/>
  <c r="C3059" i="5" s="1"/>
  <c r="K3058" i="5" a="1"/>
  <c r="K3058" i="5" s="1"/>
  <c r="L3058" i="5" s="1"/>
  <c r="C3058" i="5" a="1"/>
  <c r="C3058" i="5" s="1"/>
  <c r="K3057" i="5" a="1"/>
  <c r="K3057" i="5" s="1"/>
  <c r="L3057" i="5" s="1"/>
  <c r="C3057" i="5" a="1"/>
  <c r="C3057" i="5" s="1"/>
  <c r="K3056" i="5" a="1"/>
  <c r="K3056" i="5" s="1"/>
  <c r="L3056" i="5" s="1"/>
  <c r="C3056" i="5" a="1"/>
  <c r="C3056" i="5" s="1"/>
  <c r="K3055" i="5" a="1"/>
  <c r="K3055" i="5" s="1"/>
  <c r="L3055" i="5" s="1"/>
  <c r="K3054" i="5" a="1"/>
  <c r="K3054" i="5" s="1"/>
  <c r="L3054" i="5" s="1"/>
  <c r="K3053" i="5" a="1"/>
  <c r="K3053" i="5" s="1"/>
  <c r="L3053" i="5" s="1"/>
  <c r="C3053" i="5" a="1"/>
  <c r="C3053" i="5" s="1"/>
  <c r="K3052" i="5" a="1"/>
  <c r="K3052" i="5" s="1"/>
  <c r="L3052" i="5" s="1"/>
  <c r="C3052" i="5" a="1"/>
  <c r="C3052" i="5" s="1"/>
  <c r="K3051" i="5" a="1"/>
  <c r="K3051" i="5" s="1"/>
  <c r="L3051" i="5" s="1"/>
  <c r="C3051" i="5" a="1"/>
  <c r="C3051" i="5" s="1"/>
  <c r="K3050" i="5" a="1"/>
  <c r="K3050" i="5" s="1"/>
  <c r="L3050" i="5" s="1"/>
  <c r="C3050" i="5" a="1"/>
  <c r="C3050" i="5" s="1"/>
  <c r="K3049" i="5" a="1"/>
  <c r="K3049" i="5" s="1"/>
  <c r="L3049" i="5" s="1"/>
  <c r="C3049" i="5" a="1"/>
  <c r="C3049" i="5" s="1"/>
  <c r="K3048" i="5" a="1"/>
  <c r="K3048" i="5" s="1"/>
  <c r="L3048" i="5" s="1"/>
  <c r="C3048" i="5" a="1"/>
  <c r="C3048" i="5" s="1"/>
  <c r="K3047" i="5" a="1"/>
  <c r="K3047" i="5" s="1"/>
  <c r="L3047" i="5" s="1"/>
  <c r="K3046" i="5" a="1"/>
  <c r="K3046" i="5" s="1"/>
  <c r="L3046" i="5" s="1"/>
  <c r="K3045" i="5" a="1"/>
  <c r="K3045" i="5" s="1"/>
  <c r="L3045" i="5" s="1"/>
  <c r="K3044" i="5" a="1"/>
  <c r="K3044" i="5" s="1"/>
  <c r="L3044" i="5" s="1"/>
  <c r="C3044" i="5" a="1"/>
  <c r="C3044" i="5" s="1"/>
  <c r="K3043" i="5" a="1"/>
  <c r="K3043" i="5" s="1"/>
  <c r="L3043" i="5" s="1"/>
  <c r="C3043" i="5" a="1"/>
  <c r="C3043" i="5" s="1"/>
  <c r="K3042" i="5" a="1"/>
  <c r="K3042" i="5" s="1"/>
  <c r="L3042" i="5" s="1"/>
  <c r="C3042" i="5" a="1"/>
  <c r="C3042" i="5" s="1"/>
  <c r="K3041" i="5" a="1"/>
  <c r="K3041" i="5" s="1"/>
  <c r="L3041" i="5" s="1"/>
  <c r="C3041" i="5" a="1"/>
  <c r="C3041" i="5" s="1"/>
  <c r="K3040" i="5" a="1"/>
  <c r="K3040" i="5" s="1"/>
  <c r="L3040" i="5" s="1"/>
  <c r="C3040" i="5" a="1"/>
  <c r="C3040" i="5" s="1"/>
  <c r="K3039" i="5" a="1"/>
  <c r="K3039" i="5" s="1"/>
  <c r="L3039" i="5" s="1"/>
  <c r="K3038" i="5" a="1"/>
  <c r="K3038" i="5" s="1"/>
  <c r="L3038" i="5" s="1"/>
  <c r="K3037" i="5" a="1"/>
  <c r="K3037" i="5" s="1"/>
  <c r="L3037" i="5" s="1"/>
  <c r="K3036" i="5" a="1"/>
  <c r="K3036" i="5" s="1"/>
  <c r="L3036" i="5" s="1"/>
  <c r="C3036" i="5" a="1"/>
  <c r="C3036" i="5" s="1"/>
  <c r="K3035" i="5" a="1"/>
  <c r="K3035" i="5" s="1"/>
  <c r="L3035" i="5" s="1"/>
  <c r="C3035" i="5" a="1"/>
  <c r="C3035" i="5" s="1"/>
  <c r="K3034" i="5" a="1"/>
  <c r="K3034" i="5" s="1"/>
  <c r="L3034" i="5" s="1"/>
  <c r="C3034" i="5" a="1"/>
  <c r="C3034" i="5" s="1"/>
  <c r="K3033" i="5" a="1"/>
  <c r="K3033" i="5" s="1"/>
  <c r="L3033" i="5" s="1"/>
  <c r="C3033" i="5" a="1"/>
  <c r="C3033" i="5" s="1"/>
  <c r="K3032" i="5" a="1"/>
  <c r="K3032" i="5" s="1"/>
  <c r="L3032" i="5" s="1"/>
  <c r="C3032" i="5" a="1"/>
  <c r="C3032" i="5" s="1"/>
  <c r="K3031" i="5" a="1"/>
  <c r="K3031" i="5" s="1"/>
  <c r="L3031" i="5" s="1"/>
  <c r="K3030" i="5" a="1"/>
  <c r="K3030" i="5" s="1"/>
  <c r="L3030" i="5" s="1"/>
  <c r="K3029" i="5" a="1"/>
  <c r="K3029" i="5" s="1"/>
  <c r="L3029" i="5" s="1"/>
  <c r="K3028" i="5" a="1"/>
  <c r="K3028" i="5" s="1"/>
  <c r="L3028" i="5" s="1"/>
  <c r="C3028" i="5" a="1"/>
  <c r="C3028" i="5" s="1"/>
  <c r="K3027" i="5" a="1"/>
  <c r="K3027" i="5" s="1"/>
  <c r="L3027" i="5" s="1"/>
  <c r="C3027" i="5" a="1"/>
  <c r="C3027" i="5" s="1"/>
  <c r="K3026" i="5" a="1"/>
  <c r="K3026" i="5" s="1"/>
  <c r="L3026" i="5" s="1"/>
  <c r="C3026" i="5" a="1"/>
  <c r="C3026" i="5" s="1"/>
  <c r="K3025" i="5" a="1"/>
  <c r="K3025" i="5" s="1"/>
  <c r="L3025" i="5" s="1"/>
  <c r="C3025" i="5" a="1"/>
  <c r="C3025" i="5" s="1"/>
  <c r="K3024" i="5" a="1"/>
  <c r="K3024" i="5" s="1"/>
  <c r="L3024" i="5" s="1"/>
  <c r="C3024" i="5" a="1"/>
  <c r="C3024" i="5" s="1"/>
  <c r="K3023" i="5" a="1"/>
  <c r="K3023" i="5" s="1"/>
  <c r="L3023" i="5" s="1"/>
  <c r="K3022" i="5" a="1"/>
  <c r="K3022" i="5" s="1"/>
  <c r="L3022" i="5" s="1"/>
  <c r="K3021" i="5" a="1"/>
  <c r="K3021" i="5" s="1"/>
  <c r="L3021" i="5" s="1"/>
  <c r="K3020" i="5" a="1"/>
  <c r="K3020" i="5" s="1"/>
  <c r="L3020" i="5" s="1"/>
  <c r="C3020" i="5" a="1"/>
  <c r="C3020" i="5" s="1"/>
  <c r="K3019" i="5" a="1"/>
  <c r="K3019" i="5" s="1"/>
  <c r="L3019" i="5" s="1"/>
  <c r="C3019" i="5" a="1"/>
  <c r="C3019" i="5" s="1"/>
  <c r="K3018" i="5" a="1"/>
  <c r="K3018" i="5" s="1"/>
  <c r="L3018" i="5" s="1"/>
  <c r="C3018" i="5" a="1"/>
  <c r="C3018" i="5" s="1"/>
  <c r="K3017" i="5" a="1"/>
  <c r="K3017" i="5" s="1"/>
  <c r="L3017" i="5" s="1"/>
  <c r="C3017" i="5" a="1"/>
  <c r="C3017" i="5" s="1"/>
  <c r="K3016" i="5" a="1"/>
  <c r="K3016" i="5" s="1"/>
  <c r="L3016" i="5" s="1"/>
  <c r="C3016" i="5" a="1"/>
  <c r="C3016" i="5" s="1"/>
  <c r="K3015" i="5" a="1"/>
  <c r="K3015" i="5" s="1"/>
  <c r="L3015" i="5" s="1"/>
  <c r="K3014" i="5" a="1"/>
  <c r="K3014" i="5" s="1"/>
  <c r="L3014" i="5" s="1"/>
  <c r="K3013" i="5" a="1"/>
  <c r="K3013" i="5" s="1"/>
  <c r="L3013" i="5" s="1"/>
  <c r="C3013" i="5" a="1"/>
  <c r="C3013" i="5" s="1"/>
  <c r="K3012" i="5" a="1"/>
  <c r="K3012" i="5" s="1"/>
  <c r="L3012" i="5" s="1"/>
  <c r="C3012" i="5" a="1"/>
  <c r="C3012" i="5" s="1"/>
  <c r="K3011" i="5" a="1"/>
  <c r="K3011" i="5" s="1"/>
  <c r="L3011" i="5" s="1"/>
  <c r="C3011" i="5" a="1"/>
  <c r="C3011" i="5" s="1"/>
  <c r="K3010" i="5" a="1"/>
  <c r="K3010" i="5" s="1"/>
  <c r="L3010" i="5" s="1"/>
  <c r="C3010" i="5" a="1"/>
  <c r="C3010" i="5" s="1"/>
  <c r="K3009" i="5" a="1"/>
  <c r="K3009" i="5" s="1"/>
  <c r="L3009" i="5" s="1"/>
  <c r="C3009" i="5" a="1"/>
  <c r="C3009" i="5" s="1"/>
  <c r="K3008" i="5" a="1"/>
  <c r="K3008" i="5" s="1"/>
  <c r="L3008" i="5" s="1"/>
  <c r="C3008" i="5" a="1"/>
  <c r="C3008" i="5" s="1"/>
  <c r="K3007" i="5" a="1"/>
  <c r="K3007" i="5" s="1"/>
  <c r="L3007" i="5" s="1"/>
  <c r="K3006" i="5" a="1"/>
  <c r="K3006" i="5" s="1"/>
  <c r="L3006" i="5" s="1"/>
  <c r="K3005" i="5" a="1"/>
  <c r="K3005" i="5" s="1"/>
  <c r="L3005" i="5" s="1"/>
  <c r="K3004" i="5" a="1"/>
  <c r="K3004" i="5" s="1"/>
  <c r="L3004" i="5" s="1"/>
  <c r="C3004" i="5" a="1"/>
  <c r="C3004" i="5" s="1"/>
  <c r="K3003" i="5" a="1"/>
  <c r="K3003" i="5" s="1"/>
  <c r="L3003" i="5" s="1"/>
  <c r="C3003" i="5" a="1"/>
  <c r="C3003" i="5" s="1"/>
  <c r="K3002" i="5" a="1"/>
  <c r="K3002" i="5" s="1"/>
  <c r="L3002" i="5" s="1"/>
  <c r="C3002" i="5" a="1"/>
  <c r="C3002" i="5" s="1"/>
  <c r="K3001" i="5" a="1"/>
  <c r="K3001" i="5" s="1"/>
  <c r="L3001" i="5" s="1"/>
  <c r="C3001" i="5" a="1"/>
  <c r="C3001" i="5" s="1"/>
  <c r="K3000" i="5" a="1"/>
  <c r="K3000" i="5" s="1"/>
  <c r="L3000" i="5" s="1"/>
  <c r="C3000" i="5" a="1"/>
  <c r="C3000" i="5" s="1"/>
  <c r="K2999" i="5" a="1"/>
  <c r="K2999" i="5" s="1"/>
  <c r="L2999" i="5" s="1"/>
  <c r="K2998" i="5" a="1"/>
  <c r="K2998" i="5" s="1"/>
  <c r="L2998" i="5" s="1"/>
  <c r="K2997" i="5" a="1"/>
  <c r="K2997" i="5" s="1"/>
  <c r="L2997" i="5" s="1"/>
  <c r="K2996" i="5" a="1"/>
  <c r="K2996" i="5" s="1"/>
  <c r="L2996" i="5" s="1"/>
  <c r="C2996" i="5" a="1"/>
  <c r="C2996" i="5" s="1"/>
  <c r="K2995" i="5" a="1"/>
  <c r="K2995" i="5" s="1"/>
  <c r="L2995" i="5" s="1"/>
  <c r="C2995" i="5" a="1"/>
  <c r="C2995" i="5" s="1"/>
  <c r="K2994" i="5" a="1"/>
  <c r="K2994" i="5" s="1"/>
  <c r="L2994" i="5" s="1"/>
  <c r="C2994" i="5" a="1"/>
  <c r="C2994" i="5" s="1"/>
  <c r="K2993" i="5" a="1"/>
  <c r="K2993" i="5" s="1"/>
  <c r="L2993" i="5" s="1"/>
  <c r="C2993" i="5" a="1"/>
  <c r="C2993" i="5" s="1"/>
  <c r="K2992" i="5" a="1"/>
  <c r="K2992" i="5" s="1"/>
  <c r="L2992" i="5" s="1"/>
  <c r="C2992" i="5" a="1"/>
  <c r="C2992" i="5" s="1"/>
  <c r="K2991" i="5" a="1"/>
  <c r="K2991" i="5" s="1"/>
  <c r="L2991" i="5" s="1"/>
  <c r="K2990" i="5" a="1"/>
  <c r="K2990" i="5" s="1"/>
  <c r="L2990" i="5" s="1"/>
  <c r="K2989" i="5" a="1"/>
  <c r="K2989" i="5" s="1"/>
  <c r="L2989" i="5" s="1"/>
  <c r="K2988" i="5" a="1"/>
  <c r="K2988" i="5" s="1"/>
  <c r="L2988" i="5" s="1"/>
  <c r="C2988" i="5" a="1"/>
  <c r="C2988" i="5" s="1"/>
  <c r="K2987" i="5" a="1"/>
  <c r="K2987" i="5" s="1"/>
  <c r="L2987" i="5" s="1"/>
  <c r="C2987" i="5" a="1"/>
  <c r="C2987" i="5" s="1"/>
  <c r="K2986" i="5" a="1"/>
  <c r="K2986" i="5" s="1"/>
  <c r="L2986" i="5" s="1"/>
  <c r="C2986" i="5" a="1"/>
  <c r="C2986" i="5" s="1"/>
  <c r="K2985" i="5" a="1"/>
  <c r="K2985" i="5" s="1"/>
  <c r="L2985" i="5" s="1"/>
  <c r="C2985" i="5" a="1"/>
  <c r="C2985" i="5" s="1"/>
  <c r="K2984" i="5" a="1"/>
  <c r="K2984" i="5" s="1"/>
  <c r="L2984" i="5" s="1"/>
  <c r="C2984" i="5" a="1"/>
  <c r="C2984" i="5" s="1"/>
  <c r="K2983" i="5" a="1"/>
  <c r="K2983" i="5" s="1"/>
  <c r="L2983" i="5" s="1"/>
  <c r="K2982" i="5" a="1"/>
  <c r="K2982" i="5" s="1"/>
  <c r="L2982" i="5" s="1"/>
  <c r="K2981" i="5" a="1"/>
  <c r="K2981" i="5" s="1"/>
  <c r="L2981" i="5" s="1"/>
  <c r="C2981" i="5" a="1"/>
  <c r="C2981" i="5" s="1"/>
  <c r="K2980" i="5" a="1"/>
  <c r="K2980" i="5" s="1"/>
  <c r="L2980" i="5" s="1"/>
  <c r="C2980" i="5" a="1"/>
  <c r="C2980" i="5" s="1"/>
  <c r="K2979" i="5" a="1"/>
  <c r="K2979" i="5" s="1"/>
  <c r="L2979" i="5" s="1"/>
  <c r="C2979" i="5" a="1"/>
  <c r="C2979" i="5" s="1"/>
  <c r="K2978" i="5" a="1"/>
  <c r="K2978" i="5" s="1"/>
  <c r="L2978" i="5" s="1"/>
  <c r="C2978" i="5" a="1"/>
  <c r="C2978" i="5" s="1"/>
  <c r="K2977" i="5" a="1"/>
  <c r="K2977" i="5" s="1"/>
  <c r="L2977" i="5" s="1"/>
  <c r="C2977" i="5" a="1"/>
  <c r="C2977" i="5" s="1"/>
  <c r="K2976" i="5" a="1"/>
  <c r="K2976" i="5" s="1"/>
  <c r="L2976" i="5" s="1"/>
  <c r="C2976" i="5" a="1"/>
  <c r="C2976" i="5" s="1"/>
  <c r="K2975" i="5" a="1"/>
  <c r="K2975" i="5" s="1"/>
  <c r="L2975" i="5" s="1"/>
  <c r="K2974" i="5" a="1"/>
  <c r="K2974" i="5" s="1"/>
  <c r="L2974" i="5" s="1"/>
  <c r="K2973" i="5" a="1"/>
  <c r="K2973" i="5" s="1"/>
  <c r="L2973" i="5" s="1"/>
  <c r="K2972" i="5" a="1"/>
  <c r="K2972" i="5" s="1"/>
  <c r="L2972" i="5" s="1"/>
  <c r="C2972" i="5" a="1"/>
  <c r="C2972" i="5" s="1"/>
  <c r="K2971" i="5" a="1"/>
  <c r="K2971" i="5" s="1"/>
  <c r="L2971" i="5" s="1"/>
  <c r="C2971" i="5" a="1"/>
  <c r="C2971" i="5" s="1"/>
  <c r="K2970" i="5" a="1"/>
  <c r="K2970" i="5" s="1"/>
  <c r="L2970" i="5" s="1"/>
  <c r="C2970" i="5" a="1"/>
  <c r="C2970" i="5" s="1"/>
  <c r="K2969" i="5" a="1"/>
  <c r="K2969" i="5" s="1"/>
  <c r="L2969" i="5" s="1"/>
  <c r="C2969" i="5" a="1"/>
  <c r="C2969" i="5" s="1"/>
  <c r="K2968" i="5" a="1"/>
  <c r="K2968" i="5" s="1"/>
  <c r="L2968" i="5" s="1"/>
  <c r="C2968" i="5" a="1"/>
  <c r="C2968" i="5" s="1"/>
  <c r="K2967" i="5" a="1"/>
  <c r="K2967" i="5" s="1"/>
  <c r="L2967" i="5" s="1"/>
  <c r="C2967" i="5" a="1"/>
  <c r="C2967" i="5" s="1"/>
  <c r="K2966" i="5" a="1"/>
  <c r="K2966" i="5" s="1"/>
  <c r="L2966" i="5" s="1"/>
  <c r="K2965" i="5" a="1"/>
  <c r="K2965" i="5" s="1"/>
  <c r="L2965" i="5" s="1"/>
  <c r="K2964" i="5" a="1"/>
  <c r="K2964" i="5" s="1"/>
  <c r="L2964" i="5" s="1"/>
  <c r="C2964" i="5" a="1"/>
  <c r="C2964" i="5" s="1"/>
  <c r="K2963" i="5" a="1"/>
  <c r="K2963" i="5" s="1"/>
  <c r="L2963" i="5" s="1"/>
  <c r="C2963" i="5" a="1"/>
  <c r="C2963" i="5" s="1"/>
  <c r="K2962" i="5" a="1"/>
  <c r="K2962" i="5" s="1"/>
  <c r="L2962" i="5" s="1"/>
  <c r="C2962" i="5" a="1"/>
  <c r="C2962" i="5" s="1"/>
  <c r="K2961" i="5" a="1"/>
  <c r="K2961" i="5" s="1"/>
  <c r="L2961" i="5" s="1"/>
  <c r="C2961" i="5" a="1"/>
  <c r="C2961" i="5" s="1"/>
  <c r="K2960" i="5" a="1"/>
  <c r="K2960" i="5" s="1"/>
  <c r="L2960" i="5" s="1"/>
  <c r="C2960" i="5" a="1"/>
  <c r="C2960" i="5" s="1"/>
  <c r="K2959" i="5" a="1"/>
  <c r="K2959" i="5" s="1"/>
  <c r="L2959" i="5" s="1"/>
  <c r="C2959" i="5" a="1"/>
  <c r="C2959" i="5" s="1"/>
  <c r="K2958" i="5" a="1"/>
  <c r="K2958" i="5" s="1"/>
  <c r="L2958" i="5" s="1"/>
  <c r="K2957" i="5" a="1"/>
  <c r="K2957" i="5" s="1"/>
  <c r="L2957" i="5" s="1"/>
  <c r="K2956" i="5" a="1"/>
  <c r="K2956" i="5" s="1"/>
  <c r="L2956" i="5" s="1"/>
  <c r="C2956" i="5" a="1"/>
  <c r="C2956" i="5" s="1"/>
  <c r="K2955" i="5" a="1"/>
  <c r="K2955" i="5" s="1"/>
  <c r="L2955" i="5" s="1"/>
  <c r="C2955" i="5" a="1"/>
  <c r="C2955" i="5" s="1"/>
  <c r="K2954" i="5" a="1"/>
  <c r="K2954" i="5" s="1"/>
  <c r="L2954" i="5" s="1"/>
  <c r="C2954" i="5" a="1"/>
  <c r="C2954" i="5" s="1"/>
  <c r="K2953" i="5" a="1"/>
  <c r="K2953" i="5" s="1"/>
  <c r="L2953" i="5" s="1"/>
  <c r="C2953" i="5" a="1"/>
  <c r="C2953" i="5" s="1"/>
  <c r="K2952" i="5" a="1"/>
  <c r="K2952" i="5" s="1"/>
  <c r="L2952" i="5" s="1"/>
  <c r="C2952" i="5" a="1"/>
  <c r="C2952" i="5" s="1"/>
  <c r="K2951" i="5" a="1"/>
  <c r="K2951" i="5" s="1"/>
  <c r="L2951" i="5" s="1"/>
  <c r="C2951" i="5" a="1"/>
  <c r="C2951" i="5" s="1"/>
  <c r="K2950" i="5" a="1"/>
  <c r="K2950" i="5" s="1"/>
  <c r="L2950" i="5" s="1"/>
  <c r="K2949" i="5" a="1"/>
  <c r="K2949" i="5" s="1"/>
  <c r="L2949" i="5" s="1"/>
  <c r="K2948" i="5" a="1"/>
  <c r="K2948" i="5" s="1"/>
  <c r="L2948" i="5" s="1"/>
  <c r="C2948" i="5" a="1"/>
  <c r="C2948" i="5" s="1"/>
  <c r="K2947" i="5" a="1"/>
  <c r="K2947" i="5" s="1"/>
  <c r="L2947" i="5" s="1"/>
  <c r="C2947" i="5" a="1"/>
  <c r="C2947" i="5" s="1"/>
  <c r="K2946" i="5" a="1"/>
  <c r="K2946" i="5" s="1"/>
  <c r="L2946" i="5" s="1"/>
  <c r="C2946" i="5" a="1"/>
  <c r="C2946" i="5" s="1"/>
  <c r="K2945" i="5" a="1"/>
  <c r="K2945" i="5" s="1"/>
  <c r="L2945" i="5" s="1"/>
  <c r="C2945" i="5" a="1"/>
  <c r="C2945" i="5" s="1"/>
  <c r="K2944" i="5" a="1"/>
  <c r="K2944" i="5" s="1"/>
  <c r="L2944" i="5" s="1"/>
  <c r="C2944" i="5" a="1"/>
  <c r="C2944" i="5" s="1"/>
  <c r="K2943" i="5" a="1"/>
  <c r="K2943" i="5" s="1"/>
  <c r="L2943" i="5" s="1"/>
  <c r="K2942" i="5" a="1"/>
  <c r="K2942" i="5" s="1"/>
  <c r="L2942" i="5" s="1"/>
  <c r="K2941" i="5" a="1"/>
  <c r="K2941" i="5" s="1"/>
  <c r="L2941" i="5" s="1"/>
  <c r="K2940" i="5" a="1"/>
  <c r="K2940" i="5" s="1"/>
  <c r="L2940" i="5" s="1"/>
  <c r="C2940" i="5" a="1"/>
  <c r="C2940" i="5" s="1"/>
  <c r="K2939" i="5" a="1"/>
  <c r="K2939" i="5" s="1"/>
  <c r="L2939" i="5" s="1"/>
  <c r="C2939" i="5" a="1"/>
  <c r="C2939" i="5" s="1"/>
  <c r="K2938" i="5" a="1"/>
  <c r="K2938" i="5" s="1"/>
  <c r="L2938" i="5" s="1"/>
  <c r="C2938" i="5" a="1"/>
  <c r="C2938" i="5" s="1"/>
  <c r="K2937" i="5" a="1"/>
  <c r="K2937" i="5" s="1"/>
  <c r="L2937" i="5" s="1"/>
  <c r="C2937" i="5" a="1"/>
  <c r="C2937" i="5" s="1"/>
  <c r="K2936" i="5" a="1"/>
  <c r="K2936" i="5" s="1"/>
  <c r="L2936" i="5" s="1"/>
  <c r="C2936" i="5" a="1"/>
  <c r="C2936" i="5" s="1"/>
  <c r="K2935" i="5" a="1"/>
  <c r="K2935" i="5" s="1"/>
  <c r="L2935" i="5" s="1"/>
  <c r="K2934" i="5" a="1"/>
  <c r="K2934" i="5" s="1"/>
  <c r="L2934" i="5" s="1"/>
  <c r="K2933" i="5" a="1"/>
  <c r="K2933" i="5" s="1"/>
  <c r="L2933" i="5" s="1"/>
  <c r="C2933" i="5" a="1"/>
  <c r="C2933" i="5" s="1"/>
  <c r="K2932" i="5" a="1"/>
  <c r="K2932" i="5" s="1"/>
  <c r="L2932" i="5" s="1"/>
  <c r="C2932" i="5" a="1"/>
  <c r="C2932" i="5" s="1"/>
  <c r="K2931" i="5" a="1"/>
  <c r="K2931" i="5" s="1"/>
  <c r="L2931" i="5" s="1"/>
  <c r="C2931" i="5" a="1"/>
  <c r="C2931" i="5" s="1"/>
  <c r="K2930" i="5" a="1"/>
  <c r="K2930" i="5" s="1"/>
  <c r="L2930" i="5" s="1"/>
  <c r="C2930" i="5" a="1"/>
  <c r="C2930" i="5" s="1"/>
  <c r="K2929" i="5" a="1"/>
  <c r="K2929" i="5" s="1"/>
  <c r="L2929" i="5" s="1"/>
  <c r="C2929" i="5" a="1"/>
  <c r="C2929" i="5" s="1"/>
  <c r="K2928" i="5" a="1"/>
  <c r="K2928" i="5" s="1"/>
  <c r="L2928" i="5" s="1"/>
  <c r="C2928" i="5" a="1"/>
  <c r="C2928" i="5" s="1"/>
  <c r="K2927" i="5" a="1"/>
  <c r="K2927" i="5" s="1"/>
  <c r="L2927" i="5" s="1"/>
  <c r="K2926" i="5" a="1"/>
  <c r="K2926" i="5" s="1"/>
  <c r="L2926" i="5" s="1"/>
  <c r="K2925" i="5" a="1"/>
  <c r="K2925" i="5" s="1"/>
  <c r="L2925" i="5" s="1"/>
  <c r="K2924" i="5" a="1"/>
  <c r="K2924" i="5" s="1"/>
  <c r="L2924" i="5" s="1"/>
  <c r="C2924" i="5" a="1"/>
  <c r="C2924" i="5" s="1"/>
  <c r="K2923" i="5" a="1"/>
  <c r="K2923" i="5" s="1"/>
  <c r="L2923" i="5" s="1"/>
  <c r="C2923" i="5" a="1"/>
  <c r="C2923" i="5" s="1"/>
  <c r="K2922" i="5" a="1"/>
  <c r="K2922" i="5" s="1"/>
  <c r="L2922" i="5" s="1"/>
  <c r="C2922" i="5" a="1"/>
  <c r="C2922" i="5" s="1"/>
  <c r="K2921" i="5" a="1"/>
  <c r="K2921" i="5" s="1"/>
  <c r="L2921" i="5" s="1"/>
  <c r="C2921" i="5" a="1"/>
  <c r="C2921" i="5" s="1"/>
  <c r="K2920" i="5" a="1"/>
  <c r="K2920" i="5" s="1"/>
  <c r="L2920" i="5" s="1"/>
  <c r="C2920" i="5" a="1"/>
  <c r="C2920" i="5" s="1"/>
  <c r="K2919" i="5" a="1"/>
  <c r="K2919" i="5" s="1"/>
  <c r="L2919" i="5" s="1"/>
  <c r="C2919" i="5" a="1"/>
  <c r="C2919" i="5" s="1"/>
  <c r="K2918" i="5" a="1"/>
  <c r="K2918" i="5" s="1"/>
  <c r="L2918" i="5" s="1"/>
  <c r="K2917" i="5" a="1"/>
  <c r="K2917" i="5" s="1"/>
  <c r="L2917" i="5" s="1"/>
  <c r="K2916" i="5" a="1"/>
  <c r="K2916" i="5" s="1"/>
  <c r="L2916" i="5" s="1"/>
  <c r="C2916" i="5" a="1"/>
  <c r="C2916" i="5" s="1"/>
  <c r="K2915" i="5" a="1"/>
  <c r="K2915" i="5" s="1"/>
  <c r="L2915" i="5" s="1"/>
  <c r="C2915" i="5" a="1"/>
  <c r="C2915" i="5" s="1"/>
  <c r="K2914" i="5" a="1"/>
  <c r="K2914" i="5" s="1"/>
  <c r="L2914" i="5" s="1"/>
  <c r="C2914" i="5" a="1"/>
  <c r="C2914" i="5" s="1"/>
  <c r="K2913" i="5" a="1"/>
  <c r="K2913" i="5" s="1"/>
  <c r="L2913" i="5" s="1"/>
  <c r="C2913" i="5" a="1"/>
  <c r="C2913" i="5" s="1"/>
  <c r="K2912" i="5" a="1"/>
  <c r="K2912" i="5" s="1"/>
  <c r="L2912" i="5" s="1"/>
  <c r="C2912" i="5" a="1"/>
  <c r="C2912" i="5" s="1"/>
  <c r="K2911" i="5" a="1"/>
  <c r="K2911" i="5" s="1"/>
  <c r="L2911" i="5" s="1"/>
  <c r="K2910" i="5" a="1"/>
  <c r="K2910" i="5" s="1"/>
  <c r="L2910" i="5" s="1"/>
  <c r="K2909" i="5" a="1"/>
  <c r="K2909" i="5" s="1"/>
  <c r="L2909" i="5" s="1"/>
  <c r="K2908" i="5" a="1"/>
  <c r="K2908" i="5" s="1"/>
  <c r="L2908" i="5" s="1"/>
  <c r="C2908" i="5" a="1"/>
  <c r="C2908" i="5" s="1"/>
  <c r="K2907" i="5" a="1"/>
  <c r="K2907" i="5" s="1"/>
  <c r="L2907" i="5" s="1"/>
  <c r="C2907" i="5" a="1"/>
  <c r="C2907" i="5" s="1"/>
  <c r="K2906" i="5" a="1"/>
  <c r="K2906" i="5" s="1"/>
  <c r="L2906" i="5" s="1"/>
  <c r="C2906" i="5" a="1"/>
  <c r="C2906" i="5" s="1"/>
  <c r="K2905" i="5" a="1"/>
  <c r="K2905" i="5" s="1"/>
  <c r="L2905" i="5" s="1"/>
  <c r="C2905" i="5" a="1"/>
  <c r="C2905" i="5" s="1"/>
  <c r="K2904" i="5" a="1"/>
  <c r="K2904" i="5" s="1"/>
  <c r="L2904" i="5" s="1"/>
  <c r="C2904" i="5" a="1"/>
  <c r="C2904" i="5" s="1"/>
  <c r="K2903" i="5" a="1"/>
  <c r="K2903" i="5" s="1"/>
  <c r="L2903" i="5" s="1"/>
  <c r="K2902" i="5" a="1"/>
  <c r="K2902" i="5" s="1"/>
  <c r="L2902" i="5" s="1"/>
  <c r="K2901" i="5" a="1"/>
  <c r="K2901" i="5" s="1"/>
  <c r="L2901" i="5" s="1"/>
  <c r="C2901" i="5" a="1"/>
  <c r="C2901" i="5" s="1"/>
  <c r="K2900" i="5" a="1"/>
  <c r="K2900" i="5" s="1"/>
  <c r="L2900" i="5" s="1"/>
  <c r="C2900" i="5" a="1"/>
  <c r="C2900" i="5" s="1"/>
  <c r="K2899" i="5" a="1"/>
  <c r="K2899" i="5" s="1"/>
  <c r="L2899" i="5" s="1"/>
  <c r="C2899" i="5" a="1"/>
  <c r="C2899" i="5" s="1"/>
  <c r="K2898" i="5" a="1"/>
  <c r="K2898" i="5" s="1"/>
  <c r="L2898" i="5" s="1"/>
  <c r="C2898" i="5" a="1"/>
  <c r="C2898" i="5" s="1"/>
  <c r="K2897" i="5" a="1"/>
  <c r="K2897" i="5" s="1"/>
  <c r="L2897" i="5" s="1"/>
  <c r="C2897" i="5" a="1"/>
  <c r="C2897" i="5" s="1"/>
  <c r="K2896" i="5" a="1"/>
  <c r="K2896" i="5" s="1"/>
  <c r="L2896" i="5" s="1"/>
  <c r="C2896" i="5" a="1"/>
  <c r="C2896" i="5" s="1"/>
  <c r="K2895" i="5" a="1"/>
  <c r="K2895" i="5" s="1"/>
  <c r="L2895" i="5" s="1"/>
  <c r="K2894" i="5" a="1"/>
  <c r="K2894" i="5" s="1"/>
  <c r="L2894" i="5" s="1"/>
  <c r="K2893" i="5" a="1"/>
  <c r="K2893" i="5" s="1"/>
  <c r="L2893" i="5" s="1"/>
  <c r="K2892" i="5" a="1"/>
  <c r="K2892" i="5" s="1"/>
  <c r="L2892" i="5" s="1"/>
  <c r="C2892" i="5" a="1"/>
  <c r="C2892" i="5" s="1"/>
  <c r="K2891" i="5" a="1"/>
  <c r="K2891" i="5" s="1"/>
  <c r="L2891" i="5" s="1"/>
  <c r="C2891" i="5" a="1"/>
  <c r="C2891" i="5" s="1"/>
  <c r="K2890" i="5" a="1"/>
  <c r="K2890" i="5" s="1"/>
  <c r="L2890" i="5" s="1"/>
  <c r="C2890" i="5" a="1"/>
  <c r="C2890" i="5" s="1"/>
  <c r="K2889" i="5" a="1"/>
  <c r="K2889" i="5" s="1"/>
  <c r="L2889" i="5" s="1"/>
  <c r="C2889" i="5" a="1"/>
  <c r="C2889" i="5" s="1"/>
  <c r="K2888" i="5" a="1"/>
  <c r="K2888" i="5" s="1"/>
  <c r="L2888" i="5" s="1"/>
  <c r="C2888" i="5" a="1"/>
  <c r="C2888" i="5" s="1"/>
  <c r="K2887" i="5" a="1"/>
  <c r="K2887" i="5" s="1"/>
  <c r="L2887" i="5" s="1"/>
  <c r="K2886" i="5" a="1"/>
  <c r="K2886" i="5" s="1"/>
  <c r="L2886" i="5" s="1"/>
  <c r="K2885" i="5" a="1"/>
  <c r="K2885" i="5" s="1"/>
  <c r="L2885" i="5" s="1"/>
  <c r="K2884" i="5" a="1"/>
  <c r="K2884" i="5" s="1"/>
  <c r="L2884" i="5" s="1"/>
  <c r="C2884" i="5" a="1"/>
  <c r="C2884" i="5" s="1"/>
  <c r="K2883" i="5" a="1"/>
  <c r="K2883" i="5" s="1"/>
  <c r="L2883" i="5" s="1"/>
  <c r="C2883" i="5" a="1"/>
  <c r="C2883" i="5" s="1"/>
  <c r="K2882" i="5" a="1"/>
  <c r="K2882" i="5" s="1"/>
  <c r="L2882" i="5" s="1"/>
  <c r="C2882" i="5" a="1"/>
  <c r="C2882" i="5" s="1"/>
  <c r="K2881" i="5" a="1"/>
  <c r="K2881" i="5" s="1"/>
  <c r="L2881" i="5" s="1"/>
  <c r="C2881" i="5" a="1"/>
  <c r="C2881" i="5" s="1"/>
  <c r="K2880" i="5" a="1"/>
  <c r="K2880" i="5" s="1"/>
  <c r="L2880" i="5" s="1"/>
  <c r="C2880" i="5" a="1"/>
  <c r="C2880" i="5" s="1"/>
  <c r="K2879" i="5" a="1"/>
  <c r="K2879" i="5" s="1"/>
  <c r="L2879" i="5" s="1"/>
  <c r="K2878" i="5" a="1"/>
  <c r="K2878" i="5" s="1"/>
  <c r="L2878" i="5" s="1"/>
  <c r="K2877" i="5" a="1"/>
  <c r="K2877" i="5" s="1"/>
  <c r="L2877" i="5" s="1"/>
  <c r="K2876" i="5" a="1"/>
  <c r="K2876" i="5" s="1"/>
  <c r="L2876" i="5" s="1"/>
  <c r="C2876" i="5" a="1"/>
  <c r="C2876" i="5" s="1"/>
  <c r="K2875" i="5" a="1"/>
  <c r="K2875" i="5" s="1"/>
  <c r="L2875" i="5" s="1"/>
  <c r="C2875" i="5" a="1"/>
  <c r="C2875" i="5" s="1"/>
  <c r="K2874" i="5" a="1"/>
  <c r="K2874" i="5" s="1"/>
  <c r="L2874" i="5" s="1"/>
  <c r="C2874" i="5" a="1"/>
  <c r="C2874" i="5" s="1"/>
  <c r="K2873" i="5" a="1"/>
  <c r="K2873" i="5" s="1"/>
  <c r="L2873" i="5" s="1"/>
  <c r="C2873" i="5" a="1"/>
  <c r="C2873" i="5" s="1"/>
  <c r="K2872" i="5" a="1"/>
  <c r="K2872" i="5" s="1"/>
  <c r="L2872" i="5" s="1"/>
  <c r="C2872" i="5" a="1"/>
  <c r="C2872" i="5" s="1"/>
  <c r="K2871" i="5" a="1"/>
  <c r="K2871" i="5" s="1"/>
  <c r="L2871" i="5" s="1"/>
  <c r="K2870" i="5" a="1"/>
  <c r="K2870" i="5" s="1"/>
  <c r="L2870" i="5" s="1"/>
  <c r="K2869" i="5" a="1"/>
  <c r="K2869" i="5" s="1"/>
  <c r="L2869" i="5" s="1"/>
  <c r="C2869" i="5" a="1"/>
  <c r="C2869" i="5" s="1"/>
  <c r="K2868" i="5" a="1"/>
  <c r="K2868" i="5" s="1"/>
  <c r="L2868" i="5" s="1"/>
  <c r="C2868" i="5" a="1"/>
  <c r="C2868" i="5" s="1"/>
  <c r="K2867" i="5" a="1"/>
  <c r="K2867" i="5" s="1"/>
  <c r="L2867" i="5" s="1"/>
  <c r="C2867" i="5" a="1"/>
  <c r="C2867" i="5" s="1"/>
  <c r="K2866" i="5" a="1"/>
  <c r="K2866" i="5" s="1"/>
  <c r="L2866" i="5" s="1"/>
  <c r="C2866" i="5" a="1"/>
  <c r="C2866" i="5" s="1"/>
  <c r="K2865" i="5" a="1"/>
  <c r="K2865" i="5" s="1"/>
  <c r="L2865" i="5" s="1"/>
  <c r="C2865" i="5" a="1"/>
  <c r="C2865" i="5" s="1"/>
  <c r="K2864" i="5" a="1"/>
  <c r="K2864" i="5" s="1"/>
  <c r="L2864" i="5" s="1"/>
  <c r="C2864" i="5" a="1"/>
  <c r="C2864" i="5" s="1"/>
  <c r="K2863" i="5" a="1"/>
  <c r="K2863" i="5" s="1"/>
  <c r="L2863" i="5" s="1"/>
  <c r="K2862" i="5" a="1"/>
  <c r="K2862" i="5" s="1"/>
  <c r="L2862" i="5" s="1"/>
  <c r="K2861" i="5" a="1"/>
  <c r="K2861" i="5" s="1"/>
  <c r="L2861" i="5" s="1"/>
  <c r="K2860" i="5" a="1"/>
  <c r="K2860" i="5" s="1"/>
  <c r="L2860" i="5" s="1"/>
  <c r="C2860" i="5" a="1"/>
  <c r="C2860" i="5" s="1"/>
  <c r="K2859" i="5" a="1"/>
  <c r="K2859" i="5" s="1"/>
  <c r="L2859" i="5" s="1"/>
  <c r="C2859" i="5" a="1"/>
  <c r="C2859" i="5" s="1"/>
  <c r="K2858" i="5" a="1"/>
  <c r="K2858" i="5" s="1"/>
  <c r="L2858" i="5" s="1"/>
  <c r="C2858" i="5" a="1"/>
  <c r="C2858" i="5" s="1"/>
  <c r="K2857" i="5" a="1"/>
  <c r="K2857" i="5" s="1"/>
  <c r="L2857" i="5" s="1"/>
  <c r="C2857" i="5" a="1"/>
  <c r="C2857" i="5" s="1"/>
  <c r="K2856" i="5" a="1"/>
  <c r="K2856" i="5" s="1"/>
  <c r="L2856" i="5" s="1"/>
  <c r="C2856" i="5" a="1"/>
  <c r="C2856" i="5" s="1"/>
  <c r="K2855" i="5" a="1"/>
  <c r="K2855" i="5" s="1"/>
  <c r="L2855" i="5" s="1"/>
  <c r="K2854" i="5" a="1"/>
  <c r="K2854" i="5" s="1"/>
  <c r="L2854" i="5" s="1"/>
  <c r="K2853" i="5" a="1"/>
  <c r="K2853" i="5" s="1"/>
  <c r="L2853" i="5" s="1"/>
  <c r="K2852" i="5" a="1"/>
  <c r="K2852" i="5" s="1"/>
  <c r="L2852" i="5" s="1"/>
  <c r="C2852" i="5" a="1"/>
  <c r="C2852" i="5" s="1"/>
  <c r="K2851" i="5" a="1"/>
  <c r="K2851" i="5" s="1"/>
  <c r="L2851" i="5" s="1"/>
  <c r="C2851" i="5" a="1"/>
  <c r="C2851" i="5" s="1"/>
  <c r="K2850" i="5" a="1"/>
  <c r="K2850" i="5" s="1"/>
  <c r="L2850" i="5" s="1"/>
  <c r="C2850" i="5" a="1"/>
  <c r="C2850" i="5" s="1"/>
  <c r="K2849" i="5" a="1"/>
  <c r="K2849" i="5" s="1"/>
  <c r="L2849" i="5" s="1"/>
  <c r="C2849" i="5" a="1"/>
  <c r="C2849" i="5" s="1"/>
  <c r="K2848" i="5" a="1"/>
  <c r="K2848" i="5" s="1"/>
  <c r="L2848" i="5" s="1"/>
  <c r="C2848" i="5" a="1"/>
  <c r="C2848" i="5" s="1"/>
  <c r="K2847" i="5" a="1"/>
  <c r="K2847" i="5" s="1"/>
  <c r="L2847" i="5" s="1"/>
  <c r="K2846" i="5" a="1"/>
  <c r="K2846" i="5" s="1"/>
  <c r="L2846" i="5" s="1"/>
  <c r="K2845" i="5" a="1"/>
  <c r="K2845" i="5" s="1"/>
  <c r="L2845" i="5" s="1"/>
  <c r="K2844" i="5" a="1"/>
  <c r="K2844" i="5" s="1"/>
  <c r="L2844" i="5" s="1"/>
  <c r="C2844" i="5" a="1"/>
  <c r="C2844" i="5" s="1"/>
  <c r="K2843" i="5" a="1"/>
  <c r="K2843" i="5" s="1"/>
  <c r="L2843" i="5" s="1"/>
  <c r="C2843" i="5" a="1"/>
  <c r="C2843" i="5" s="1"/>
  <c r="K2842" i="5" a="1"/>
  <c r="K2842" i="5" s="1"/>
  <c r="L2842" i="5" s="1"/>
  <c r="C2842" i="5" a="1"/>
  <c r="C2842" i="5" s="1"/>
  <c r="K2841" i="5" a="1"/>
  <c r="K2841" i="5" s="1"/>
  <c r="L2841" i="5" s="1"/>
  <c r="C2841" i="5" a="1"/>
  <c r="C2841" i="5" s="1"/>
  <c r="K2840" i="5" a="1"/>
  <c r="K2840" i="5" s="1"/>
  <c r="L2840" i="5" s="1"/>
  <c r="C2840" i="5" a="1"/>
  <c r="C2840" i="5" s="1"/>
  <c r="K2839" i="5" a="1"/>
  <c r="K2839" i="5" s="1"/>
  <c r="L2839" i="5" s="1"/>
  <c r="C2839" i="5" a="1"/>
  <c r="C2839" i="5" s="1"/>
  <c r="K2838" i="5" a="1"/>
  <c r="K2838" i="5" s="1"/>
  <c r="L2838" i="5" s="1"/>
  <c r="K2837" i="5" a="1"/>
  <c r="K2837" i="5" s="1"/>
  <c r="L2837" i="5" s="1"/>
  <c r="K2836" i="5" a="1"/>
  <c r="K2836" i="5" s="1"/>
  <c r="L2836" i="5" s="1"/>
  <c r="C2836" i="5" a="1"/>
  <c r="C2836" i="5" s="1"/>
  <c r="K2835" i="5" a="1"/>
  <c r="K2835" i="5" s="1"/>
  <c r="L2835" i="5" s="1"/>
  <c r="C2835" i="5" a="1"/>
  <c r="C2835" i="5" s="1"/>
  <c r="K2834" i="5" a="1"/>
  <c r="K2834" i="5" s="1"/>
  <c r="L2834" i="5" s="1"/>
  <c r="C2834" i="5" a="1"/>
  <c r="C2834" i="5" s="1"/>
  <c r="K2833" i="5" a="1"/>
  <c r="K2833" i="5" s="1"/>
  <c r="L2833" i="5" s="1"/>
  <c r="C2833" i="5" a="1"/>
  <c r="C2833" i="5" s="1"/>
  <c r="K2832" i="5" a="1"/>
  <c r="K2832" i="5" s="1"/>
  <c r="L2832" i="5" s="1"/>
  <c r="C2832" i="5" a="1"/>
  <c r="C2832" i="5" s="1"/>
  <c r="K2831" i="5" a="1"/>
  <c r="K2831" i="5" s="1"/>
  <c r="L2831" i="5" s="1"/>
  <c r="C2831" i="5" a="1"/>
  <c r="C2831" i="5" s="1"/>
  <c r="K2830" i="5" a="1"/>
  <c r="K2830" i="5" s="1"/>
  <c r="L2830" i="5" s="1"/>
  <c r="K2829" i="5" a="1"/>
  <c r="K2829" i="5" s="1"/>
  <c r="L2829" i="5" s="1"/>
  <c r="C2829" i="5" a="1"/>
  <c r="C2829" i="5" s="1"/>
  <c r="K2828" i="5" a="1"/>
  <c r="K2828" i="5" s="1"/>
  <c r="L2828" i="5" s="1"/>
  <c r="C2828" i="5" a="1"/>
  <c r="C2828" i="5" s="1"/>
  <c r="K2827" i="5" a="1"/>
  <c r="K2827" i="5" s="1"/>
  <c r="L2827" i="5" s="1"/>
  <c r="C2827" i="5" a="1"/>
  <c r="C2827" i="5" s="1"/>
  <c r="K2826" i="5" a="1"/>
  <c r="K2826" i="5" s="1"/>
  <c r="L2826" i="5" s="1"/>
  <c r="C2826" i="5" a="1"/>
  <c r="C2826" i="5" s="1"/>
  <c r="K2825" i="5" a="1"/>
  <c r="K2825" i="5" s="1"/>
  <c r="L2825" i="5" s="1"/>
  <c r="C2825" i="5" a="1"/>
  <c r="C2825" i="5" s="1"/>
  <c r="K2824" i="5" a="1"/>
  <c r="K2824" i="5" s="1"/>
  <c r="L2824" i="5" s="1"/>
  <c r="C2824" i="5" a="1"/>
  <c r="C2824" i="5" s="1"/>
  <c r="K2823" i="5" a="1"/>
  <c r="K2823" i="5" s="1"/>
  <c r="L2823" i="5" s="1"/>
  <c r="C2823" i="5" a="1"/>
  <c r="C2823" i="5" s="1"/>
  <c r="K2822" i="5" a="1"/>
  <c r="K2822" i="5" s="1"/>
  <c r="L2822" i="5" s="1"/>
  <c r="K2821" i="5" a="1"/>
  <c r="K2821" i="5" s="1"/>
  <c r="L2821" i="5" s="1"/>
  <c r="C2821" i="5" a="1"/>
  <c r="C2821" i="5" s="1"/>
  <c r="K2820" i="5" a="1"/>
  <c r="K2820" i="5" s="1"/>
  <c r="L2820" i="5" s="1"/>
  <c r="C2820" i="5" a="1"/>
  <c r="C2820" i="5" s="1"/>
  <c r="K2819" i="5" a="1"/>
  <c r="K2819" i="5" s="1"/>
  <c r="L2819" i="5" s="1"/>
  <c r="C2819" i="5" a="1"/>
  <c r="C2819" i="5" s="1"/>
  <c r="K2818" i="5" a="1"/>
  <c r="K2818" i="5" s="1"/>
  <c r="L2818" i="5" s="1"/>
  <c r="C2818" i="5" a="1"/>
  <c r="C2818" i="5" s="1"/>
  <c r="K2817" i="5" a="1"/>
  <c r="K2817" i="5" s="1"/>
  <c r="L2817" i="5" s="1"/>
  <c r="C2817" i="5" a="1"/>
  <c r="C2817" i="5" s="1"/>
  <c r="K2816" i="5" a="1"/>
  <c r="K2816" i="5" s="1"/>
  <c r="L2816" i="5" s="1"/>
  <c r="C2816" i="5" a="1"/>
  <c r="C2816" i="5" s="1"/>
  <c r="K2815" i="5" a="1"/>
  <c r="K2815" i="5" s="1"/>
  <c r="L2815" i="5" s="1"/>
  <c r="C2815" i="5" a="1"/>
  <c r="C2815" i="5" s="1"/>
  <c r="K2814" i="5" a="1"/>
  <c r="K2814" i="5" s="1"/>
  <c r="L2814" i="5" s="1"/>
  <c r="K2813" i="5" a="1"/>
  <c r="K2813" i="5" s="1"/>
  <c r="L2813" i="5" s="1"/>
  <c r="K2812" i="5" a="1"/>
  <c r="K2812" i="5" s="1"/>
  <c r="L2812" i="5" s="1"/>
  <c r="C2812" i="5" a="1"/>
  <c r="C2812" i="5" s="1"/>
  <c r="K2811" i="5" a="1"/>
  <c r="K2811" i="5" s="1"/>
  <c r="L2811" i="5" s="1"/>
  <c r="C2811" i="5" a="1"/>
  <c r="C2811" i="5" s="1"/>
  <c r="K2810" i="5" a="1"/>
  <c r="K2810" i="5" s="1"/>
  <c r="L2810" i="5" s="1"/>
  <c r="C2810" i="5" a="1"/>
  <c r="C2810" i="5" s="1"/>
  <c r="K2809" i="5" a="1"/>
  <c r="K2809" i="5" s="1"/>
  <c r="L2809" i="5" s="1"/>
  <c r="C2809" i="5" a="1"/>
  <c r="C2809" i="5" s="1"/>
  <c r="K2808" i="5" a="1"/>
  <c r="K2808" i="5" s="1"/>
  <c r="L2808" i="5" s="1"/>
  <c r="C2808" i="5" a="1"/>
  <c r="C2808" i="5" s="1"/>
  <c r="K2807" i="5" a="1"/>
  <c r="K2807" i="5" s="1"/>
  <c r="L2807" i="5" s="1"/>
  <c r="C2807" i="5" a="1"/>
  <c r="C2807" i="5" s="1"/>
  <c r="K2806" i="5" a="1"/>
  <c r="K2806" i="5" s="1"/>
  <c r="L2806" i="5" s="1"/>
  <c r="K2805" i="5" a="1"/>
  <c r="K2805" i="5" s="1"/>
  <c r="L2805" i="5" s="1"/>
  <c r="K2804" i="5" a="1"/>
  <c r="K2804" i="5" s="1"/>
  <c r="L2804" i="5" s="1"/>
  <c r="C2804" i="5" a="1"/>
  <c r="C2804" i="5" s="1"/>
  <c r="K2803" i="5" a="1"/>
  <c r="K2803" i="5" s="1"/>
  <c r="L2803" i="5" s="1"/>
  <c r="C2803" i="5" a="1"/>
  <c r="C2803" i="5" s="1"/>
  <c r="K2802" i="5" a="1"/>
  <c r="K2802" i="5" s="1"/>
  <c r="L2802" i="5" s="1"/>
  <c r="C2802" i="5" a="1"/>
  <c r="C2802" i="5" s="1"/>
  <c r="K2801" i="5" a="1"/>
  <c r="K2801" i="5" s="1"/>
  <c r="L2801" i="5" s="1"/>
  <c r="C2801" i="5" a="1"/>
  <c r="C2801" i="5" s="1"/>
  <c r="K2800" i="5" a="1"/>
  <c r="K2800" i="5" s="1"/>
  <c r="L2800" i="5" s="1"/>
  <c r="C2800" i="5" a="1"/>
  <c r="C2800" i="5" s="1"/>
  <c r="K2799" i="5" a="1"/>
  <c r="K2799" i="5" s="1"/>
  <c r="L2799" i="5" s="1"/>
  <c r="K2798" i="5" a="1"/>
  <c r="K2798" i="5" s="1"/>
  <c r="L2798" i="5" s="1"/>
  <c r="K2797" i="5" a="1"/>
  <c r="K2797" i="5" s="1"/>
  <c r="L2797" i="5" s="1"/>
  <c r="K2796" i="5" a="1"/>
  <c r="K2796" i="5" s="1"/>
  <c r="L2796" i="5" s="1"/>
  <c r="C2796" i="5" a="1"/>
  <c r="C2796" i="5" s="1"/>
  <c r="K2795" i="5" a="1"/>
  <c r="K2795" i="5" s="1"/>
  <c r="L2795" i="5" s="1"/>
  <c r="C2795" i="5" a="1"/>
  <c r="C2795" i="5" s="1"/>
  <c r="K2794" i="5" a="1"/>
  <c r="K2794" i="5" s="1"/>
  <c r="L2794" i="5" s="1"/>
  <c r="C2794" i="5" a="1"/>
  <c r="C2794" i="5" s="1"/>
  <c r="K2793" i="5" a="1"/>
  <c r="K2793" i="5" s="1"/>
  <c r="L2793" i="5" s="1"/>
  <c r="C2793" i="5" a="1"/>
  <c r="C2793" i="5" s="1"/>
  <c r="K2792" i="5" a="1"/>
  <c r="K2792" i="5" s="1"/>
  <c r="L2792" i="5" s="1"/>
  <c r="C2792" i="5" a="1"/>
  <c r="C2792" i="5" s="1"/>
  <c r="K2791" i="5" a="1"/>
  <c r="K2791" i="5" s="1"/>
  <c r="L2791" i="5" s="1"/>
  <c r="K2790" i="5" a="1"/>
  <c r="K2790" i="5" s="1"/>
  <c r="L2790" i="5" s="1"/>
  <c r="K2789" i="5" a="1"/>
  <c r="K2789" i="5" s="1"/>
  <c r="L2789" i="5" s="1"/>
  <c r="K2788" i="5" a="1"/>
  <c r="K2788" i="5" s="1"/>
  <c r="L2788" i="5" s="1"/>
  <c r="C2788" i="5" a="1"/>
  <c r="C2788" i="5" s="1"/>
  <c r="K2787" i="5" a="1"/>
  <c r="K2787" i="5" s="1"/>
  <c r="L2787" i="5" s="1"/>
  <c r="C2787" i="5" a="1"/>
  <c r="C2787" i="5" s="1"/>
  <c r="K2786" i="5" a="1"/>
  <c r="K2786" i="5" s="1"/>
  <c r="L2786" i="5" s="1"/>
  <c r="C2786" i="5" a="1"/>
  <c r="C2786" i="5" s="1"/>
  <c r="K2785" i="5" a="1"/>
  <c r="K2785" i="5" s="1"/>
  <c r="L2785" i="5" s="1"/>
  <c r="C2785" i="5" a="1"/>
  <c r="C2785" i="5" s="1"/>
  <c r="K2784" i="5" a="1"/>
  <c r="K2784" i="5" s="1"/>
  <c r="L2784" i="5" s="1"/>
  <c r="C2784" i="5" a="1"/>
  <c r="C2784" i="5" s="1"/>
  <c r="K2783" i="5" a="1"/>
  <c r="K2783" i="5" s="1"/>
  <c r="L2783" i="5" s="1"/>
  <c r="C2783" i="5" a="1"/>
  <c r="C2783" i="5" s="1"/>
  <c r="K2782" i="5" a="1"/>
  <c r="K2782" i="5" s="1"/>
  <c r="L2782" i="5" s="1"/>
  <c r="K2781" i="5" a="1"/>
  <c r="K2781" i="5" s="1"/>
  <c r="L2781" i="5" s="1"/>
  <c r="C2781" i="5" a="1"/>
  <c r="C2781" i="5" s="1"/>
  <c r="K2780" i="5" a="1"/>
  <c r="K2780" i="5" s="1"/>
  <c r="L2780" i="5" s="1"/>
  <c r="C2780" i="5" a="1"/>
  <c r="C2780" i="5" s="1"/>
  <c r="K2779" i="5" a="1"/>
  <c r="K2779" i="5" s="1"/>
  <c r="L2779" i="5" s="1"/>
  <c r="C2779" i="5" a="1"/>
  <c r="C2779" i="5" s="1"/>
  <c r="K2778" i="5" a="1"/>
  <c r="K2778" i="5" s="1"/>
  <c r="L2778" i="5" s="1"/>
  <c r="C2778" i="5" a="1"/>
  <c r="C2778" i="5" s="1"/>
  <c r="K2777" i="5" a="1"/>
  <c r="K2777" i="5" s="1"/>
  <c r="L2777" i="5" s="1"/>
  <c r="C2777" i="5" a="1"/>
  <c r="C2777" i="5" s="1"/>
  <c r="K2776" i="5" a="1"/>
  <c r="K2776" i="5" s="1"/>
  <c r="L2776" i="5" s="1"/>
  <c r="C2776" i="5" a="1"/>
  <c r="C2776" i="5" s="1"/>
  <c r="K2775" i="5" a="1"/>
  <c r="K2775" i="5" s="1"/>
  <c r="L2775" i="5" s="1"/>
  <c r="C2775" i="5" a="1"/>
  <c r="C2775" i="5" s="1"/>
  <c r="K2774" i="5" a="1"/>
  <c r="K2774" i="5" s="1"/>
  <c r="L2774" i="5" s="1"/>
  <c r="K2773" i="5" a="1"/>
  <c r="K2773" i="5" s="1"/>
  <c r="L2773" i="5" s="1"/>
  <c r="C2773" i="5" a="1"/>
  <c r="C2773" i="5" s="1"/>
  <c r="K2772" i="5" a="1"/>
  <c r="K2772" i="5" s="1"/>
  <c r="L2772" i="5" s="1"/>
  <c r="C2772" i="5" a="1"/>
  <c r="C2772" i="5" s="1"/>
  <c r="K2771" i="5" a="1"/>
  <c r="K2771" i="5" s="1"/>
  <c r="L2771" i="5" s="1"/>
  <c r="C2771" i="5" a="1"/>
  <c r="C2771" i="5" s="1"/>
  <c r="K2770" i="5" a="1"/>
  <c r="K2770" i="5" s="1"/>
  <c r="L2770" i="5" s="1"/>
  <c r="C2770" i="5" a="1"/>
  <c r="C2770" i="5" s="1"/>
  <c r="K2769" i="5" a="1"/>
  <c r="K2769" i="5" s="1"/>
  <c r="L2769" i="5" s="1"/>
  <c r="C2769" i="5" a="1"/>
  <c r="C2769" i="5" s="1"/>
  <c r="K2768" i="5" a="1"/>
  <c r="K2768" i="5" s="1"/>
  <c r="L2768" i="5" s="1"/>
  <c r="C2768" i="5" a="1"/>
  <c r="C2768" i="5" s="1"/>
  <c r="K2767" i="5" a="1"/>
  <c r="K2767" i="5" s="1"/>
  <c r="L2767" i="5" s="1"/>
  <c r="K2766" i="5" a="1"/>
  <c r="K2766" i="5" s="1"/>
  <c r="L2766" i="5" s="1"/>
  <c r="K2765" i="5" a="1"/>
  <c r="K2765" i="5" s="1"/>
  <c r="L2765" i="5" s="1"/>
  <c r="K2764" i="5" a="1"/>
  <c r="K2764" i="5" s="1"/>
  <c r="L2764" i="5" s="1"/>
  <c r="C2764" i="5" a="1"/>
  <c r="C2764" i="5" s="1"/>
  <c r="K2763" i="5" a="1"/>
  <c r="K2763" i="5" s="1"/>
  <c r="L2763" i="5" s="1"/>
  <c r="C2763" i="5" a="1"/>
  <c r="C2763" i="5" s="1"/>
  <c r="K2762" i="5" a="1"/>
  <c r="K2762" i="5" s="1"/>
  <c r="L2762" i="5" s="1"/>
  <c r="C2762" i="5" a="1"/>
  <c r="C2762" i="5" s="1"/>
  <c r="K2761" i="5" a="1"/>
  <c r="K2761" i="5" s="1"/>
  <c r="L2761" i="5" s="1"/>
  <c r="C2761" i="5" a="1"/>
  <c r="C2761" i="5" s="1"/>
  <c r="K2760" i="5" a="1"/>
  <c r="K2760" i="5" s="1"/>
  <c r="L2760" i="5" s="1"/>
  <c r="C2760" i="5" a="1"/>
  <c r="C2760" i="5" s="1"/>
  <c r="K2759" i="5" a="1"/>
  <c r="K2759" i="5" s="1"/>
  <c r="L2759" i="5" s="1"/>
  <c r="K2758" i="5" a="1"/>
  <c r="K2758" i="5" s="1"/>
  <c r="L2758" i="5" s="1"/>
  <c r="K2757" i="5" a="1"/>
  <c r="K2757" i="5" s="1"/>
  <c r="L2757" i="5" s="1"/>
  <c r="K2756" i="5" a="1"/>
  <c r="K2756" i="5" s="1"/>
  <c r="L2756" i="5" s="1"/>
  <c r="C2756" i="5" a="1"/>
  <c r="C2756" i="5" s="1"/>
  <c r="K2755" i="5" a="1"/>
  <c r="K2755" i="5" s="1"/>
  <c r="L2755" i="5" s="1"/>
  <c r="C2755" i="5" a="1"/>
  <c r="C2755" i="5" s="1"/>
  <c r="K2754" i="5" a="1"/>
  <c r="K2754" i="5" s="1"/>
  <c r="L2754" i="5" s="1"/>
  <c r="C2754" i="5" a="1"/>
  <c r="C2754" i="5" s="1"/>
  <c r="K2753" i="5" a="1"/>
  <c r="K2753" i="5" s="1"/>
  <c r="L2753" i="5" s="1"/>
  <c r="C2753" i="5" a="1"/>
  <c r="C2753" i="5" s="1"/>
  <c r="K2752" i="5" a="1"/>
  <c r="K2752" i="5" s="1"/>
  <c r="L2752" i="5" s="1"/>
  <c r="C2752" i="5" a="1"/>
  <c r="C2752" i="5" s="1"/>
  <c r="K2751" i="5" a="1"/>
  <c r="K2751" i="5" s="1"/>
  <c r="L2751" i="5" s="1"/>
  <c r="K2750" i="5" a="1"/>
  <c r="K2750" i="5" s="1"/>
  <c r="L2750" i="5" s="1"/>
  <c r="K2749" i="5" a="1"/>
  <c r="K2749" i="5" s="1"/>
  <c r="L2749" i="5" s="1"/>
  <c r="K2748" i="5" a="1"/>
  <c r="K2748" i="5" s="1"/>
  <c r="L2748" i="5" s="1"/>
  <c r="C2748" i="5" a="1"/>
  <c r="C2748" i="5" s="1"/>
  <c r="K2747" i="5" a="1"/>
  <c r="K2747" i="5" s="1"/>
  <c r="L2747" i="5" s="1"/>
  <c r="C2747" i="5" a="1"/>
  <c r="C2747" i="5" s="1"/>
  <c r="K2746" i="5" a="1"/>
  <c r="K2746" i="5" s="1"/>
  <c r="L2746" i="5" s="1"/>
  <c r="C2746" i="5" a="1"/>
  <c r="C2746" i="5" s="1"/>
  <c r="K2745" i="5" a="1"/>
  <c r="K2745" i="5" s="1"/>
  <c r="L2745" i="5" s="1"/>
  <c r="C2745" i="5" a="1"/>
  <c r="C2745" i="5" s="1"/>
  <c r="K2744" i="5" a="1"/>
  <c r="K2744" i="5" s="1"/>
  <c r="L2744" i="5" s="1"/>
  <c r="C2744" i="5" a="1"/>
  <c r="C2744" i="5" s="1"/>
  <c r="K2743" i="5" a="1"/>
  <c r="K2743" i="5" s="1"/>
  <c r="L2743" i="5" s="1"/>
  <c r="K2742" i="5" a="1"/>
  <c r="K2742" i="5" s="1"/>
  <c r="L2742" i="5" s="1"/>
  <c r="K2741" i="5" a="1"/>
  <c r="K2741" i="5" s="1"/>
  <c r="L2741" i="5" s="1"/>
  <c r="C2741" i="5" a="1"/>
  <c r="C2741" i="5" s="1"/>
  <c r="K2740" i="5" a="1"/>
  <c r="K2740" i="5" s="1"/>
  <c r="L2740" i="5" s="1"/>
  <c r="C2740" i="5" a="1"/>
  <c r="C2740" i="5" s="1"/>
  <c r="K2739" i="5" a="1"/>
  <c r="K2739" i="5" s="1"/>
  <c r="L2739" i="5" s="1"/>
  <c r="C2739" i="5" a="1"/>
  <c r="C2739" i="5" s="1"/>
  <c r="K2738" i="5" a="1"/>
  <c r="K2738" i="5" s="1"/>
  <c r="L2738" i="5" s="1"/>
  <c r="C2738" i="5" a="1"/>
  <c r="C2738" i="5" s="1"/>
  <c r="K2737" i="5" a="1"/>
  <c r="K2737" i="5" s="1"/>
  <c r="L2737" i="5" s="1"/>
  <c r="C2737" i="5" a="1"/>
  <c r="C2737" i="5" s="1"/>
  <c r="K2736" i="5" a="1"/>
  <c r="K2736" i="5" s="1"/>
  <c r="L2736" i="5" s="1"/>
  <c r="C2736" i="5" a="1"/>
  <c r="C2736" i="5" s="1"/>
  <c r="K2735" i="5" a="1"/>
  <c r="K2735" i="5" s="1"/>
  <c r="L2735" i="5" s="1"/>
  <c r="K2734" i="5" a="1"/>
  <c r="K2734" i="5" s="1"/>
  <c r="L2734" i="5" s="1"/>
  <c r="K2733" i="5" a="1"/>
  <c r="K2733" i="5" s="1"/>
  <c r="L2733" i="5" s="1"/>
  <c r="K2732" i="5" a="1"/>
  <c r="K2732" i="5" s="1"/>
  <c r="L2732" i="5" s="1"/>
  <c r="C2732" i="5" a="1"/>
  <c r="C2732" i="5" s="1"/>
  <c r="K2731" i="5" a="1"/>
  <c r="K2731" i="5" s="1"/>
  <c r="L2731" i="5" s="1"/>
  <c r="C2731" i="5" a="1"/>
  <c r="C2731" i="5" s="1"/>
  <c r="K2730" i="5" a="1"/>
  <c r="K2730" i="5" s="1"/>
  <c r="L2730" i="5" s="1"/>
  <c r="C2730" i="5" a="1"/>
  <c r="C2730" i="5" s="1"/>
  <c r="K2729" i="5" a="1"/>
  <c r="K2729" i="5" s="1"/>
  <c r="L2729" i="5" s="1"/>
  <c r="C2729" i="5" a="1"/>
  <c r="C2729" i="5" s="1"/>
  <c r="K2728" i="5" a="1"/>
  <c r="K2728" i="5" s="1"/>
  <c r="L2728" i="5" s="1"/>
  <c r="C2728" i="5" a="1"/>
  <c r="C2728" i="5" s="1"/>
  <c r="K2727" i="5" a="1"/>
  <c r="K2727" i="5" s="1"/>
  <c r="L2727" i="5" s="1"/>
  <c r="K2726" i="5" a="1"/>
  <c r="K2726" i="5" s="1"/>
  <c r="L2726" i="5" s="1"/>
  <c r="K2725" i="5" a="1"/>
  <c r="K2725" i="5" s="1"/>
  <c r="L2725" i="5" s="1"/>
  <c r="K2724" i="5" a="1"/>
  <c r="K2724" i="5" s="1"/>
  <c r="L2724" i="5" s="1"/>
  <c r="C2724" i="5" a="1"/>
  <c r="C2724" i="5" s="1"/>
  <c r="K2723" i="5" a="1"/>
  <c r="K2723" i="5" s="1"/>
  <c r="L2723" i="5" s="1"/>
  <c r="C2723" i="5" a="1"/>
  <c r="C2723" i="5" s="1"/>
  <c r="K2722" i="5" a="1"/>
  <c r="K2722" i="5" s="1"/>
  <c r="L2722" i="5" s="1"/>
  <c r="C2722" i="5" a="1"/>
  <c r="C2722" i="5" s="1"/>
  <c r="K2721" i="5" a="1"/>
  <c r="K2721" i="5" s="1"/>
  <c r="L2721" i="5" s="1"/>
  <c r="C2721" i="5" a="1"/>
  <c r="C2721" i="5" s="1"/>
  <c r="K2720" i="5" a="1"/>
  <c r="K2720" i="5" s="1"/>
  <c r="L2720" i="5" s="1"/>
  <c r="C2720" i="5" a="1"/>
  <c r="C2720" i="5" s="1"/>
  <c r="K2719" i="5" a="1"/>
  <c r="K2719" i="5" s="1"/>
  <c r="L2719" i="5" s="1"/>
  <c r="C2719" i="5" a="1"/>
  <c r="C2719" i="5" s="1"/>
  <c r="K2718" i="5" a="1"/>
  <c r="K2718" i="5" s="1"/>
  <c r="L2718" i="5" s="1"/>
  <c r="K2717" i="5" a="1"/>
  <c r="K2717" i="5" s="1"/>
  <c r="L2717" i="5" s="1"/>
  <c r="K2716" i="5" a="1"/>
  <c r="K2716" i="5" s="1"/>
  <c r="L2716" i="5" s="1"/>
  <c r="C2716" i="5" a="1"/>
  <c r="C2716" i="5" s="1"/>
  <c r="K2715" i="5" a="1"/>
  <c r="K2715" i="5" s="1"/>
  <c r="L2715" i="5" s="1"/>
  <c r="C2715" i="5" a="1"/>
  <c r="C2715" i="5" s="1"/>
  <c r="K2714" i="5" a="1"/>
  <c r="K2714" i="5" s="1"/>
  <c r="L2714" i="5" s="1"/>
  <c r="C2714" i="5" a="1"/>
  <c r="C2714" i="5" s="1"/>
  <c r="K2713" i="5" a="1"/>
  <c r="K2713" i="5" s="1"/>
  <c r="L2713" i="5" s="1"/>
  <c r="C2713" i="5" a="1"/>
  <c r="C2713" i="5" s="1"/>
  <c r="K2712" i="5" a="1"/>
  <c r="K2712" i="5" s="1"/>
  <c r="L2712" i="5" s="1"/>
  <c r="C2712" i="5" a="1"/>
  <c r="C2712" i="5" s="1"/>
  <c r="K2711" i="5" a="1"/>
  <c r="K2711" i="5" s="1"/>
  <c r="L2711" i="5" s="1"/>
  <c r="C2711" i="5" a="1"/>
  <c r="C2711" i="5" s="1"/>
  <c r="K2710" i="5" a="1"/>
  <c r="K2710" i="5" s="1"/>
  <c r="L2710" i="5" s="1"/>
  <c r="K2709" i="5" a="1"/>
  <c r="K2709" i="5" s="1"/>
  <c r="L2709" i="5" s="1"/>
  <c r="K2708" i="5" a="1"/>
  <c r="K2708" i="5" s="1"/>
  <c r="L2708" i="5" s="1"/>
  <c r="C2708" i="5" a="1"/>
  <c r="C2708" i="5" s="1"/>
  <c r="K2707" i="5" a="1"/>
  <c r="K2707" i="5" s="1"/>
  <c r="L2707" i="5" s="1"/>
  <c r="C2707" i="5" a="1"/>
  <c r="C2707" i="5" s="1"/>
  <c r="K2706" i="5" a="1"/>
  <c r="K2706" i="5" s="1"/>
  <c r="L2706" i="5" s="1"/>
  <c r="C2706" i="5" a="1"/>
  <c r="C2706" i="5" s="1"/>
  <c r="K2705" i="5" a="1"/>
  <c r="K2705" i="5" s="1"/>
  <c r="L2705" i="5" s="1"/>
  <c r="C2705" i="5" a="1"/>
  <c r="C2705" i="5" s="1"/>
  <c r="K2704" i="5" a="1"/>
  <c r="K2704" i="5" s="1"/>
  <c r="L2704" i="5" s="1"/>
  <c r="C2704" i="5" a="1"/>
  <c r="C2704" i="5" s="1"/>
  <c r="K2703" i="5" a="1"/>
  <c r="K2703" i="5" s="1"/>
  <c r="L2703" i="5" s="1"/>
  <c r="C2703" i="5" a="1"/>
  <c r="C2703" i="5" s="1"/>
  <c r="K2702" i="5" a="1"/>
  <c r="K2702" i="5" s="1"/>
  <c r="L2702" i="5" s="1"/>
  <c r="K2701" i="5" a="1"/>
  <c r="K2701" i="5" s="1"/>
  <c r="L2701" i="5" s="1"/>
  <c r="C2701" i="5" a="1"/>
  <c r="C2701" i="5" s="1"/>
  <c r="K2700" i="5" a="1"/>
  <c r="K2700" i="5" s="1"/>
  <c r="L2700" i="5" s="1"/>
  <c r="C2700" i="5" a="1"/>
  <c r="C2700" i="5" s="1"/>
  <c r="K2699" i="5" a="1"/>
  <c r="K2699" i="5" s="1"/>
  <c r="L2699" i="5" s="1"/>
  <c r="C2699" i="5" a="1"/>
  <c r="C2699" i="5" s="1"/>
  <c r="K2698" i="5" a="1"/>
  <c r="K2698" i="5" s="1"/>
  <c r="L2698" i="5" s="1"/>
  <c r="C2698" i="5" a="1"/>
  <c r="C2698" i="5" s="1"/>
  <c r="K2697" i="5" a="1"/>
  <c r="K2697" i="5" s="1"/>
  <c r="L2697" i="5" s="1"/>
  <c r="C2697" i="5" a="1"/>
  <c r="C2697" i="5" s="1"/>
  <c r="K2696" i="5" a="1"/>
  <c r="K2696" i="5" s="1"/>
  <c r="L2696" i="5" s="1"/>
  <c r="C2696" i="5" a="1"/>
  <c r="C2696" i="5" s="1"/>
  <c r="K2695" i="5" a="1"/>
  <c r="K2695" i="5" s="1"/>
  <c r="L2695" i="5" s="1"/>
  <c r="K2694" i="5" a="1"/>
  <c r="K2694" i="5" s="1"/>
  <c r="L2694" i="5" s="1"/>
  <c r="K2693" i="5" a="1"/>
  <c r="K2693" i="5" s="1"/>
  <c r="L2693" i="5" s="1"/>
  <c r="K2692" i="5" a="1"/>
  <c r="K2692" i="5" s="1"/>
  <c r="L2692" i="5" s="1"/>
  <c r="C2692" i="5" a="1"/>
  <c r="C2692" i="5" s="1"/>
  <c r="K2691" i="5" a="1"/>
  <c r="K2691" i="5" s="1"/>
  <c r="L2691" i="5" s="1"/>
  <c r="C2691" i="5" a="1"/>
  <c r="C2691" i="5" s="1"/>
  <c r="K2690" i="5" a="1"/>
  <c r="K2690" i="5" s="1"/>
  <c r="L2690" i="5" s="1"/>
  <c r="C2690" i="5" a="1"/>
  <c r="C2690" i="5" s="1"/>
  <c r="K2689" i="5" a="1"/>
  <c r="K2689" i="5" s="1"/>
  <c r="L2689" i="5" s="1"/>
  <c r="C2689" i="5" a="1"/>
  <c r="C2689" i="5" s="1"/>
  <c r="K2688" i="5" a="1"/>
  <c r="K2688" i="5" s="1"/>
  <c r="L2688" i="5" s="1"/>
  <c r="C2688" i="5" a="1"/>
  <c r="C2688" i="5" s="1"/>
  <c r="K2687" i="5" a="1"/>
  <c r="K2687" i="5" s="1"/>
  <c r="L2687" i="5" s="1"/>
  <c r="K2686" i="5" a="1"/>
  <c r="K2686" i="5" s="1"/>
  <c r="L2686" i="5" s="1"/>
  <c r="K2685" i="5" a="1"/>
  <c r="K2685" i="5" s="1"/>
  <c r="L2685" i="5" s="1"/>
  <c r="K2684" i="5" a="1"/>
  <c r="K2684" i="5" s="1"/>
  <c r="L2684" i="5" s="1"/>
  <c r="C2684" i="5" a="1"/>
  <c r="C2684" i="5" s="1"/>
  <c r="K2683" i="5" a="1"/>
  <c r="K2683" i="5" s="1"/>
  <c r="L2683" i="5" s="1"/>
  <c r="C2683" i="5" a="1"/>
  <c r="C2683" i="5" s="1"/>
  <c r="K2682" i="5" a="1"/>
  <c r="K2682" i="5" s="1"/>
  <c r="L2682" i="5" s="1"/>
  <c r="C2682" i="5" a="1"/>
  <c r="C2682" i="5" s="1"/>
  <c r="K2681" i="5" a="1"/>
  <c r="K2681" i="5" s="1"/>
  <c r="L2681" i="5" s="1"/>
  <c r="C2681" i="5" a="1"/>
  <c r="C2681" i="5" s="1"/>
  <c r="K2680" i="5" a="1"/>
  <c r="K2680" i="5" s="1"/>
  <c r="L2680" i="5" s="1"/>
  <c r="C2680" i="5" a="1"/>
  <c r="C2680" i="5" s="1"/>
  <c r="K2679" i="5" a="1"/>
  <c r="K2679" i="5" s="1"/>
  <c r="L2679" i="5" s="1"/>
  <c r="K2678" i="5" a="1"/>
  <c r="K2678" i="5" s="1"/>
  <c r="L2678" i="5" s="1"/>
  <c r="K2677" i="5" a="1"/>
  <c r="K2677" i="5" s="1"/>
  <c r="L2677" i="5" s="1"/>
  <c r="K2676" i="5" a="1"/>
  <c r="K2676" i="5" s="1"/>
  <c r="L2676" i="5" s="1"/>
  <c r="C2676" i="5" a="1"/>
  <c r="C2676" i="5" s="1"/>
  <c r="K2675" i="5" a="1"/>
  <c r="K2675" i="5" s="1"/>
  <c r="L2675" i="5" s="1"/>
  <c r="C2675" i="5" a="1"/>
  <c r="C2675" i="5" s="1"/>
  <c r="K2674" i="5" a="1"/>
  <c r="K2674" i="5" s="1"/>
  <c r="L2674" i="5" s="1"/>
  <c r="C2674" i="5" a="1"/>
  <c r="C2674" i="5" s="1"/>
  <c r="K2673" i="5" a="1"/>
  <c r="K2673" i="5" s="1"/>
  <c r="L2673" i="5" s="1"/>
  <c r="C2673" i="5" a="1"/>
  <c r="C2673" i="5" s="1"/>
  <c r="K2672" i="5" a="1"/>
  <c r="K2672" i="5" s="1"/>
  <c r="L2672" i="5" s="1"/>
  <c r="C2672" i="5" a="1"/>
  <c r="C2672" i="5" s="1"/>
  <c r="K2671" i="5" a="1"/>
  <c r="K2671" i="5" s="1"/>
  <c r="L2671" i="5" s="1"/>
  <c r="K2670" i="5" a="1"/>
  <c r="K2670" i="5" s="1"/>
  <c r="L2670" i="5" s="1"/>
  <c r="K2669" i="5" a="1"/>
  <c r="K2669" i="5" s="1"/>
  <c r="L2669" i="5" s="1"/>
  <c r="C2669" i="5" a="1"/>
  <c r="C2669" i="5" s="1"/>
  <c r="K2668" i="5" a="1"/>
  <c r="K2668" i="5" s="1"/>
  <c r="L2668" i="5" s="1"/>
  <c r="C2668" i="5" a="1"/>
  <c r="C2668" i="5" s="1"/>
  <c r="K2667" i="5" a="1"/>
  <c r="K2667" i="5" s="1"/>
  <c r="L2667" i="5" s="1"/>
  <c r="C2667" i="5" a="1"/>
  <c r="C2667" i="5" s="1"/>
  <c r="K2666" i="5" a="1"/>
  <c r="K2666" i="5" s="1"/>
  <c r="L2666" i="5" s="1"/>
  <c r="C2666" i="5" a="1"/>
  <c r="C2666" i="5" s="1"/>
  <c r="K2665" i="5" a="1"/>
  <c r="K2665" i="5" s="1"/>
  <c r="L2665" i="5" s="1"/>
  <c r="C2665" i="5" a="1"/>
  <c r="C2665" i="5" s="1"/>
  <c r="K2664" i="5" a="1"/>
  <c r="K2664" i="5" s="1"/>
  <c r="L2664" i="5" s="1"/>
  <c r="C2664" i="5" a="1"/>
  <c r="C2664" i="5" s="1"/>
  <c r="K2663" i="5" a="1"/>
  <c r="K2663" i="5" s="1"/>
  <c r="L2663" i="5" s="1"/>
  <c r="K2662" i="5" a="1"/>
  <c r="K2662" i="5" s="1"/>
  <c r="L2662" i="5" s="1"/>
  <c r="K2661" i="5" a="1"/>
  <c r="K2661" i="5" s="1"/>
  <c r="L2661" i="5" s="1"/>
  <c r="K2660" i="5" a="1"/>
  <c r="K2660" i="5" s="1"/>
  <c r="L2660" i="5" s="1"/>
  <c r="C2660" i="5" a="1"/>
  <c r="C2660" i="5" s="1"/>
  <c r="K2659" i="5" a="1"/>
  <c r="K2659" i="5" s="1"/>
  <c r="L2659" i="5" s="1"/>
  <c r="C2659" i="5" a="1"/>
  <c r="C2659" i="5" s="1"/>
  <c r="K2658" i="5" a="1"/>
  <c r="K2658" i="5" s="1"/>
  <c r="L2658" i="5" s="1"/>
  <c r="C2658" i="5" a="1"/>
  <c r="C2658" i="5" s="1"/>
  <c r="K2657" i="5" a="1"/>
  <c r="K2657" i="5" s="1"/>
  <c r="L2657" i="5" s="1"/>
  <c r="C2657" i="5" a="1"/>
  <c r="C2657" i="5" s="1"/>
  <c r="K2656" i="5" a="1"/>
  <c r="K2656" i="5" s="1"/>
  <c r="L2656" i="5" s="1"/>
  <c r="C2656" i="5" a="1"/>
  <c r="C2656" i="5" s="1"/>
  <c r="K2655" i="5" a="1"/>
  <c r="K2655" i="5" s="1"/>
  <c r="L2655" i="5" s="1"/>
  <c r="K2654" i="5" a="1"/>
  <c r="K2654" i="5" s="1"/>
  <c r="L2654" i="5" s="1"/>
  <c r="K2653" i="5" a="1"/>
  <c r="K2653" i="5" s="1"/>
  <c r="L2653" i="5" s="1"/>
  <c r="K2652" i="5" a="1"/>
  <c r="K2652" i="5" s="1"/>
  <c r="L2652" i="5" s="1"/>
  <c r="C2652" i="5" a="1"/>
  <c r="C2652" i="5" s="1"/>
  <c r="K2651" i="5" a="1"/>
  <c r="K2651" i="5" s="1"/>
  <c r="L2651" i="5" s="1"/>
  <c r="C2651" i="5" a="1"/>
  <c r="C2651" i="5" s="1"/>
  <c r="K2650" i="5" a="1"/>
  <c r="K2650" i="5" s="1"/>
  <c r="L2650" i="5" s="1"/>
  <c r="C2650" i="5" a="1"/>
  <c r="C2650" i="5" s="1"/>
  <c r="K2649" i="5" a="1"/>
  <c r="K2649" i="5" s="1"/>
  <c r="L2649" i="5" s="1"/>
  <c r="C2649" i="5" a="1"/>
  <c r="C2649" i="5" s="1"/>
  <c r="K2648" i="5" a="1"/>
  <c r="K2648" i="5" s="1"/>
  <c r="L2648" i="5" s="1"/>
  <c r="C2648" i="5" a="1"/>
  <c r="C2648" i="5" s="1"/>
  <c r="K2647" i="5" a="1"/>
  <c r="K2647" i="5" s="1"/>
  <c r="L2647" i="5" s="1"/>
  <c r="C2647" i="5" a="1"/>
  <c r="C2647" i="5" s="1"/>
  <c r="K2646" i="5" a="1"/>
  <c r="K2646" i="5" s="1"/>
  <c r="L2646" i="5" s="1"/>
  <c r="K2645" i="5" a="1"/>
  <c r="K2645" i="5" s="1"/>
  <c r="L2645" i="5" s="1"/>
  <c r="K2644" i="5" a="1"/>
  <c r="K2644" i="5" s="1"/>
  <c r="L2644" i="5" s="1"/>
  <c r="C2644" i="5" a="1"/>
  <c r="C2644" i="5" s="1"/>
  <c r="K2643" i="5" a="1"/>
  <c r="K2643" i="5" s="1"/>
  <c r="L2643" i="5" s="1"/>
  <c r="C2643" i="5" a="1"/>
  <c r="C2643" i="5" s="1"/>
  <c r="K2642" i="5" a="1"/>
  <c r="K2642" i="5" s="1"/>
  <c r="L2642" i="5" s="1"/>
  <c r="C2642" i="5" a="1"/>
  <c r="C2642" i="5" s="1"/>
  <c r="K2641" i="5" a="1"/>
  <c r="K2641" i="5" s="1"/>
  <c r="L2641" i="5" s="1"/>
  <c r="C2641" i="5" a="1"/>
  <c r="C2641" i="5" s="1"/>
  <c r="K2640" i="5" a="1"/>
  <c r="K2640" i="5" s="1"/>
  <c r="L2640" i="5" s="1"/>
  <c r="C2640" i="5" a="1"/>
  <c r="C2640" i="5" s="1"/>
  <c r="K2639" i="5" a="1"/>
  <c r="K2639" i="5" s="1"/>
  <c r="L2639" i="5" s="1"/>
  <c r="C2639" i="5" a="1"/>
  <c r="C2639" i="5" s="1"/>
  <c r="K2638" i="5" a="1"/>
  <c r="K2638" i="5" s="1"/>
  <c r="L2638" i="5" s="1"/>
  <c r="K2637" i="5" a="1"/>
  <c r="K2637" i="5" s="1"/>
  <c r="L2637" i="5" s="1"/>
  <c r="K2636" i="5" a="1"/>
  <c r="K2636" i="5" s="1"/>
  <c r="L2636" i="5" s="1"/>
  <c r="C2636" i="5" a="1"/>
  <c r="C2636" i="5" s="1"/>
  <c r="K2635" i="5" a="1"/>
  <c r="K2635" i="5" s="1"/>
  <c r="L2635" i="5" s="1"/>
  <c r="C2635" i="5" a="1"/>
  <c r="C2635" i="5" s="1"/>
  <c r="K2634" i="5" a="1"/>
  <c r="K2634" i="5" s="1"/>
  <c r="L2634" i="5" s="1"/>
  <c r="C2634" i="5" a="1"/>
  <c r="C2634" i="5" s="1"/>
  <c r="K2633" i="5" a="1"/>
  <c r="K2633" i="5" s="1"/>
  <c r="L2633" i="5" s="1"/>
  <c r="C2633" i="5" a="1"/>
  <c r="C2633" i="5" s="1"/>
  <c r="K2632" i="5" a="1"/>
  <c r="K2632" i="5" s="1"/>
  <c r="L2632" i="5" s="1"/>
  <c r="C2632" i="5" a="1"/>
  <c r="C2632" i="5" s="1"/>
  <c r="K2631" i="5" a="1"/>
  <c r="K2631" i="5" s="1"/>
  <c r="L2631" i="5" s="1"/>
  <c r="C2631" i="5" a="1"/>
  <c r="C2631" i="5" s="1"/>
  <c r="K2630" i="5" a="1"/>
  <c r="K2630" i="5" s="1"/>
  <c r="L2630" i="5" s="1"/>
  <c r="K2629" i="5" a="1"/>
  <c r="K2629" i="5" s="1"/>
  <c r="L2629" i="5" s="1"/>
  <c r="K2628" i="5" a="1"/>
  <c r="K2628" i="5" s="1"/>
  <c r="L2628" i="5" s="1"/>
  <c r="C2628" i="5" a="1"/>
  <c r="C2628" i="5" s="1"/>
  <c r="K2627" i="5" a="1"/>
  <c r="K2627" i="5" s="1"/>
  <c r="L2627" i="5" s="1"/>
  <c r="C2627" i="5" a="1"/>
  <c r="C2627" i="5" s="1"/>
  <c r="K2626" i="5" a="1"/>
  <c r="K2626" i="5" s="1"/>
  <c r="L2626" i="5" s="1"/>
  <c r="C2626" i="5" a="1"/>
  <c r="C2626" i="5" s="1"/>
  <c r="K2625" i="5" a="1"/>
  <c r="K2625" i="5" s="1"/>
  <c r="L2625" i="5" s="1"/>
  <c r="C2625" i="5" a="1"/>
  <c r="C2625" i="5" s="1"/>
  <c r="K2624" i="5" a="1"/>
  <c r="K2624" i="5" s="1"/>
  <c r="L2624" i="5" s="1"/>
  <c r="C2624" i="5" a="1"/>
  <c r="C2624" i="5" s="1"/>
  <c r="K2623" i="5" a="1"/>
  <c r="K2623" i="5" s="1"/>
  <c r="L2623" i="5" s="1"/>
  <c r="C2623" i="5" a="1"/>
  <c r="C2623" i="5" s="1"/>
  <c r="K2622" i="5" a="1"/>
  <c r="K2622" i="5" s="1"/>
  <c r="L2622" i="5" s="1"/>
  <c r="K2621" i="5" a="1"/>
  <c r="K2621" i="5" s="1"/>
  <c r="L2621" i="5" s="1"/>
  <c r="K2620" i="5" a="1"/>
  <c r="K2620" i="5" s="1"/>
  <c r="L2620" i="5" s="1"/>
  <c r="C2620" i="5" a="1"/>
  <c r="C2620" i="5" s="1"/>
  <c r="K2619" i="5" a="1"/>
  <c r="K2619" i="5" s="1"/>
  <c r="L2619" i="5" s="1"/>
  <c r="C2619" i="5" a="1"/>
  <c r="C2619" i="5" s="1"/>
  <c r="K2618" i="5" a="1"/>
  <c r="K2618" i="5" s="1"/>
  <c r="L2618" i="5" s="1"/>
  <c r="C2618" i="5" a="1"/>
  <c r="C2618" i="5" s="1"/>
  <c r="K2617" i="5" a="1"/>
  <c r="K2617" i="5" s="1"/>
  <c r="L2617" i="5" s="1"/>
  <c r="C2617" i="5" a="1"/>
  <c r="C2617" i="5" s="1"/>
  <c r="K2616" i="5" a="1"/>
  <c r="K2616" i="5" s="1"/>
  <c r="L2616" i="5" s="1"/>
  <c r="C2616" i="5" a="1"/>
  <c r="C2616" i="5" s="1"/>
  <c r="K2615" i="5" a="1"/>
  <c r="K2615" i="5" s="1"/>
  <c r="L2615" i="5" s="1"/>
  <c r="C2615" i="5" a="1"/>
  <c r="C2615" i="5" s="1"/>
  <c r="K2614" i="5" a="1"/>
  <c r="K2614" i="5" s="1"/>
  <c r="L2614" i="5" s="1"/>
  <c r="K2613" i="5" a="1"/>
  <c r="K2613" i="5" s="1"/>
  <c r="L2613" i="5" s="1"/>
  <c r="C2613" i="5" a="1"/>
  <c r="C2613" i="5" s="1"/>
  <c r="K2612" i="5" a="1"/>
  <c r="K2612" i="5" s="1"/>
  <c r="L2612" i="5" s="1"/>
  <c r="C2612" i="5" a="1"/>
  <c r="C2612" i="5" s="1"/>
  <c r="K2611" i="5" a="1"/>
  <c r="K2611" i="5" s="1"/>
  <c r="L2611" i="5" s="1"/>
  <c r="C2611" i="5" a="1"/>
  <c r="C2611" i="5" s="1"/>
  <c r="K2610" i="5" a="1"/>
  <c r="K2610" i="5" s="1"/>
  <c r="L2610" i="5" s="1"/>
  <c r="C2610" i="5" a="1"/>
  <c r="C2610" i="5" s="1"/>
  <c r="K2609" i="5" a="1"/>
  <c r="K2609" i="5" s="1"/>
  <c r="L2609" i="5" s="1"/>
  <c r="C2609" i="5" a="1"/>
  <c r="C2609" i="5" s="1"/>
  <c r="K2608" i="5" a="1"/>
  <c r="K2608" i="5" s="1"/>
  <c r="L2608" i="5" s="1"/>
  <c r="C2608" i="5" a="1"/>
  <c r="C2608" i="5" s="1"/>
  <c r="K2607" i="5" a="1"/>
  <c r="K2607" i="5" s="1"/>
  <c r="L2607" i="5" s="1"/>
  <c r="C2607" i="5" a="1"/>
  <c r="C2607" i="5" s="1"/>
  <c r="K2606" i="5" a="1"/>
  <c r="K2606" i="5" s="1"/>
  <c r="L2606" i="5" s="1"/>
  <c r="K2605" i="5" a="1"/>
  <c r="K2605" i="5" s="1"/>
  <c r="L2605" i="5" s="1"/>
  <c r="C2605" i="5" a="1"/>
  <c r="C2605" i="5" s="1"/>
  <c r="K2604" i="5" a="1"/>
  <c r="K2604" i="5" s="1"/>
  <c r="L2604" i="5" s="1"/>
  <c r="C2604" i="5" a="1"/>
  <c r="C2604" i="5" s="1"/>
  <c r="K2603" i="5" a="1"/>
  <c r="K2603" i="5" s="1"/>
  <c r="L2603" i="5" s="1"/>
  <c r="C2603" i="5" a="1"/>
  <c r="C2603" i="5" s="1"/>
  <c r="K2602" i="5" a="1"/>
  <c r="K2602" i="5" s="1"/>
  <c r="L2602" i="5" s="1"/>
  <c r="C2602" i="5" a="1"/>
  <c r="C2602" i="5" s="1"/>
  <c r="K2601" i="5" a="1"/>
  <c r="K2601" i="5" s="1"/>
  <c r="L2601" i="5" s="1"/>
  <c r="C2601" i="5" a="1"/>
  <c r="C2601" i="5" s="1"/>
  <c r="K2600" i="5" a="1"/>
  <c r="K2600" i="5" s="1"/>
  <c r="L2600" i="5" s="1"/>
  <c r="C2600" i="5" a="1"/>
  <c r="C2600" i="5" s="1"/>
  <c r="K2599" i="5" a="1"/>
  <c r="K2599" i="5" s="1"/>
  <c r="L2599" i="5" s="1"/>
  <c r="C2599" i="5" a="1"/>
  <c r="C2599" i="5" s="1"/>
  <c r="K2598" i="5" a="1"/>
  <c r="K2598" i="5" s="1"/>
  <c r="L2598" i="5" s="1"/>
  <c r="K2597" i="5" a="1"/>
  <c r="K2597" i="5" s="1"/>
  <c r="L2597" i="5" s="1"/>
  <c r="K2596" i="5" a="1"/>
  <c r="K2596" i="5" s="1"/>
  <c r="L2596" i="5" s="1"/>
  <c r="C2596" i="5" a="1"/>
  <c r="C2596" i="5" s="1"/>
  <c r="K2595" i="5" a="1"/>
  <c r="K2595" i="5" s="1"/>
  <c r="L2595" i="5" s="1"/>
  <c r="C2595" i="5" a="1"/>
  <c r="C2595" i="5" s="1"/>
  <c r="K2594" i="5" a="1"/>
  <c r="K2594" i="5" s="1"/>
  <c r="L2594" i="5" s="1"/>
  <c r="C2594" i="5" a="1"/>
  <c r="C2594" i="5" s="1"/>
  <c r="K2593" i="5" a="1"/>
  <c r="K2593" i="5" s="1"/>
  <c r="L2593" i="5" s="1"/>
  <c r="C2593" i="5" a="1"/>
  <c r="C2593" i="5" s="1"/>
  <c r="K2592" i="5" a="1"/>
  <c r="K2592" i="5" s="1"/>
  <c r="L2592" i="5" s="1"/>
  <c r="C2592" i="5" a="1"/>
  <c r="C2592" i="5" s="1"/>
  <c r="K2591" i="5" a="1"/>
  <c r="K2591" i="5" s="1"/>
  <c r="L2591" i="5" s="1"/>
  <c r="C2591" i="5" a="1"/>
  <c r="C2591" i="5" s="1"/>
  <c r="K2590" i="5" a="1"/>
  <c r="K2590" i="5" s="1"/>
  <c r="L2590" i="5" s="1"/>
  <c r="K2589" i="5" a="1"/>
  <c r="K2589" i="5" s="1"/>
  <c r="L2589" i="5" s="1"/>
  <c r="C2589" i="5" a="1"/>
  <c r="C2589" i="5" s="1"/>
  <c r="K2588" i="5" a="1"/>
  <c r="K2588" i="5" s="1"/>
  <c r="L2588" i="5" s="1"/>
  <c r="C2588" i="5" a="1"/>
  <c r="C2588" i="5" s="1"/>
  <c r="K2587" i="5" a="1"/>
  <c r="K2587" i="5" s="1"/>
  <c r="L2587" i="5" s="1"/>
  <c r="C2587" i="5" a="1"/>
  <c r="C2587" i="5" s="1"/>
  <c r="K2586" i="5" a="1"/>
  <c r="K2586" i="5" s="1"/>
  <c r="L2586" i="5" s="1"/>
  <c r="C2586" i="5" a="1"/>
  <c r="C2586" i="5" s="1"/>
  <c r="K2585" i="5" a="1"/>
  <c r="K2585" i="5" s="1"/>
  <c r="L2585" i="5" s="1"/>
  <c r="C2585" i="5" a="1"/>
  <c r="C2585" i="5" s="1"/>
  <c r="K2584" i="5" a="1"/>
  <c r="K2584" i="5" s="1"/>
  <c r="L2584" i="5" s="1"/>
  <c r="C2584" i="5" a="1"/>
  <c r="C2584" i="5" s="1"/>
  <c r="K2583" i="5" a="1"/>
  <c r="K2583" i="5" s="1"/>
  <c r="L2583" i="5" s="1"/>
  <c r="C2583" i="5" a="1"/>
  <c r="C2583" i="5" s="1"/>
  <c r="K2582" i="5" a="1"/>
  <c r="K2582" i="5" s="1"/>
  <c r="L2582" i="5" s="1"/>
  <c r="K2581" i="5" a="1"/>
  <c r="K2581" i="5" s="1"/>
  <c r="L2581" i="5" s="1"/>
  <c r="C2581" i="5" a="1"/>
  <c r="C2581" i="5" s="1"/>
  <c r="K2580" i="5" a="1"/>
  <c r="K2580" i="5" s="1"/>
  <c r="L2580" i="5" s="1"/>
  <c r="C2580" i="5" a="1"/>
  <c r="C2580" i="5" s="1"/>
  <c r="K2579" i="5" a="1"/>
  <c r="K2579" i="5" s="1"/>
  <c r="L2579" i="5" s="1"/>
  <c r="C2579" i="5" a="1"/>
  <c r="C2579" i="5" s="1"/>
  <c r="K2578" i="5" a="1"/>
  <c r="K2578" i="5" s="1"/>
  <c r="L2578" i="5" s="1"/>
  <c r="C2578" i="5" a="1"/>
  <c r="C2578" i="5" s="1"/>
  <c r="K2577" i="5" a="1"/>
  <c r="K2577" i="5" s="1"/>
  <c r="L2577" i="5" s="1"/>
  <c r="C2577" i="5" a="1"/>
  <c r="C2577" i="5" s="1"/>
  <c r="K2576" i="5" a="1"/>
  <c r="K2576" i="5" s="1"/>
  <c r="L2576" i="5" s="1"/>
  <c r="C2576" i="5" a="1"/>
  <c r="C2576" i="5" s="1"/>
  <c r="K2575" i="5" a="1"/>
  <c r="K2575" i="5" s="1"/>
  <c r="L2575" i="5" s="1"/>
  <c r="C2575" i="5" a="1"/>
  <c r="C2575" i="5" s="1"/>
  <c r="K2574" i="5" a="1"/>
  <c r="K2574" i="5" s="1"/>
  <c r="L2574" i="5" s="1"/>
  <c r="K2573" i="5" a="1"/>
  <c r="K2573" i="5" s="1"/>
  <c r="L2573" i="5" s="1"/>
  <c r="C2573" i="5" a="1"/>
  <c r="C2573" i="5" s="1"/>
  <c r="K2572" i="5" a="1"/>
  <c r="K2572" i="5" s="1"/>
  <c r="L2572" i="5" s="1"/>
  <c r="C2572" i="5" a="1"/>
  <c r="C2572" i="5" s="1"/>
  <c r="K2571" i="5" a="1"/>
  <c r="K2571" i="5" s="1"/>
  <c r="L2571" i="5" s="1"/>
  <c r="C2571" i="5" a="1"/>
  <c r="C2571" i="5" s="1"/>
  <c r="K2570" i="5" a="1"/>
  <c r="K2570" i="5" s="1"/>
  <c r="L2570" i="5" s="1"/>
  <c r="C2570" i="5" a="1"/>
  <c r="C2570" i="5" s="1"/>
  <c r="K2569" i="5" a="1"/>
  <c r="K2569" i="5" s="1"/>
  <c r="L2569" i="5" s="1"/>
  <c r="C2569" i="5" a="1"/>
  <c r="C2569" i="5" s="1"/>
  <c r="K2568" i="5" a="1"/>
  <c r="K2568" i="5" s="1"/>
  <c r="L2568" i="5" s="1"/>
  <c r="C2568" i="5" a="1"/>
  <c r="C2568" i="5" s="1"/>
  <c r="K2567" i="5" a="1"/>
  <c r="K2567" i="5" s="1"/>
  <c r="L2567" i="5" s="1"/>
  <c r="C2567" i="5" a="1"/>
  <c r="C2567" i="5" s="1"/>
  <c r="K2566" i="5" a="1"/>
  <c r="K2566" i="5" s="1"/>
  <c r="L2566" i="5" s="1"/>
  <c r="K2565" i="5" a="1"/>
  <c r="K2565" i="5" s="1"/>
  <c r="L2565" i="5" s="1"/>
  <c r="C2565" i="5" a="1"/>
  <c r="C2565" i="5" s="1"/>
  <c r="K2564" i="5" a="1"/>
  <c r="K2564" i="5" s="1"/>
  <c r="L2564" i="5" s="1"/>
  <c r="C2564" i="5" a="1"/>
  <c r="C2564" i="5" s="1"/>
  <c r="K2563" i="5" a="1"/>
  <c r="K2563" i="5" s="1"/>
  <c r="L2563" i="5" s="1"/>
  <c r="C2563" i="5" a="1"/>
  <c r="C2563" i="5" s="1"/>
  <c r="K2562" i="5" a="1"/>
  <c r="K2562" i="5" s="1"/>
  <c r="L2562" i="5" s="1"/>
  <c r="C2562" i="5" a="1"/>
  <c r="C2562" i="5" s="1"/>
  <c r="K2561" i="5" a="1"/>
  <c r="K2561" i="5" s="1"/>
  <c r="L2561" i="5" s="1"/>
  <c r="C2561" i="5" a="1"/>
  <c r="C2561" i="5" s="1"/>
  <c r="K2560" i="5" a="1"/>
  <c r="K2560" i="5" s="1"/>
  <c r="L2560" i="5" s="1"/>
  <c r="C2560" i="5" a="1"/>
  <c r="C2560" i="5" s="1"/>
  <c r="K2559" i="5" a="1"/>
  <c r="K2559" i="5" s="1"/>
  <c r="L2559" i="5" s="1"/>
  <c r="C2559" i="5" a="1"/>
  <c r="C2559" i="5" s="1"/>
  <c r="K2558" i="5" a="1"/>
  <c r="K2558" i="5" s="1"/>
  <c r="L2558" i="5" s="1"/>
  <c r="K2557" i="5" a="1"/>
  <c r="K2557" i="5" s="1"/>
  <c r="L2557" i="5" s="1"/>
  <c r="C2557" i="5" a="1"/>
  <c r="C2557" i="5" s="1"/>
  <c r="K2556" i="5" a="1"/>
  <c r="K2556" i="5" s="1"/>
  <c r="L2556" i="5" s="1"/>
  <c r="C2556" i="5" a="1"/>
  <c r="C2556" i="5" s="1"/>
  <c r="K2555" i="5" a="1"/>
  <c r="K2555" i="5" s="1"/>
  <c r="L2555" i="5" s="1"/>
  <c r="C2555" i="5" a="1"/>
  <c r="C2555" i="5" s="1"/>
  <c r="K2554" i="5" a="1"/>
  <c r="K2554" i="5" s="1"/>
  <c r="L2554" i="5" s="1"/>
  <c r="C2554" i="5" a="1"/>
  <c r="C2554" i="5" s="1"/>
  <c r="K2553" i="5" a="1"/>
  <c r="K2553" i="5" s="1"/>
  <c r="L2553" i="5" s="1"/>
  <c r="C2553" i="5" a="1"/>
  <c r="C2553" i="5" s="1"/>
  <c r="K2552" i="5" a="1"/>
  <c r="K2552" i="5" s="1"/>
  <c r="L2552" i="5" s="1"/>
  <c r="C2552" i="5" a="1"/>
  <c r="C2552" i="5" s="1"/>
  <c r="K2551" i="5" a="1"/>
  <c r="K2551" i="5" s="1"/>
  <c r="L2551" i="5" s="1"/>
  <c r="C2551" i="5" a="1"/>
  <c r="C2551" i="5" s="1"/>
  <c r="K2550" i="5" a="1"/>
  <c r="K2550" i="5" s="1"/>
  <c r="L2550" i="5" s="1"/>
  <c r="K2549" i="5" a="1"/>
  <c r="K2549" i="5" s="1"/>
  <c r="L2549" i="5" s="1"/>
  <c r="C2549" i="5" a="1"/>
  <c r="C2549" i="5" s="1"/>
  <c r="K2548" i="5" a="1"/>
  <c r="K2548" i="5" s="1"/>
  <c r="L2548" i="5" s="1"/>
  <c r="C2548" i="5" a="1"/>
  <c r="C2548" i="5" s="1"/>
  <c r="K2547" i="5" a="1"/>
  <c r="K2547" i="5" s="1"/>
  <c r="L2547" i="5" s="1"/>
  <c r="C2547" i="5" a="1"/>
  <c r="C2547" i="5" s="1"/>
  <c r="K2546" i="5" a="1"/>
  <c r="K2546" i="5" s="1"/>
  <c r="L2546" i="5" s="1"/>
  <c r="C2546" i="5" a="1"/>
  <c r="C2546" i="5" s="1"/>
  <c r="K2545" i="5" a="1"/>
  <c r="K2545" i="5" s="1"/>
  <c r="L2545" i="5" s="1"/>
  <c r="C2545" i="5" a="1"/>
  <c r="C2545" i="5" s="1"/>
  <c r="K2544" i="5" a="1"/>
  <c r="K2544" i="5" s="1"/>
  <c r="L2544" i="5" s="1"/>
  <c r="C2544" i="5" a="1"/>
  <c r="C2544" i="5" s="1"/>
  <c r="K2543" i="5" a="1"/>
  <c r="K2543" i="5" s="1"/>
  <c r="L2543" i="5" s="1"/>
  <c r="C2543" i="5" a="1"/>
  <c r="C2543" i="5" s="1"/>
  <c r="K2542" i="5" a="1"/>
  <c r="K2542" i="5" s="1"/>
  <c r="L2542" i="5" s="1"/>
  <c r="K2541" i="5" a="1"/>
  <c r="K2541" i="5" s="1"/>
  <c r="L2541" i="5" s="1"/>
  <c r="C2541" i="5" a="1"/>
  <c r="C2541" i="5" s="1"/>
  <c r="K2540" i="5" a="1"/>
  <c r="K2540" i="5" s="1"/>
  <c r="L2540" i="5" s="1"/>
  <c r="C2540" i="5" a="1"/>
  <c r="C2540" i="5" s="1"/>
  <c r="K2539" i="5" a="1"/>
  <c r="K2539" i="5" s="1"/>
  <c r="L2539" i="5" s="1"/>
  <c r="C2539" i="5" a="1"/>
  <c r="C2539" i="5" s="1"/>
  <c r="K2538" i="5" a="1"/>
  <c r="K2538" i="5" s="1"/>
  <c r="L2538" i="5" s="1"/>
  <c r="C2538" i="5" a="1"/>
  <c r="C2538" i="5" s="1"/>
  <c r="K2537" i="5" a="1"/>
  <c r="K2537" i="5" s="1"/>
  <c r="L2537" i="5" s="1"/>
  <c r="C2537" i="5" a="1"/>
  <c r="C2537" i="5" s="1"/>
  <c r="K2536" i="5" a="1"/>
  <c r="K2536" i="5" s="1"/>
  <c r="L2536" i="5" s="1"/>
  <c r="C2536" i="5" a="1"/>
  <c r="C2536" i="5" s="1"/>
  <c r="K2535" i="5" a="1"/>
  <c r="K2535" i="5" s="1"/>
  <c r="L2535" i="5" s="1"/>
  <c r="C2535" i="5" a="1"/>
  <c r="C2535" i="5" s="1"/>
  <c r="K2534" i="5" a="1"/>
  <c r="K2534" i="5" s="1"/>
  <c r="L2534" i="5" s="1"/>
  <c r="K2533" i="5" a="1"/>
  <c r="K2533" i="5" s="1"/>
  <c r="L2533" i="5" s="1"/>
  <c r="C2533" i="5" a="1"/>
  <c r="C2533" i="5" s="1"/>
  <c r="K2532" i="5" a="1"/>
  <c r="K2532" i="5" s="1"/>
  <c r="L2532" i="5" s="1"/>
  <c r="C2532" i="5" a="1"/>
  <c r="C2532" i="5" s="1"/>
  <c r="K2531" i="5" a="1"/>
  <c r="K2531" i="5" s="1"/>
  <c r="L2531" i="5" s="1"/>
  <c r="C2531" i="5" a="1"/>
  <c r="C2531" i="5" s="1"/>
  <c r="K2530" i="5" a="1"/>
  <c r="K2530" i="5" s="1"/>
  <c r="L2530" i="5" s="1"/>
  <c r="C2530" i="5" a="1"/>
  <c r="C2530" i="5" s="1"/>
  <c r="K2529" i="5" a="1"/>
  <c r="K2529" i="5" s="1"/>
  <c r="L2529" i="5" s="1"/>
  <c r="C2529" i="5" a="1"/>
  <c r="C2529" i="5" s="1"/>
  <c r="K2528" i="5" a="1"/>
  <c r="K2528" i="5" s="1"/>
  <c r="L2528" i="5" s="1"/>
  <c r="C2528" i="5" a="1"/>
  <c r="C2528" i="5" s="1"/>
  <c r="K2527" i="5" a="1"/>
  <c r="K2527" i="5" s="1"/>
  <c r="L2527" i="5" s="1"/>
  <c r="C2527" i="5" a="1"/>
  <c r="C2527" i="5" s="1"/>
  <c r="K2526" i="5" a="1"/>
  <c r="K2526" i="5" s="1"/>
  <c r="L2526" i="5" s="1"/>
  <c r="K2525" i="5" a="1"/>
  <c r="K2525" i="5" s="1"/>
  <c r="L2525" i="5" s="1"/>
  <c r="C2525" i="5" a="1"/>
  <c r="C2525" i="5" s="1"/>
  <c r="K2524" i="5" a="1"/>
  <c r="K2524" i="5" s="1"/>
  <c r="L2524" i="5" s="1"/>
  <c r="C2524" i="5" a="1"/>
  <c r="C2524" i="5" s="1"/>
  <c r="K2523" i="5" a="1"/>
  <c r="K2523" i="5" s="1"/>
  <c r="L2523" i="5" s="1"/>
  <c r="C2523" i="5" a="1"/>
  <c r="C2523" i="5" s="1"/>
  <c r="K2522" i="5" a="1"/>
  <c r="K2522" i="5" s="1"/>
  <c r="L2522" i="5" s="1"/>
  <c r="C2522" i="5" a="1"/>
  <c r="C2522" i="5" s="1"/>
  <c r="K2521" i="5" a="1"/>
  <c r="K2521" i="5" s="1"/>
  <c r="L2521" i="5" s="1"/>
  <c r="C2521" i="5" a="1"/>
  <c r="C2521" i="5" s="1"/>
  <c r="K2520" i="5" a="1"/>
  <c r="K2520" i="5" s="1"/>
  <c r="L2520" i="5" s="1"/>
  <c r="C2520" i="5" a="1"/>
  <c r="C2520" i="5" s="1"/>
  <c r="K2519" i="5" a="1"/>
  <c r="K2519" i="5" s="1"/>
  <c r="L2519" i="5" s="1"/>
  <c r="C2519" i="5" a="1"/>
  <c r="C2519" i="5" s="1"/>
  <c r="K2518" i="5" a="1"/>
  <c r="K2518" i="5" s="1"/>
  <c r="L2518" i="5" s="1"/>
  <c r="K2517" i="5" a="1"/>
  <c r="K2517" i="5" s="1"/>
  <c r="L2517" i="5" s="1"/>
  <c r="C2517" i="5" a="1"/>
  <c r="C2517" i="5" s="1"/>
  <c r="K2516" i="5" a="1"/>
  <c r="K2516" i="5" s="1"/>
  <c r="L2516" i="5" s="1"/>
  <c r="C2516" i="5" a="1"/>
  <c r="C2516" i="5" s="1"/>
  <c r="K2515" i="5" a="1"/>
  <c r="K2515" i="5" s="1"/>
  <c r="L2515" i="5" s="1"/>
  <c r="C2515" i="5" a="1"/>
  <c r="C2515" i="5" s="1"/>
  <c r="K2514" i="5" a="1"/>
  <c r="K2514" i="5" s="1"/>
  <c r="L2514" i="5" s="1"/>
  <c r="C2514" i="5" a="1"/>
  <c r="C2514" i="5" s="1"/>
  <c r="K2513" i="5" a="1"/>
  <c r="K2513" i="5" s="1"/>
  <c r="L2513" i="5" s="1"/>
  <c r="C2513" i="5" a="1"/>
  <c r="C2513" i="5" s="1"/>
  <c r="K2512" i="5" a="1"/>
  <c r="K2512" i="5" s="1"/>
  <c r="L2512" i="5" s="1"/>
  <c r="C2512" i="5" a="1"/>
  <c r="C2512" i="5" s="1"/>
  <c r="K2511" i="5" a="1"/>
  <c r="K2511" i="5" s="1"/>
  <c r="L2511" i="5" s="1"/>
  <c r="K2510" i="5" a="1"/>
  <c r="K2510" i="5" s="1"/>
  <c r="L2510" i="5" s="1"/>
  <c r="K2509" i="5" a="1"/>
  <c r="K2509" i="5" s="1"/>
  <c r="L2509" i="5" s="1"/>
  <c r="K2508" i="5" a="1"/>
  <c r="K2508" i="5" s="1"/>
  <c r="L2508" i="5" s="1"/>
  <c r="C2508" i="5" a="1"/>
  <c r="C2508" i="5" s="1"/>
  <c r="K2507" i="5" a="1"/>
  <c r="K2507" i="5" s="1"/>
  <c r="L2507" i="5" s="1"/>
  <c r="C2507" i="5" a="1"/>
  <c r="C2507" i="5" s="1"/>
  <c r="K2506" i="5" a="1"/>
  <c r="K2506" i="5" s="1"/>
  <c r="L2506" i="5" s="1"/>
  <c r="C2506" i="5" a="1"/>
  <c r="C2506" i="5" s="1"/>
  <c r="K2505" i="5" a="1"/>
  <c r="K2505" i="5" s="1"/>
  <c r="L2505" i="5" s="1"/>
  <c r="C2505" i="5" a="1"/>
  <c r="C2505" i="5" s="1"/>
  <c r="K2504" i="5" a="1"/>
  <c r="K2504" i="5" s="1"/>
  <c r="L2504" i="5" s="1"/>
  <c r="C2504" i="5" a="1"/>
  <c r="C2504" i="5" s="1"/>
  <c r="K2503" i="5" a="1"/>
  <c r="K2503" i="5" s="1"/>
  <c r="L2503" i="5" s="1"/>
  <c r="K2502" i="5" a="1"/>
  <c r="K2502" i="5" s="1"/>
  <c r="L2502" i="5" s="1"/>
  <c r="K2501" i="5" a="1"/>
  <c r="K2501" i="5" s="1"/>
  <c r="L2501" i="5" s="1"/>
  <c r="K2500" i="5" a="1"/>
  <c r="K2500" i="5" s="1"/>
  <c r="L2500" i="5" s="1"/>
  <c r="C2500" i="5" a="1"/>
  <c r="C2500" i="5" s="1"/>
  <c r="K2499" i="5" a="1"/>
  <c r="K2499" i="5" s="1"/>
  <c r="L2499" i="5" s="1"/>
  <c r="C2499" i="5" a="1"/>
  <c r="C2499" i="5" s="1"/>
  <c r="K2498" i="5" a="1"/>
  <c r="K2498" i="5" s="1"/>
  <c r="L2498" i="5" s="1"/>
  <c r="C2498" i="5" a="1"/>
  <c r="C2498" i="5" s="1"/>
  <c r="K2497" i="5" a="1"/>
  <c r="K2497" i="5" s="1"/>
  <c r="L2497" i="5" s="1"/>
  <c r="C2497" i="5" a="1"/>
  <c r="C2497" i="5" s="1"/>
  <c r="K2496" i="5" a="1"/>
  <c r="K2496" i="5" s="1"/>
  <c r="L2496" i="5" s="1"/>
  <c r="C2496" i="5" a="1"/>
  <c r="C2496" i="5" s="1"/>
  <c r="K2495" i="5" a="1"/>
  <c r="K2495" i="5" s="1"/>
  <c r="L2495" i="5" s="1"/>
  <c r="C2495" i="5" a="1"/>
  <c r="C2495" i="5" s="1"/>
  <c r="K2494" i="5" a="1"/>
  <c r="K2494" i="5" s="1"/>
  <c r="L2494" i="5" s="1"/>
  <c r="K2493" i="5" a="1"/>
  <c r="K2493" i="5" s="1"/>
  <c r="L2493" i="5" s="1"/>
  <c r="K2492" i="5" a="1"/>
  <c r="K2492" i="5" s="1"/>
  <c r="L2492" i="5" s="1"/>
  <c r="C2492" i="5" a="1"/>
  <c r="C2492" i="5" s="1"/>
  <c r="K2491" i="5" a="1"/>
  <c r="K2491" i="5" s="1"/>
  <c r="L2491" i="5" s="1"/>
  <c r="C2491" i="5" a="1"/>
  <c r="C2491" i="5" s="1"/>
  <c r="K2490" i="5" a="1"/>
  <c r="K2490" i="5" s="1"/>
  <c r="L2490" i="5" s="1"/>
  <c r="C2490" i="5" a="1"/>
  <c r="C2490" i="5" s="1"/>
  <c r="K2489" i="5" a="1"/>
  <c r="K2489" i="5" s="1"/>
  <c r="L2489" i="5" s="1"/>
  <c r="C2489" i="5" a="1"/>
  <c r="C2489" i="5" s="1"/>
  <c r="K2488" i="5" a="1"/>
  <c r="K2488" i="5" s="1"/>
  <c r="L2488" i="5" s="1"/>
  <c r="C2488" i="5" a="1"/>
  <c r="C2488" i="5" s="1"/>
  <c r="K2487" i="5" a="1"/>
  <c r="K2487" i="5" s="1"/>
  <c r="L2487" i="5" s="1"/>
  <c r="C2487" i="5" a="1"/>
  <c r="C2487" i="5" s="1"/>
  <c r="K2486" i="5" a="1"/>
  <c r="K2486" i="5" s="1"/>
  <c r="L2486" i="5" s="1"/>
  <c r="K2485" i="5" a="1"/>
  <c r="K2485" i="5" s="1"/>
  <c r="L2485" i="5" s="1"/>
  <c r="K2484" i="5" a="1"/>
  <c r="K2484" i="5" s="1"/>
  <c r="L2484" i="5" s="1"/>
  <c r="C2484" i="5" a="1"/>
  <c r="C2484" i="5" s="1"/>
  <c r="K2483" i="5" a="1"/>
  <c r="K2483" i="5" s="1"/>
  <c r="L2483" i="5" s="1"/>
  <c r="C2483" i="5" a="1"/>
  <c r="C2483" i="5" s="1"/>
  <c r="K2482" i="5" a="1"/>
  <c r="K2482" i="5" s="1"/>
  <c r="L2482" i="5" s="1"/>
  <c r="C2482" i="5" a="1"/>
  <c r="C2482" i="5" s="1"/>
  <c r="K2481" i="5" a="1"/>
  <c r="K2481" i="5" s="1"/>
  <c r="L2481" i="5" s="1"/>
  <c r="C2481" i="5" a="1"/>
  <c r="C2481" i="5" s="1"/>
  <c r="K2480" i="5" a="1"/>
  <c r="K2480" i="5" s="1"/>
  <c r="L2480" i="5" s="1"/>
  <c r="C2480" i="5" a="1"/>
  <c r="C2480" i="5" s="1"/>
  <c r="K2479" i="5" a="1"/>
  <c r="K2479" i="5" s="1"/>
  <c r="L2479" i="5" s="1"/>
  <c r="C2479" i="5" a="1"/>
  <c r="C2479" i="5" s="1"/>
  <c r="K2478" i="5" a="1"/>
  <c r="K2478" i="5" s="1"/>
  <c r="L2478" i="5" s="1"/>
  <c r="K2477" i="5" a="1"/>
  <c r="K2477" i="5" s="1"/>
  <c r="L2477" i="5" s="1"/>
  <c r="K2476" i="5" a="1"/>
  <c r="K2476" i="5" s="1"/>
  <c r="L2476" i="5" s="1"/>
  <c r="C2476" i="5" a="1"/>
  <c r="C2476" i="5" s="1"/>
  <c r="K2475" i="5" a="1"/>
  <c r="K2475" i="5" s="1"/>
  <c r="L2475" i="5" s="1"/>
  <c r="C2475" i="5" a="1"/>
  <c r="C2475" i="5" s="1"/>
  <c r="K2474" i="5" a="1"/>
  <c r="K2474" i="5" s="1"/>
  <c r="L2474" i="5" s="1"/>
  <c r="C2474" i="5" a="1"/>
  <c r="C2474" i="5" s="1"/>
  <c r="K2473" i="5" a="1"/>
  <c r="K2473" i="5" s="1"/>
  <c r="L2473" i="5" s="1"/>
  <c r="C2473" i="5" a="1"/>
  <c r="C2473" i="5" s="1"/>
  <c r="K2472" i="5" a="1"/>
  <c r="K2472" i="5" s="1"/>
  <c r="L2472" i="5" s="1"/>
  <c r="C2472" i="5" a="1"/>
  <c r="C2472" i="5" s="1"/>
  <c r="K2471" i="5" a="1"/>
  <c r="K2471" i="5" s="1"/>
  <c r="L2471" i="5" s="1"/>
  <c r="C2471" i="5" a="1"/>
  <c r="C2471" i="5" s="1"/>
  <c r="K2470" i="5" a="1"/>
  <c r="K2470" i="5" s="1"/>
  <c r="L2470" i="5" s="1"/>
  <c r="K2469" i="5" a="1"/>
  <c r="K2469" i="5" s="1"/>
  <c r="L2469" i="5" s="1"/>
  <c r="C2469" i="5" a="1"/>
  <c r="C2469" i="5" s="1"/>
  <c r="K2468" i="5" a="1"/>
  <c r="K2468" i="5" s="1"/>
  <c r="L2468" i="5" s="1"/>
  <c r="C2468" i="5" a="1"/>
  <c r="C2468" i="5" s="1"/>
  <c r="K2467" i="5" a="1"/>
  <c r="K2467" i="5" s="1"/>
  <c r="L2467" i="5" s="1"/>
  <c r="C2467" i="5" a="1"/>
  <c r="C2467" i="5" s="1"/>
  <c r="K2466" i="5" a="1"/>
  <c r="K2466" i="5" s="1"/>
  <c r="L2466" i="5" s="1"/>
  <c r="C2466" i="5" a="1"/>
  <c r="C2466" i="5" s="1"/>
  <c r="K2465" i="5" a="1"/>
  <c r="K2465" i="5" s="1"/>
  <c r="L2465" i="5" s="1"/>
  <c r="C2465" i="5" a="1"/>
  <c r="C2465" i="5" s="1"/>
  <c r="K2464" i="5" a="1"/>
  <c r="K2464" i="5" s="1"/>
  <c r="L2464" i="5" s="1"/>
  <c r="C2464" i="5" a="1"/>
  <c r="C2464" i="5" s="1"/>
  <c r="K2463" i="5" a="1"/>
  <c r="K2463" i="5" s="1"/>
  <c r="L2463" i="5" s="1"/>
  <c r="C2463" i="5" a="1"/>
  <c r="C2463" i="5" s="1"/>
  <c r="K2462" i="5" a="1"/>
  <c r="K2462" i="5" s="1"/>
  <c r="L2462" i="5" s="1"/>
  <c r="K2461" i="5" a="1"/>
  <c r="K2461" i="5" s="1"/>
  <c r="L2461" i="5" s="1"/>
  <c r="C2461" i="5" a="1"/>
  <c r="C2461" i="5" s="1"/>
  <c r="K2460" i="5" a="1"/>
  <c r="K2460" i="5" s="1"/>
  <c r="L2460" i="5" s="1"/>
  <c r="C2460" i="5" a="1"/>
  <c r="C2460" i="5" s="1"/>
  <c r="K2459" i="5" a="1"/>
  <c r="K2459" i="5" s="1"/>
  <c r="L2459" i="5" s="1"/>
  <c r="C2459" i="5" a="1"/>
  <c r="C2459" i="5" s="1"/>
  <c r="K2458" i="5" a="1"/>
  <c r="K2458" i="5" s="1"/>
  <c r="L2458" i="5" s="1"/>
  <c r="C2458" i="5" a="1"/>
  <c r="C2458" i="5" s="1"/>
  <c r="K2457" i="5" a="1"/>
  <c r="K2457" i="5" s="1"/>
  <c r="L2457" i="5" s="1"/>
  <c r="C2457" i="5" a="1"/>
  <c r="C2457" i="5" s="1"/>
  <c r="K2456" i="5" a="1"/>
  <c r="K2456" i="5" s="1"/>
  <c r="L2456" i="5" s="1"/>
  <c r="C2456" i="5" a="1"/>
  <c r="C2456" i="5" s="1"/>
  <c r="K2455" i="5" a="1"/>
  <c r="K2455" i="5" s="1"/>
  <c r="L2455" i="5" s="1"/>
  <c r="C2455" i="5" a="1"/>
  <c r="C2455" i="5" s="1"/>
  <c r="K2454" i="5" a="1"/>
  <c r="K2454" i="5" s="1"/>
  <c r="L2454" i="5" s="1"/>
  <c r="K2453" i="5" a="1"/>
  <c r="K2453" i="5" s="1"/>
  <c r="L2453" i="5" s="1"/>
  <c r="K2452" i="5" a="1"/>
  <c r="K2452" i="5" s="1"/>
  <c r="L2452" i="5" s="1"/>
  <c r="C2452" i="5" a="1"/>
  <c r="C2452" i="5" s="1"/>
  <c r="K2451" i="5" a="1"/>
  <c r="K2451" i="5" s="1"/>
  <c r="L2451" i="5" s="1"/>
  <c r="C2451" i="5" a="1"/>
  <c r="C2451" i="5" s="1"/>
  <c r="K2450" i="5" a="1"/>
  <c r="K2450" i="5" s="1"/>
  <c r="L2450" i="5" s="1"/>
  <c r="C2450" i="5" a="1"/>
  <c r="C2450" i="5" s="1"/>
  <c r="K2449" i="5" a="1"/>
  <c r="K2449" i="5" s="1"/>
  <c r="L2449" i="5" s="1"/>
  <c r="C2449" i="5" a="1"/>
  <c r="C2449" i="5" s="1"/>
  <c r="K2448" i="5" a="1"/>
  <c r="K2448" i="5" s="1"/>
  <c r="L2448" i="5" s="1"/>
  <c r="C2448" i="5" a="1"/>
  <c r="C2448" i="5" s="1"/>
  <c r="K2447" i="5" a="1"/>
  <c r="K2447" i="5" s="1"/>
  <c r="L2447" i="5" s="1"/>
  <c r="C2447" i="5" a="1"/>
  <c r="C2447" i="5" s="1"/>
  <c r="K2446" i="5" a="1"/>
  <c r="K2446" i="5" s="1"/>
  <c r="L2446" i="5" s="1"/>
  <c r="K2445" i="5" a="1"/>
  <c r="K2445" i="5" s="1"/>
  <c r="L2445" i="5" s="1"/>
  <c r="K2444" i="5" a="1"/>
  <c r="K2444" i="5" s="1"/>
  <c r="L2444" i="5" s="1"/>
  <c r="C2444" i="5" a="1"/>
  <c r="C2444" i="5" s="1"/>
  <c r="K2443" i="5" a="1"/>
  <c r="K2443" i="5" s="1"/>
  <c r="L2443" i="5" s="1"/>
  <c r="C2443" i="5" a="1"/>
  <c r="C2443" i="5" s="1"/>
  <c r="K2442" i="5" a="1"/>
  <c r="K2442" i="5" s="1"/>
  <c r="L2442" i="5" s="1"/>
  <c r="C2442" i="5" a="1"/>
  <c r="C2442" i="5" s="1"/>
  <c r="K2441" i="5" a="1"/>
  <c r="K2441" i="5" s="1"/>
  <c r="L2441" i="5" s="1"/>
  <c r="C2441" i="5" a="1"/>
  <c r="C2441" i="5" s="1"/>
  <c r="K2440" i="5" a="1"/>
  <c r="K2440" i="5" s="1"/>
  <c r="L2440" i="5" s="1"/>
  <c r="C2440" i="5" a="1"/>
  <c r="C2440" i="5" s="1"/>
  <c r="K2439" i="5" a="1"/>
  <c r="K2439" i="5" s="1"/>
  <c r="L2439" i="5" s="1"/>
  <c r="C2439" i="5" a="1"/>
  <c r="C2439" i="5" s="1"/>
  <c r="K2438" i="5" a="1"/>
  <c r="K2438" i="5" s="1"/>
  <c r="L2438" i="5" s="1"/>
  <c r="K2437" i="5" a="1"/>
  <c r="K2437" i="5" s="1"/>
  <c r="L2437" i="5" s="1"/>
  <c r="K2436" i="5" a="1"/>
  <c r="K2436" i="5" s="1"/>
  <c r="L2436" i="5" s="1"/>
  <c r="C2436" i="5" a="1"/>
  <c r="C2436" i="5" s="1"/>
  <c r="K2435" i="5" a="1"/>
  <c r="K2435" i="5" s="1"/>
  <c r="L2435" i="5" s="1"/>
  <c r="C2435" i="5" a="1"/>
  <c r="C2435" i="5" s="1"/>
  <c r="K2434" i="5" a="1"/>
  <c r="K2434" i="5" s="1"/>
  <c r="L2434" i="5" s="1"/>
  <c r="C2434" i="5" a="1"/>
  <c r="C2434" i="5" s="1"/>
  <c r="K2433" i="5" a="1"/>
  <c r="K2433" i="5" s="1"/>
  <c r="L2433" i="5" s="1"/>
  <c r="C2433" i="5" a="1"/>
  <c r="C2433" i="5" s="1"/>
  <c r="K2432" i="5" a="1"/>
  <c r="K2432" i="5" s="1"/>
  <c r="L2432" i="5" s="1"/>
  <c r="C2432" i="5" a="1"/>
  <c r="C2432" i="5" s="1"/>
  <c r="K2431" i="5" a="1"/>
  <c r="K2431" i="5" s="1"/>
  <c r="L2431" i="5" s="1"/>
  <c r="C2431" i="5" a="1"/>
  <c r="C2431" i="5" s="1"/>
  <c r="K2430" i="5" a="1"/>
  <c r="K2430" i="5" s="1"/>
  <c r="L2430" i="5" s="1"/>
  <c r="K2429" i="5" a="1"/>
  <c r="K2429" i="5" s="1"/>
  <c r="L2429" i="5" s="1"/>
  <c r="K2428" i="5" a="1"/>
  <c r="K2428" i="5" s="1"/>
  <c r="L2428" i="5" s="1"/>
  <c r="C2428" i="5" a="1"/>
  <c r="C2428" i="5" s="1"/>
  <c r="K2427" i="5" a="1"/>
  <c r="K2427" i="5" s="1"/>
  <c r="L2427" i="5" s="1"/>
  <c r="C2427" i="5" a="1"/>
  <c r="C2427" i="5" s="1"/>
  <c r="K2426" i="5" a="1"/>
  <c r="K2426" i="5" s="1"/>
  <c r="L2426" i="5" s="1"/>
  <c r="C2426" i="5" a="1"/>
  <c r="C2426" i="5" s="1"/>
  <c r="K2425" i="5" a="1"/>
  <c r="K2425" i="5" s="1"/>
  <c r="L2425" i="5" s="1"/>
  <c r="C2425" i="5" a="1"/>
  <c r="C2425" i="5" s="1"/>
  <c r="K2424" i="5" a="1"/>
  <c r="K2424" i="5" s="1"/>
  <c r="L2424" i="5" s="1"/>
  <c r="C2424" i="5" a="1"/>
  <c r="C2424" i="5" s="1"/>
  <c r="K2423" i="5" a="1"/>
  <c r="K2423" i="5" s="1"/>
  <c r="L2423" i="5" s="1"/>
  <c r="C2423" i="5" a="1"/>
  <c r="C2423" i="5" s="1"/>
  <c r="K2422" i="5" a="1"/>
  <c r="K2422" i="5" s="1"/>
  <c r="L2422" i="5" s="1"/>
  <c r="K2421" i="5" a="1"/>
  <c r="K2421" i="5" s="1"/>
  <c r="L2421" i="5" s="1"/>
  <c r="K2420" i="5" a="1"/>
  <c r="K2420" i="5" s="1"/>
  <c r="L2420" i="5" s="1"/>
  <c r="C2420" i="5" a="1"/>
  <c r="C2420" i="5" s="1"/>
  <c r="K2419" i="5" a="1"/>
  <c r="K2419" i="5" s="1"/>
  <c r="L2419" i="5" s="1"/>
  <c r="C2419" i="5" a="1"/>
  <c r="C2419" i="5" s="1"/>
  <c r="K2418" i="5" a="1"/>
  <c r="K2418" i="5" s="1"/>
  <c r="L2418" i="5" s="1"/>
  <c r="C2418" i="5" a="1"/>
  <c r="C2418" i="5" s="1"/>
  <c r="K2417" i="5" a="1"/>
  <c r="K2417" i="5" s="1"/>
  <c r="L2417" i="5" s="1"/>
  <c r="C2417" i="5" a="1"/>
  <c r="C2417" i="5" s="1"/>
  <c r="K2416" i="5" a="1"/>
  <c r="K2416" i="5" s="1"/>
  <c r="L2416" i="5" s="1"/>
  <c r="C2416" i="5" a="1"/>
  <c r="C2416" i="5" s="1"/>
  <c r="K2415" i="5" a="1"/>
  <c r="K2415" i="5" s="1"/>
  <c r="L2415" i="5" s="1"/>
  <c r="C2415" i="5" a="1"/>
  <c r="C2415" i="5" s="1"/>
  <c r="K2414" i="5" a="1"/>
  <c r="K2414" i="5" s="1"/>
  <c r="L2414" i="5" s="1"/>
  <c r="K2413" i="5" a="1"/>
  <c r="K2413" i="5" s="1"/>
  <c r="L2413" i="5" s="1"/>
  <c r="K2412" i="5" a="1"/>
  <c r="K2412" i="5" s="1"/>
  <c r="L2412" i="5" s="1"/>
  <c r="C2412" i="5" a="1"/>
  <c r="C2412" i="5" s="1"/>
  <c r="K2411" i="5" a="1"/>
  <c r="K2411" i="5" s="1"/>
  <c r="L2411" i="5" s="1"/>
  <c r="C2411" i="5" a="1"/>
  <c r="C2411" i="5" s="1"/>
  <c r="K2410" i="5" a="1"/>
  <c r="K2410" i="5" s="1"/>
  <c r="L2410" i="5" s="1"/>
  <c r="C2410" i="5" a="1"/>
  <c r="C2410" i="5" s="1"/>
  <c r="K2409" i="5" a="1"/>
  <c r="K2409" i="5" s="1"/>
  <c r="L2409" i="5" s="1"/>
  <c r="C2409" i="5" a="1"/>
  <c r="C2409" i="5" s="1"/>
  <c r="K2408" i="5" a="1"/>
  <c r="K2408" i="5" s="1"/>
  <c r="L2408" i="5" s="1"/>
  <c r="C2408" i="5" a="1"/>
  <c r="C2408" i="5" s="1"/>
  <c r="K2407" i="5" a="1"/>
  <c r="K2407" i="5" s="1"/>
  <c r="L2407" i="5" s="1"/>
  <c r="C2407" i="5" a="1"/>
  <c r="C2407" i="5" s="1"/>
  <c r="K2406" i="5" a="1"/>
  <c r="K2406" i="5" s="1"/>
  <c r="L2406" i="5" s="1"/>
  <c r="K2405" i="5" a="1"/>
  <c r="K2405" i="5" s="1"/>
  <c r="L2405" i="5" s="1"/>
  <c r="K2404" i="5" a="1"/>
  <c r="K2404" i="5" s="1"/>
  <c r="L2404" i="5" s="1"/>
  <c r="C2404" i="5" a="1"/>
  <c r="C2404" i="5" s="1"/>
  <c r="K2403" i="5" a="1"/>
  <c r="K2403" i="5" s="1"/>
  <c r="L2403" i="5" s="1"/>
  <c r="C2403" i="5" a="1"/>
  <c r="C2403" i="5" s="1"/>
  <c r="K2402" i="5" a="1"/>
  <c r="K2402" i="5" s="1"/>
  <c r="L2402" i="5" s="1"/>
  <c r="C2402" i="5" a="1"/>
  <c r="C2402" i="5" s="1"/>
  <c r="K2401" i="5" a="1"/>
  <c r="K2401" i="5" s="1"/>
  <c r="L2401" i="5" s="1"/>
  <c r="C2401" i="5" a="1"/>
  <c r="C2401" i="5" s="1"/>
  <c r="K2400" i="5" a="1"/>
  <c r="K2400" i="5" s="1"/>
  <c r="L2400" i="5" s="1"/>
  <c r="C2400" i="5" a="1"/>
  <c r="C2400" i="5" s="1"/>
  <c r="K2399" i="5" a="1"/>
  <c r="K2399" i="5" s="1"/>
  <c r="L2399" i="5" s="1"/>
  <c r="C2399" i="5" a="1"/>
  <c r="C2399" i="5" s="1"/>
  <c r="K2398" i="5" a="1"/>
  <c r="K2398" i="5" s="1"/>
  <c r="L2398" i="5" s="1"/>
  <c r="K2397" i="5" a="1"/>
  <c r="K2397" i="5" s="1"/>
  <c r="L2397" i="5" s="1"/>
  <c r="C2397" i="5" a="1"/>
  <c r="C2397" i="5" s="1"/>
  <c r="K2396" i="5" a="1"/>
  <c r="K2396" i="5" s="1"/>
  <c r="L2396" i="5" s="1"/>
  <c r="C2396" i="5" a="1"/>
  <c r="C2396" i="5" s="1"/>
  <c r="K2395" i="5" a="1"/>
  <c r="K2395" i="5" s="1"/>
  <c r="L2395" i="5" s="1"/>
  <c r="C2395" i="5" a="1"/>
  <c r="C2395" i="5" s="1"/>
  <c r="K2394" i="5" a="1"/>
  <c r="K2394" i="5" s="1"/>
  <c r="L2394" i="5" s="1"/>
  <c r="C2394" i="5" a="1"/>
  <c r="C2394" i="5" s="1"/>
  <c r="K2393" i="5" a="1"/>
  <c r="K2393" i="5" s="1"/>
  <c r="L2393" i="5" s="1"/>
  <c r="C2393" i="5" a="1"/>
  <c r="C2393" i="5" s="1"/>
  <c r="K2392" i="5" a="1"/>
  <c r="K2392" i="5" s="1"/>
  <c r="L2392" i="5" s="1"/>
  <c r="C2392" i="5" a="1"/>
  <c r="C2392" i="5" s="1"/>
  <c r="K2391" i="5" a="1"/>
  <c r="K2391" i="5" s="1"/>
  <c r="L2391" i="5" s="1"/>
  <c r="C2391" i="5" a="1"/>
  <c r="C2391" i="5" s="1"/>
  <c r="K2390" i="5" a="1"/>
  <c r="K2390" i="5" s="1"/>
  <c r="L2390" i="5" s="1"/>
  <c r="K2389" i="5" a="1"/>
  <c r="K2389" i="5" s="1"/>
  <c r="L2389" i="5" s="1"/>
  <c r="C2389" i="5" a="1"/>
  <c r="C2389" i="5" s="1"/>
  <c r="K2388" i="5" a="1"/>
  <c r="K2388" i="5" s="1"/>
  <c r="L2388" i="5" s="1"/>
  <c r="C2388" i="5" a="1"/>
  <c r="C2388" i="5" s="1"/>
  <c r="K2387" i="5" a="1"/>
  <c r="K2387" i="5" s="1"/>
  <c r="L2387" i="5" s="1"/>
  <c r="C2387" i="5" a="1"/>
  <c r="C2387" i="5" s="1"/>
  <c r="K2386" i="5" a="1"/>
  <c r="K2386" i="5" s="1"/>
  <c r="L2386" i="5" s="1"/>
  <c r="C2386" i="5" a="1"/>
  <c r="C2386" i="5" s="1"/>
  <c r="K2385" i="5" a="1"/>
  <c r="K2385" i="5" s="1"/>
  <c r="L2385" i="5" s="1"/>
  <c r="C2385" i="5" a="1"/>
  <c r="C2385" i="5" s="1"/>
  <c r="K2384" i="5" a="1"/>
  <c r="K2384" i="5" s="1"/>
  <c r="L2384" i="5" s="1"/>
  <c r="C2384" i="5" a="1"/>
  <c r="C2384" i="5" s="1"/>
  <c r="K2383" i="5" a="1"/>
  <c r="K2383" i="5" s="1"/>
  <c r="L2383" i="5" s="1"/>
  <c r="C2383" i="5" a="1"/>
  <c r="C2383" i="5" s="1"/>
  <c r="K2382" i="5" a="1"/>
  <c r="K2382" i="5" s="1"/>
  <c r="L2382" i="5" s="1"/>
  <c r="K2381" i="5" a="1"/>
  <c r="K2381" i="5" s="1"/>
  <c r="L2381" i="5" s="1"/>
  <c r="K2380" i="5" a="1"/>
  <c r="K2380" i="5" s="1"/>
  <c r="L2380" i="5" s="1"/>
  <c r="C2380" i="5" a="1"/>
  <c r="C2380" i="5" s="1"/>
  <c r="K2379" i="5" a="1"/>
  <c r="K2379" i="5" s="1"/>
  <c r="L2379" i="5" s="1"/>
  <c r="C2379" i="5" a="1"/>
  <c r="C2379" i="5" s="1"/>
  <c r="K2378" i="5" a="1"/>
  <c r="K2378" i="5" s="1"/>
  <c r="L2378" i="5" s="1"/>
  <c r="C2378" i="5" a="1"/>
  <c r="C2378" i="5" s="1"/>
  <c r="K2377" i="5" a="1"/>
  <c r="K2377" i="5" s="1"/>
  <c r="L2377" i="5" s="1"/>
  <c r="C2377" i="5" a="1"/>
  <c r="C2377" i="5" s="1"/>
  <c r="K2376" i="5" a="1"/>
  <c r="K2376" i="5" s="1"/>
  <c r="L2376" i="5" s="1"/>
  <c r="C2376" i="5" a="1"/>
  <c r="C2376" i="5" s="1"/>
  <c r="K2375" i="5" a="1"/>
  <c r="K2375" i="5" s="1"/>
  <c r="L2375" i="5" s="1"/>
  <c r="C2375" i="5" a="1"/>
  <c r="C2375" i="5" s="1"/>
  <c r="K2374" i="5" a="1"/>
  <c r="K2374" i="5" s="1"/>
  <c r="L2374" i="5" s="1"/>
  <c r="K2373" i="5" a="1"/>
  <c r="K2373" i="5" s="1"/>
  <c r="L2373" i="5" s="1"/>
  <c r="K2372" i="5" a="1"/>
  <c r="K2372" i="5" s="1"/>
  <c r="L2372" i="5" s="1"/>
  <c r="C2372" i="5" a="1"/>
  <c r="C2372" i="5" s="1"/>
  <c r="K2371" i="5" a="1"/>
  <c r="K2371" i="5" s="1"/>
  <c r="L2371" i="5" s="1"/>
  <c r="C2371" i="5" a="1"/>
  <c r="C2371" i="5" s="1"/>
  <c r="K2370" i="5" a="1"/>
  <c r="K2370" i="5" s="1"/>
  <c r="L2370" i="5" s="1"/>
  <c r="C2370" i="5" a="1"/>
  <c r="C2370" i="5" s="1"/>
  <c r="K2369" i="5" a="1"/>
  <c r="K2369" i="5" s="1"/>
  <c r="L2369" i="5" s="1"/>
  <c r="C2369" i="5" a="1"/>
  <c r="C2369" i="5" s="1"/>
  <c r="K2368" i="5" a="1"/>
  <c r="K2368" i="5" s="1"/>
  <c r="L2368" i="5" s="1"/>
  <c r="C2368" i="5" a="1"/>
  <c r="C2368" i="5" s="1"/>
  <c r="K2367" i="5" a="1"/>
  <c r="K2367" i="5" s="1"/>
  <c r="L2367" i="5" s="1"/>
  <c r="C2367" i="5" a="1"/>
  <c r="C2367" i="5" s="1"/>
  <c r="K2366" i="5" a="1"/>
  <c r="K2366" i="5" s="1"/>
  <c r="L2366" i="5" s="1"/>
  <c r="K2365" i="5" a="1"/>
  <c r="K2365" i="5" s="1"/>
  <c r="L2365" i="5" s="1"/>
  <c r="K2364" i="5" a="1"/>
  <c r="K2364" i="5" s="1"/>
  <c r="L2364" i="5" s="1"/>
  <c r="C2364" i="5" a="1"/>
  <c r="C2364" i="5" s="1"/>
  <c r="K2363" i="5" a="1"/>
  <c r="K2363" i="5" s="1"/>
  <c r="L2363" i="5" s="1"/>
  <c r="C2363" i="5" a="1"/>
  <c r="C2363" i="5" s="1"/>
  <c r="K2362" i="5" a="1"/>
  <c r="K2362" i="5" s="1"/>
  <c r="L2362" i="5" s="1"/>
  <c r="C2362" i="5" a="1"/>
  <c r="C2362" i="5" s="1"/>
  <c r="K2361" i="5" a="1"/>
  <c r="K2361" i="5" s="1"/>
  <c r="L2361" i="5" s="1"/>
  <c r="C2361" i="5" a="1"/>
  <c r="C2361" i="5" s="1"/>
  <c r="K2360" i="5" a="1"/>
  <c r="K2360" i="5" s="1"/>
  <c r="L2360" i="5" s="1"/>
  <c r="C2360" i="5" a="1"/>
  <c r="C2360" i="5" s="1"/>
  <c r="K2359" i="5" a="1"/>
  <c r="K2359" i="5" s="1"/>
  <c r="L2359" i="5" s="1"/>
  <c r="C2359" i="5" a="1"/>
  <c r="C2359" i="5" s="1"/>
  <c r="K2358" i="5" a="1"/>
  <c r="K2358" i="5" s="1"/>
  <c r="L2358" i="5" s="1"/>
  <c r="K2357" i="5" a="1"/>
  <c r="K2357" i="5" s="1"/>
  <c r="L2357" i="5" s="1"/>
  <c r="K2356" i="5" a="1"/>
  <c r="K2356" i="5" s="1"/>
  <c r="L2356" i="5" s="1"/>
  <c r="C2356" i="5" a="1"/>
  <c r="C2356" i="5" s="1"/>
  <c r="K2355" i="5" a="1"/>
  <c r="K2355" i="5" s="1"/>
  <c r="L2355" i="5" s="1"/>
  <c r="C2355" i="5" a="1"/>
  <c r="C2355" i="5" s="1"/>
  <c r="K2354" i="5" a="1"/>
  <c r="K2354" i="5" s="1"/>
  <c r="L2354" i="5" s="1"/>
  <c r="C2354" i="5" a="1"/>
  <c r="C2354" i="5" s="1"/>
  <c r="K2353" i="5" a="1"/>
  <c r="K2353" i="5" s="1"/>
  <c r="L2353" i="5" s="1"/>
  <c r="C2353" i="5" a="1"/>
  <c r="C2353" i="5" s="1"/>
  <c r="K2352" i="5" a="1"/>
  <c r="K2352" i="5" s="1"/>
  <c r="L2352" i="5" s="1"/>
  <c r="C2352" i="5" a="1"/>
  <c r="C2352" i="5" s="1"/>
  <c r="K2351" i="5" a="1"/>
  <c r="K2351" i="5" s="1"/>
  <c r="L2351" i="5" s="1"/>
  <c r="C2351" i="5" a="1"/>
  <c r="C2351" i="5" s="1"/>
  <c r="K2350" i="5" a="1"/>
  <c r="K2350" i="5" s="1"/>
  <c r="L2350" i="5" s="1"/>
  <c r="K2349" i="5" a="1"/>
  <c r="K2349" i="5" s="1"/>
  <c r="L2349" i="5" s="1"/>
  <c r="K2348" i="5" a="1"/>
  <c r="K2348" i="5" s="1"/>
  <c r="L2348" i="5" s="1"/>
  <c r="C2348" i="5" a="1"/>
  <c r="C2348" i="5" s="1"/>
  <c r="K2347" i="5" a="1"/>
  <c r="K2347" i="5" s="1"/>
  <c r="L2347" i="5" s="1"/>
  <c r="C2347" i="5" a="1"/>
  <c r="C2347" i="5" s="1"/>
  <c r="K2346" i="5" a="1"/>
  <c r="K2346" i="5" s="1"/>
  <c r="L2346" i="5" s="1"/>
  <c r="C2346" i="5" a="1"/>
  <c r="C2346" i="5" s="1"/>
  <c r="K2345" i="5" a="1"/>
  <c r="K2345" i="5" s="1"/>
  <c r="L2345" i="5" s="1"/>
  <c r="C2345" i="5" a="1"/>
  <c r="C2345" i="5" s="1"/>
  <c r="K2344" i="5" a="1"/>
  <c r="K2344" i="5" s="1"/>
  <c r="L2344" i="5" s="1"/>
  <c r="C2344" i="5" a="1"/>
  <c r="C2344" i="5" s="1"/>
  <c r="K2343" i="5" a="1"/>
  <c r="K2343" i="5" s="1"/>
  <c r="L2343" i="5" s="1"/>
  <c r="C2343" i="5" a="1"/>
  <c r="C2343" i="5" s="1"/>
  <c r="K2342" i="5" a="1"/>
  <c r="K2342" i="5" s="1"/>
  <c r="L2342" i="5" s="1"/>
  <c r="K2341" i="5" a="1"/>
  <c r="K2341" i="5" s="1"/>
  <c r="L2341" i="5" s="1"/>
  <c r="K2340" i="5" a="1"/>
  <c r="K2340" i="5" s="1"/>
  <c r="L2340" i="5" s="1"/>
  <c r="C2340" i="5" a="1"/>
  <c r="C2340" i="5" s="1"/>
  <c r="K2339" i="5" a="1"/>
  <c r="K2339" i="5" s="1"/>
  <c r="L2339" i="5" s="1"/>
  <c r="C2339" i="5" a="1"/>
  <c r="C2339" i="5" s="1"/>
  <c r="K2338" i="5" a="1"/>
  <c r="K2338" i="5" s="1"/>
  <c r="L2338" i="5" s="1"/>
  <c r="C2338" i="5" a="1"/>
  <c r="C2338" i="5" s="1"/>
  <c r="K2337" i="5" a="1"/>
  <c r="K2337" i="5" s="1"/>
  <c r="L2337" i="5" s="1"/>
  <c r="C2337" i="5" a="1"/>
  <c r="C2337" i="5" s="1"/>
  <c r="K2336" i="5" a="1"/>
  <c r="K2336" i="5" s="1"/>
  <c r="L2336" i="5" s="1"/>
  <c r="C2336" i="5" a="1"/>
  <c r="C2336" i="5" s="1"/>
  <c r="K2335" i="5" a="1"/>
  <c r="K2335" i="5" s="1"/>
  <c r="L2335" i="5" s="1"/>
  <c r="C2335" i="5" a="1"/>
  <c r="C2335" i="5" s="1"/>
  <c r="K2334" i="5" a="1"/>
  <c r="K2334" i="5" s="1"/>
  <c r="L2334" i="5" s="1"/>
  <c r="K2333" i="5" a="1"/>
  <c r="K2333" i="5" s="1"/>
  <c r="L2333" i="5" s="1"/>
  <c r="K2332" i="5" a="1"/>
  <c r="K2332" i="5" s="1"/>
  <c r="L2332" i="5" s="1"/>
  <c r="C2332" i="5" a="1"/>
  <c r="C2332" i="5" s="1"/>
  <c r="K2331" i="5" a="1"/>
  <c r="K2331" i="5" s="1"/>
  <c r="L2331" i="5" s="1"/>
  <c r="C2331" i="5" a="1"/>
  <c r="C2331" i="5" s="1"/>
  <c r="K2330" i="5" a="1"/>
  <c r="K2330" i="5" s="1"/>
  <c r="L2330" i="5" s="1"/>
  <c r="C2330" i="5" a="1"/>
  <c r="C2330" i="5" s="1"/>
  <c r="K2329" i="5" a="1"/>
  <c r="K2329" i="5" s="1"/>
  <c r="L2329" i="5" s="1"/>
  <c r="C2329" i="5" a="1"/>
  <c r="C2329" i="5" s="1"/>
  <c r="K2328" i="5" a="1"/>
  <c r="K2328" i="5" s="1"/>
  <c r="L2328" i="5" s="1"/>
  <c r="C2328" i="5" a="1"/>
  <c r="C2328" i="5" s="1"/>
  <c r="K2327" i="5" a="1"/>
  <c r="K2327" i="5" s="1"/>
  <c r="L2327" i="5" s="1"/>
  <c r="C2327" i="5" a="1"/>
  <c r="C2327" i="5" s="1"/>
  <c r="K2326" i="5" a="1"/>
  <c r="K2326" i="5" s="1"/>
  <c r="L2326" i="5" s="1"/>
  <c r="K2325" i="5" a="1"/>
  <c r="K2325" i="5" s="1"/>
  <c r="L2325" i="5" s="1"/>
  <c r="C2325" i="5" a="1"/>
  <c r="C2325" i="5" s="1"/>
  <c r="K2324" i="5" a="1"/>
  <c r="K2324" i="5" s="1"/>
  <c r="L2324" i="5" s="1"/>
  <c r="C2324" i="5" a="1"/>
  <c r="C2324" i="5" s="1"/>
  <c r="K2323" i="5" a="1"/>
  <c r="K2323" i="5" s="1"/>
  <c r="L2323" i="5" s="1"/>
  <c r="C2323" i="5" a="1"/>
  <c r="C2323" i="5" s="1"/>
  <c r="K2322" i="5" a="1"/>
  <c r="K2322" i="5" s="1"/>
  <c r="L2322" i="5" s="1"/>
  <c r="C2322" i="5" a="1"/>
  <c r="C2322" i="5" s="1"/>
  <c r="K2321" i="5" a="1"/>
  <c r="K2321" i="5" s="1"/>
  <c r="L2321" i="5" s="1"/>
  <c r="C2321" i="5" a="1"/>
  <c r="C2321" i="5" s="1"/>
  <c r="K2320" i="5" a="1"/>
  <c r="K2320" i="5" s="1"/>
  <c r="L2320" i="5" s="1"/>
  <c r="C2320" i="5" a="1"/>
  <c r="C2320" i="5" s="1"/>
  <c r="K2319" i="5" a="1"/>
  <c r="K2319" i="5" s="1"/>
  <c r="L2319" i="5" s="1"/>
  <c r="C2319" i="5" a="1"/>
  <c r="C2319" i="5" s="1"/>
  <c r="K2318" i="5" a="1"/>
  <c r="K2318" i="5" s="1"/>
  <c r="L2318" i="5" s="1"/>
  <c r="K2317" i="5" a="1"/>
  <c r="K2317" i="5" s="1"/>
  <c r="L2317" i="5" s="1"/>
  <c r="C2317" i="5" a="1"/>
  <c r="C2317" i="5" s="1"/>
  <c r="K2316" i="5" a="1"/>
  <c r="K2316" i="5" s="1"/>
  <c r="L2316" i="5" s="1"/>
  <c r="C2316" i="5" a="1"/>
  <c r="C2316" i="5" s="1"/>
  <c r="K2315" i="5" a="1"/>
  <c r="K2315" i="5" s="1"/>
  <c r="L2315" i="5" s="1"/>
  <c r="C2315" i="5" a="1"/>
  <c r="C2315" i="5" s="1"/>
  <c r="K2314" i="5" a="1"/>
  <c r="K2314" i="5" s="1"/>
  <c r="L2314" i="5" s="1"/>
  <c r="C2314" i="5" a="1"/>
  <c r="C2314" i="5" s="1"/>
  <c r="K2313" i="5" a="1"/>
  <c r="K2313" i="5" s="1"/>
  <c r="L2313" i="5" s="1"/>
  <c r="C2313" i="5" a="1"/>
  <c r="C2313" i="5" s="1"/>
  <c r="K2312" i="5" a="1"/>
  <c r="K2312" i="5" s="1"/>
  <c r="L2312" i="5" s="1"/>
  <c r="C2312" i="5" a="1"/>
  <c r="C2312" i="5" s="1"/>
  <c r="K2311" i="5" a="1"/>
  <c r="K2311" i="5" s="1"/>
  <c r="L2311" i="5" s="1"/>
  <c r="C2311" i="5" a="1"/>
  <c r="C2311" i="5" s="1"/>
  <c r="K2310" i="5" a="1"/>
  <c r="K2310" i="5" s="1"/>
  <c r="L2310" i="5" s="1"/>
  <c r="K2309" i="5" a="1"/>
  <c r="K2309" i="5" s="1"/>
  <c r="L2309" i="5" s="1"/>
  <c r="K2308" i="5" a="1"/>
  <c r="K2308" i="5" s="1"/>
  <c r="L2308" i="5" s="1"/>
  <c r="C2308" i="5" a="1"/>
  <c r="C2308" i="5" s="1"/>
  <c r="K2307" i="5" a="1"/>
  <c r="K2307" i="5" s="1"/>
  <c r="L2307" i="5" s="1"/>
  <c r="C2307" i="5" a="1"/>
  <c r="C2307" i="5" s="1"/>
  <c r="K2306" i="5" a="1"/>
  <c r="K2306" i="5" s="1"/>
  <c r="L2306" i="5" s="1"/>
  <c r="C2306" i="5" a="1"/>
  <c r="C2306" i="5" s="1"/>
  <c r="K2305" i="5" a="1"/>
  <c r="K2305" i="5" s="1"/>
  <c r="L2305" i="5" s="1"/>
  <c r="C2305" i="5" a="1"/>
  <c r="C2305" i="5" s="1"/>
  <c r="K2304" i="5" a="1"/>
  <c r="K2304" i="5" s="1"/>
  <c r="L2304" i="5" s="1"/>
  <c r="C2304" i="5" a="1"/>
  <c r="C2304" i="5" s="1"/>
  <c r="K2303" i="5" a="1"/>
  <c r="K2303" i="5" s="1"/>
  <c r="L2303" i="5" s="1"/>
  <c r="C2303" i="5" a="1"/>
  <c r="C2303" i="5" s="1"/>
  <c r="K2302" i="5" a="1"/>
  <c r="K2302" i="5" s="1"/>
  <c r="L2302" i="5" s="1"/>
  <c r="K2301" i="5" a="1"/>
  <c r="K2301" i="5" s="1"/>
  <c r="L2301" i="5" s="1"/>
  <c r="K2300" i="5" a="1"/>
  <c r="K2300" i="5" s="1"/>
  <c r="L2300" i="5" s="1"/>
  <c r="C2300" i="5" a="1"/>
  <c r="C2300" i="5" s="1"/>
  <c r="K2299" i="5" a="1"/>
  <c r="K2299" i="5" s="1"/>
  <c r="L2299" i="5" s="1"/>
  <c r="C2299" i="5" a="1"/>
  <c r="C2299" i="5" s="1"/>
  <c r="K2298" i="5" a="1"/>
  <c r="K2298" i="5" s="1"/>
  <c r="L2298" i="5" s="1"/>
  <c r="C2298" i="5" a="1"/>
  <c r="C2298" i="5" s="1"/>
  <c r="K2297" i="5" a="1"/>
  <c r="K2297" i="5" s="1"/>
  <c r="L2297" i="5" s="1"/>
  <c r="C2297" i="5" a="1"/>
  <c r="C2297" i="5" s="1"/>
  <c r="K2296" i="5" a="1"/>
  <c r="K2296" i="5" s="1"/>
  <c r="L2296" i="5" s="1"/>
  <c r="C2296" i="5" a="1"/>
  <c r="C2296" i="5" s="1"/>
  <c r="K2295" i="5" a="1"/>
  <c r="K2295" i="5" s="1"/>
  <c r="L2295" i="5" s="1"/>
  <c r="C2295" i="5" a="1"/>
  <c r="C2295" i="5" s="1"/>
  <c r="K2294" i="5" a="1"/>
  <c r="K2294" i="5" s="1"/>
  <c r="L2294" i="5" s="1"/>
  <c r="K2293" i="5" a="1"/>
  <c r="K2293" i="5" s="1"/>
  <c r="L2293" i="5" s="1"/>
  <c r="K2292" i="5" a="1"/>
  <c r="K2292" i="5" s="1"/>
  <c r="L2292" i="5" s="1"/>
  <c r="C2292" i="5" a="1"/>
  <c r="C2292" i="5" s="1"/>
  <c r="K2291" i="5" a="1"/>
  <c r="K2291" i="5" s="1"/>
  <c r="L2291" i="5" s="1"/>
  <c r="C2291" i="5" a="1"/>
  <c r="C2291" i="5" s="1"/>
  <c r="K2290" i="5" a="1"/>
  <c r="K2290" i="5" s="1"/>
  <c r="L2290" i="5" s="1"/>
  <c r="C2290" i="5" a="1"/>
  <c r="C2290" i="5" s="1"/>
  <c r="K2289" i="5" a="1"/>
  <c r="K2289" i="5" s="1"/>
  <c r="L2289" i="5" s="1"/>
  <c r="C2289" i="5" a="1"/>
  <c r="C2289" i="5" s="1"/>
  <c r="K2288" i="5" a="1"/>
  <c r="K2288" i="5" s="1"/>
  <c r="L2288" i="5" s="1"/>
  <c r="C2288" i="5" a="1"/>
  <c r="C2288" i="5" s="1"/>
  <c r="K2287" i="5" a="1"/>
  <c r="K2287" i="5" s="1"/>
  <c r="L2287" i="5" s="1"/>
  <c r="C2287" i="5" a="1"/>
  <c r="C2287" i="5" s="1"/>
  <c r="K2286" i="5" a="1"/>
  <c r="K2286" i="5" s="1"/>
  <c r="L2286" i="5" s="1"/>
  <c r="K2285" i="5" a="1"/>
  <c r="K2285" i="5" s="1"/>
  <c r="L2285" i="5" s="1"/>
  <c r="K2284" i="5" a="1"/>
  <c r="K2284" i="5" s="1"/>
  <c r="L2284" i="5" s="1"/>
  <c r="C2284" i="5" a="1"/>
  <c r="C2284" i="5" s="1"/>
  <c r="K2283" i="5" a="1"/>
  <c r="K2283" i="5" s="1"/>
  <c r="L2283" i="5" s="1"/>
  <c r="C2283" i="5" a="1"/>
  <c r="C2283" i="5" s="1"/>
  <c r="K2282" i="5" a="1"/>
  <c r="K2282" i="5" s="1"/>
  <c r="L2282" i="5" s="1"/>
  <c r="C2282" i="5" a="1"/>
  <c r="C2282" i="5" s="1"/>
  <c r="K2281" i="5" a="1"/>
  <c r="K2281" i="5" s="1"/>
  <c r="L2281" i="5" s="1"/>
  <c r="C2281" i="5" a="1"/>
  <c r="C2281" i="5" s="1"/>
  <c r="K2280" i="5" a="1"/>
  <c r="K2280" i="5" s="1"/>
  <c r="L2280" i="5" s="1"/>
  <c r="C2280" i="5" a="1"/>
  <c r="C2280" i="5" s="1"/>
  <c r="K2279" i="5" a="1"/>
  <c r="K2279" i="5" s="1"/>
  <c r="L2279" i="5" s="1"/>
  <c r="C2279" i="5" a="1"/>
  <c r="C2279" i="5" s="1"/>
  <c r="K2278" i="5" a="1"/>
  <c r="K2278" i="5" s="1"/>
  <c r="L2278" i="5" s="1"/>
  <c r="K2277" i="5" a="1"/>
  <c r="K2277" i="5" s="1"/>
  <c r="L2277" i="5" s="1"/>
  <c r="K2276" i="5" a="1"/>
  <c r="K2276" i="5" s="1"/>
  <c r="L2276" i="5" s="1"/>
  <c r="C2276" i="5" a="1"/>
  <c r="C2276" i="5" s="1"/>
  <c r="K2275" i="5" a="1"/>
  <c r="K2275" i="5" s="1"/>
  <c r="L2275" i="5" s="1"/>
  <c r="C2275" i="5" a="1"/>
  <c r="C2275" i="5" s="1"/>
  <c r="K2274" i="5" a="1"/>
  <c r="K2274" i="5" s="1"/>
  <c r="L2274" i="5" s="1"/>
  <c r="C2274" i="5" a="1"/>
  <c r="C2274" i="5" s="1"/>
  <c r="K2273" i="5" a="1"/>
  <c r="K2273" i="5" s="1"/>
  <c r="L2273" i="5" s="1"/>
  <c r="C2273" i="5" a="1"/>
  <c r="C2273" i="5" s="1"/>
  <c r="K2272" i="5" a="1"/>
  <c r="K2272" i="5" s="1"/>
  <c r="L2272" i="5" s="1"/>
  <c r="C2272" i="5" a="1"/>
  <c r="C2272" i="5" s="1"/>
  <c r="K2271" i="5" a="1"/>
  <c r="K2271" i="5" s="1"/>
  <c r="L2271" i="5" s="1"/>
  <c r="C2271" i="5" a="1"/>
  <c r="C2271" i="5" s="1"/>
  <c r="K2270" i="5" a="1"/>
  <c r="K2270" i="5" s="1"/>
  <c r="L2270" i="5" s="1"/>
  <c r="K2269" i="5" a="1"/>
  <c r="K2269" i="5" s="1"/>
  <c r="L2269" i="5" s="1"/>
  <c r="K2268" i="5" a="1"/>
  <c r="K2268" i="5" s="1"/>
  <c r="L2268" i="5" s="1"/>
  <c r="C2268" i="5" a="1"/>
  <c r="C2268" i="5" s="1"/>
  <c r="K2267" i="5" a="1"/>
  <c r="K2267" i="5" s="1"/>
  <c r="L2267" i="5" s="1"/>
  <c r="C2267" i="5" a="1"/>
  <c r="C2267" i="5" s="1"/>
  <c r="K2266" i="5" a="1"/>
  <c r="K2266" i="5" s="1"/>
  <c r="L2266" i="5" s="1"/>
  <c r="C2266" i="5" a="1"/>
  <c r="C2266" i="5" s="1"/>
  <c r="K2265" i="5" a="1"/>
  <c r="K2265" i="5" s="1"/>
  <c r="L2265" i="5" s="1"/>
  <c r="C2265" i="5" a="1"/>
  <c r="C2265" i="5" s="1"/>
  <c r="K2264" i="5" a="1"/>
  <c r="K2264" i="5" s="1"/>
  <c r="L2264" i="5" s="1"/>
  <c r="C2264" i="5" a="1"/>
  <c r="C2264" i="5" s="1"/>
  <c r="K2263" i="5" a="1"/>
  <c r="K2263" i="5" s="1"/>
  <c r="L2263" i="5" s="1"/>
  <c r="C2263" i="5" a="1"/>
  <c r="C2263" i="5" s="1"/>
  <c r="K2262" i="5" a="1"/>
  <c r="K2262" i="5" s="1"/>
  <c r="L2262" i="5" s="1"/>
  <c r="K2261" i="5" a="1"/>
  <c r="K2261" i="5" s="1"/>
  <c r="L2261" i="5" s="1"/>
  <c r="C2261" i="5" a="1"/>
  <c r="C2261" i="5" s="1"/>
  <c r="K2260" i="5" a="1"/>
  <c r="K2260" i="5" s="1"/>
  <c r="L2260" i="5" s="1"/>
  <c r="C2260" i="5" a="1"/>
  <c r="C2260" i="5" s="1"/>
  <c r="K2259" i="5" a="1"/>
  <c r="K2259" i="5" s="1"/>
  <c r="L2259" i="5" s="1"/>
  <c r="C2259" i="5" a="1"/>
  <c r="C2259" i="5" s="1"/>
  <c r="K2258" i="5" a="1"/>
  <c r="K2258" i="5" s="1"/>
  <c r="L2258" i="5" s="1"/>
  <c r="C2258" i="5" a="1"/>
  <c r="C2258" i="5" s="1"/>
  <c r="K2257" i="5" a="1"/>
  <c r="K2257" i="5" s="1"/>
  <c r="L2257" i="5" s="1"/>
  <c r="C2257" i="5" a="1"/>
  <c r="C2257" i="5" s="1"/>
  <c r="K2256" i="5" a="1"/>
  <c r="K2256" i="5" s="1"/>
  <c r="L2256" i="5" s="1"/>
  <c r="C2256" i="5" a="1"/>
  <c r="C2256" i="5" s="1"/>
  <c r="K2255" i="5" a="1"/>
  <c r="K2255" i="5" s="1"/>
  <c r="L2255" i="5" s="1"/>
  <c r="C2255" i="5" a="1"/>
  <c r="C2255" i="5" s="1"/>
  <c r="K2254" i="5" a="1"/>
  <c r="K2254" i="5" s="1"/>
  <c r="L2254" i="5" s="1"/>
  <c r="K2253" i="5" a="1"/>
  <c r="K2253" i="5" s="1"/>
  <c r="L2253" i="5" s="1"/>
  <c r="C2253" i="5" a="1"/>
  <c r="C2253" i="5" s="1"/>
  <c r="K2252" i="5" a="1"/>
  <c r="K2252" i="5" s="1"/>
  <c r="L2252" i="5" s="1"/>
  <c r="C2252" i="5" a="1"/>
  <c r="C2252" i="5" s="1"/>
  <c r="K2251" i="5" a="1"/>
  <c r="K2251" i="5" s="1"/>
  <c r="L2251" i="5" s="1"/>
  <c r="C2251" i="5" a="1"/>
  <c r="C2251" i="5" s="1"/>
  <c r="K2250" i="5" a="1"/>
  <c r="K2250" i="5" s="1"/>
  <c r="L2250" i="5" s="1"/>
  <c r="C2250" i="5" a="1"/>
  <c r="C2250" i="5" s="1"/>
  <c r="K2249" i="5" a="1"/>
  <c r="K2249" i="5" s="1"/>
  <c r="L2249" i="5" s="1"/>
  <c r="C2249" i="5" a="1"/>
  <c r="C2249" i="5" s="1"/>
  <c r="K2248" i="5" a="1"/>
  <c r="K2248" i="5" s="1"/>
  <c r="L2248" i="5" s="1"/>
  <c r="C2248" i="5" a="1"/>
  <c r="C2248" i="5" s="1"/>
  <c r="K2247" i="5" a="1"/>
  <c r="K2247" i="5" s="1"/>
  <c r="L2247" i="5" s="1"/>
  <c r="C2247" i="5" a="1"/>
  <c r="C2247" i="5" s="1"/>
  <c r="K2246" i="5" a="1"/>
  <c r="K2246" i="5" s="1"/>
  <c r="L2246" i="5" s="1"/>
  <c r="K2245" i="5" a="1"/>
  <c r="K2245" i="5" s="1"/>
  <c r="L2245" i="5" s="1"/>
  <c r="K2244" i="5" a="1"/>
  <c r="K2244" i="5" s="1"/>
  <c r="L2244" i="5" s="1"/>
  <c r="C2244" i="5" a="1"/>
  <c r="C2244" i="5" s="1"/>
  <c r="K2243" i="5" a="1"/>
  <c r="K2243" i="5" s="1"/>
  <c r="L2243" i="5" s="1"/>
  <c r="C2243" i="5" a="1"/>
  <c r="C2243" i="5" s="1"/>
  <c r="K2242" i="5" a="1"/>
  <c r="K2242" i="5" s="1"/>
  <c r="L2242" i="5" s="1"/>
  <c r="C2242" i="5" a="1"/>
  <c r="C2242" i="5" s="1"/>
  <c r="K2241" i="5" a="1"/>
  <c r="K2241" i="5" s="1"/>
  <c r="L2241" i="5" s="1"/>
  <c r="C2241" i="5" a="1"/>
  <c r="C2241" i="5" s="1"/>
  <c r="K2240" i="5" a="1"/>
  <c r="K2240" i="5" s="1"/>
  <c r="L2240" i="5" s="1"/>
  <c r="C2240" i="5" a="1"/>
  <c r="C2240" i="5" s="1"/>
  <c r="K2239" i="5" a="1"/>
  <c r="K2239" i="5" s="1"/>
  <c r="L2239" i="5" s="1"/>
  <c r="C2239" i="5" a="1"/>
  <c r="C2239" i="5" s="1"/>
  <c r="K2238" i="5" a="1"/>
  <c r="K2238" i="5" s="1"/>
  <c r="L2238" i="5" s="1"/>
  <c r="K2237" i="5" a="1"/>
  <c r="K2237" i="5" s="1"/>
  <c r="L2237" i="5" s="1"/>
  <c r="K2236" i="5" a="1"/>
  <c r="K2236" i="5" s="1"/>
  <c r="L2236" i="5" s="1"/>
  <c r="C2236" i="5" a="1"/>
  <c r="C2236" i="5" s="1"/>
  <c r="K2235" i="5" a="1"/>
  <c r="K2235" i="5" s="1"/>
  <c r="L2235" i="5" s="1"/>
  <c r="C2235" i="5" a="1"/>
  <c r="C2235" i="5" s="1"/>
  <c r="K2234" i="5" a="1"/>
  <c r="K2234" i="5" s="1"/>
  <c r="L2234" i="5" s="1"/>
  <c r="C2234" i="5" a="1"/>
  <c r="C2234" i="5" s="1"/>
  <c r="K2233" i="5" a="1"/>
  <c r="K2233" i="5" s="1"/>
  <c r="L2233" i="5" s="1"/>
  <c r="C2233" i="5" a="1"/>
  <c r="C2233" i="5" s="1"/>
  <c r="K2232" i="5" a="1"/>
  <c r="K2232" i="5" s="1"/>
  <c r="L2232" i="5" s="1"/>
  <c r="C2232" i="5" a="1"/>
  <c r="C2232" i="5" s="1"/>
  <c r="K2231" i="5" a="1"/>
  <c r="K2231" i="5" s="1"/>
  <c r="L2231" i="5" s="1"/>
  <c r="C2231" i="5" a="1"/>
  <c r="C2231" i="5" s="1"/>
  <c r="K2230" i="5" a="1"/>
  <c r="K2230" i="5" s="1"/>
  <c r="L2230" i="5" s="1"/>
  <c r="K2229" i="5" a="1"/>
  <c r="K2229" i="5" s="1"/>
  <c r="L2229" i="5" s="1"/>
  <c r="K2228" i="5" a="1"/>
  <c r="K2228" i="5" s="1"/>
  <c r="L2228" i="5" s="1"/>
  <c r="C2228" i="5" a="1"/>
  <c r="C2228" i="5" s="1"/>
  <c r="K2227" i="5" a="1"/>
  <c r="K2227" i="5" s="1"/>
  <c r="L2227" i="5" s="1"/>
  <c r="C2227" i="5" a="1"/>
  <c r="C2227" i="5" s="1"/>
  <c r="K2226" i="5" a="1"/>
  <c r="K2226" i="5" s="1"/>
  <c r="L2226" i="5" s="1"/>
  <c r="C2226" i="5" a="1"/>
  <c r="C2226" i="5" s="1"/>
  <c r="K2225" i="5" a="1"/>
  <c r="K2225" i="5" s="1"/>
  <c r="L2225" i="5" s="1"/>
  <c r="C2225" i="5" a="1"/>
  <c r="C2225" i="5" s="1"/>
  <c r="K2224" i="5" a="1"/>
  <c r="K2224" i="5" s="1"/>
  <c r="L2224" i="5" s="1"/>
  <c r="C2224" i="5" a="1"/>
  <c r="C2224" i="5" s="1"/>
  <c r="K2223" i="5" a="1"/>
  <c r="K2223" i="5" s="1"/>
  <c r="L2223" i="5" s="1"/>
  <c r="C2223" i="5" a="1"/>
  <c r="C2223" i="5" s="1"/>
  <c r="K2222" i="5" a="1"/>
  <c r="K2222" i="5" s="1"/>
  <c r="L2222" i="5" s="1"/>
  <c r="K2221" i="5" a="1"/>
  <c r="K2221" i="5" s="1"/>
  <c r="L2221" i="5" s="1"/>
  <c r="K2220" i="5" a="1"/>
  <c r="K2220" i="5" s="1"/>
  <c r="L2220" i="5" s="1"/>
  <c r="C2220" i="5" a="1"/>
  <c r="C2220" i="5" s="1"/>
  <c r="K2219" i="5" a="1"/>
  <c r="K2219" i="5" s="1"/>
  <c r="L2219" i="5" s="1"/>
  <c r="C2219" i="5" a="1"/>
  <c r="C2219" i="5" s="1"/>
  <c r="K2218" i="5" a="1"/>
  <c r="K2218" i="5" s="1"/>
  <c r="L2218" i="5" s="1"/>
  <c r="C2218" i="5" a="1"/>
  <c r="C2218" i="5" s="1"/>
  <c r="K2217" i="5" a="1"/>
  <c r="K2217" i="5" s="1"/>
  <c r="L2217" i="5" s="1"/>
  <c r="C2217" i="5" a="1"/>
  <c r="C2217" i="5" s="1"/>
  <c r="K2216" i="5" a="1"/>
  <c r="K2216" i="5" s="1"/>
  <c r="L2216" i="5" s="1"/>
  <c r="C2216" i="5" a="1"/>
  <c r="C2216" i="5" s="1"/>
  <c r="K2215" i="5" a="1"/>
  <c r="K2215" i="5" s="1"/>
  <c r="L2215" i="5" s="1"/>
  <c r="C2215" i="5" a="1"/>
  <c r="C2215" i="5" s="1"/>
  <c r="K2214" i="5" a="1"/>
  <c r="K2214" i="5" s="1"/>
  <c r="L2214" i="5" s="1"/>
  <c r="K2213" i="5" a="1"/>
  <c r="K2213" i="5" s="1"/>
  <c r="L2213" i="5" s="1"/>
  <c r="K2212" i="5" a="1"/>
  <c r="K2212" i="5" s="1"/>
  <c r="L2212" i="5" s="1"/>
  <c r="C2212" i="5" a="1"/>
  <c r="C2212" i="5" s="1"/>
  <c r="K2211" i="5" a="1"/>
  <c r="K2211" i="5" s="1"/>
  <c r="L2211" i="5" s="1"/>
  <c r="C2211" i="5" a="1"/>
  <c r="C2211" i="5" s="1"/>
  <c r="K2210" i="5" a="1"/>
  <c r="K2210" i="5" s="1"/>
  <c r="L2210" i="5" s="1"/>
  <c r="C2210" i="5" a="1"/>
  <c r="C2210" i="5" s="1"/>
  <c r="K2209" i="5" a="1"/>
  <c r="K2209" i="5" s="1"/>
  <c r="L2209" i="5" s="1"/>
  <c r="C2209" i="5" a="1"/>
  <c r="C2209" i="5" s="1"/>
  <c r="K2208" i="5" a="1"/>
  <c r="K2208" i="5" s="1"/>
  <c r="L2208" i="5" s="1"/>
  <c r="C2208" i="5" a="1"/>
  <c r="C2208" i="5" s="1"/>
  <c r="K2207" i="5" a="1"/>
  <c r="K2207" i="5" s="1"/>
  <c r="L2207" i="5" s="1"/>
  <c r="C2207" i="5" a="1"/>
  <c r="C2207" i="5" s="1"/>
  <c r="K2206" i="5" a="1"/>
  <c r="K2206" i="5" s="1"/>
  <c r="L2206" i="5" s="1"/>
  <c r="K2205" i="5" a="1"/>
  <c r="K2205" i="5" s="1"/>
  <c r="L2205" i="5" s="1"/>
  <c r="K2204" i="5" a="1"/>
  <c r="K2204" i="5" s="1"/>
  <c r="L2204" i="5" s="1"/>
  <c r="C2204" i="5" a="1"/>
  <c r="C2204" i="5" s="1"/>
  <c r="K2203" i="5" a="1"/>
  <c r="K2203" i="5" s="1"/>
  <c r="L2203" i="5" s="1"/>
  <c r="C2203" i="5" a="1"/>
  <c r="C2203" i="5" s="1"/>
  <c r="K2202" i="5" a="1"/>
  <c r="K2202" i="5" s="1"/>
  <c r="L2202" i="5" s="1"/>
  <c r="C2202" i="5" a="1"/>
  <c r="C2202" i="5" s="1"/>
  <c r="K2201" i="5" a="1"/>
  <c r="K2201" i="5" s="1"/>
  <c r="L2201" i="5" s="1"/>
  <c r="C2201" i="5" a="1"/>
  <c r="C2201" i="5" s="1"/>
  <c r="K2200" i="5" a="1"/>
  <c r="K2200" i="5" s="1"/>
  <c r="L2200" i="5" s="1"/>
  <c r="C2200" i="5" a="1"/>
  <c r="C2200" i="5" s="1"/>
  <c r="K2199" i="5" a="1"/>
  <c r="K2199" i="5" s="1"/>
  <c r="L2199" i="5" s="1"/>
  <c r="C2199" i="5" a="1"/>
  <c r="C2199" i="5" s="1"/>
  <c r="K2198" i="5" a="1"/>
  <c r="K2198" i="5" s="1"/>
  <c r="L2198" i="5" s="1"/>
  <c r="K2197" i="5" a="1"/>
  <c r="K2197" i="5" s="1"/>
  <c r="L2197" i="5" s="1"/>
  <c r="C2197" i="5" a="1"/>
  <c r="C2197" i="5" s="1"/>
  <c r="K2196" i="5" a="1"/>
  <c r="K2196" i="5" s="1"/>
  <c r="L2196" i="5" s="1"/>
  <c r="C2196" i="5" a="1"/>
  <c r="C2196" i="5" s="1"/>
  <c r="K2195" i="5" a="1"/>
  <c r="K2195" i="5" s="1"/>
  <c r="L2195" i="5" s="1"/>
  <c r="C2195" i="5" a="1"/>
  <c r="C2195" i="5" s="1"/>
  <c r="K2194" i="5" a="1"/>
  <c r="K2194" i="5" s="1"/>
  <c r="L2194" i="5" s="1"/>
  <c r="C2194" i="5" a="1"/>
  <c r="C2194" i="5" s="1"/>
  <c r="K2193" i="5" a="1"/>
  <c r="K2193" i="5" s="1"/>
  <c r="L2193" i="5" s="1"/>
  <c r="C2193" i="5" a="1"/>
  <c r="C2193" i="5" s="1"/>
  <c r="K2192" i="5" a="1"/>
  <c r="K2192" i="5" s="1"/>
  <c r="L2192" i="5" s="1"/>
  <c r="C2192" i="5" a="1"/>
  <c r="C2192" i="5" s="1"/>
  <c r="K2191" i="5" a="1"/>
  <c r="K2191" i="5" s="1"/>
  <c r="L2191" i="5" s="1"/>
  <c r="C2191" i="5" a="1"/>
  <c r="C2191" i="5" s="1"/>
  <c r="K2190" i="5" a="1"/>
  <c r="K2190" i="5" s="1"/>
  <c r="L2190" i="5" s="1"/>
  <c r="K2189" i="5" a="1"/>
  <c r="K2189" i="5" s="1"/>
  <c r="L2189" i="5" s="1"/>
  <c r="C2189" i="5" a="1"/>
  <c r="C2189" i="5" s="1"/>
  <c r="K2188" i="5" a="1"/>
  <c r="K2188" i="5" s="1"/>
  <c r="L2188" i="5" s="1"/>
  <c r="C2188" i="5" a="1"/>
  <c r="C2188" i="5" s="1"/>
  <c r="K2187" i="5" a="1"/>
  <c r="K2187" i="5" s="1"/>
  <c r="L2187" i="5" s="1"/>
  <c r="C2187" i="5" a="1"/>
  <c r="C2187" i="5" s="1"/>
  <c r="K2186" i="5" a="1"/>
  <c r="K2186" i="5" s="1"/>
  <c r="L2186" i="5" s="1"/>
  <c r="C2186" i="5" a="1"/>
  <c r="C2186" i="5" s="1"/>
  <c r="K2185" i="5" a="1"/>
  <c r="K2185" i="5" s="1"/>
  <c r="L2185" i="5" s="1"/>
  <c r="C2185" i="5" a="1"/>
  <c r="C2185" i="5" s="1"/>
  <c r="K2184" i="5" a="1"/>
  <c r="K2184" i="5" s="1"/>
  <c r="L2184" i="5" s="1"/>
  <c r="C2184" i="5" a="1"/>
  <c r="C2184" i="5" s="1"/>
  <c r="K2183" i="5" a="1"/>
  <c r="K2183" i="5" s="1"/>
  <c r="L2183" i="5" s="1"/>
  <c r="C2183" i="5" a="1"/>
  <c r="C2183" i="5" s="1"/>
  <c r="K2182" i="5" a="1"/>
  <c r="K2182" i="5" s="1"/>
  <c r="L2182" i="5" s="1"/>
  <c r="K2181" i="5" a="1"/>
  <c r="K2181" i="5" s="1"/>
  <c r="L2181" i="5" s="1"/>
  <c r="K2180" i="5" a="1"/>
  <c r="K2180" i="5" s="1"/>
  <c r="L2180" i="5" s="1"/>
  <c r="C2180" i="5" a="1"/>
  <c r="C2180" i="5" s="1"/>
  <c r="K2179" i="5" a="1"/>
  <c r="K2179" i="5" s="1"/>
  <c r="L2179" i="5" s="1"/>
  <c r="C2179" i="5" a="1"/>
  <c r="C2179" i="5" s="1"/>
  <c r="K2178" i="5" a="1"/>
  <c r="K2178" i="5" s="1"/>
  <c r="L2178" i="5" s="1"/>
  <c r="C2178" i="5" a="1"/>
  <c r="C2178" i="5" s="1"/>
  <c r="K2177" i="5" a="1"/>
  <c r="K2177" i="5" s="1"/>
  <c r="L2177" i="5" s="1"/>
  <c r="C2177" i="5" a="1"/>
  <c r="C2177" i="5" s="1"/>
  <c r="K2176" i="5" a="1"/>
  <c r="K2176" i="5" s="1"/>
  <c r="L2176" i="5" s="1"/>
  <c r="C2176" i="5" a="1"/>
  <c r="C2176" i="5" s="1"/>
  <c r="K2175" i="5" a="1"/>
  <c r="K2175" i="5" s="1"/>
  <c r="L2175" i="5" s="1"/>
  <c r="C2175" i="5" a="1"/>
  <c r="C2175" i="5" s="1"/>
  <c r="K2174" i="5" a="1"/>
  <c r="K2174" i="5" s="1"/>
  <c r="L2174" i="5" s="1"/>
  <c r="K2173" i="5" a="1"/>
  <c r="K2173" i="5" s="1"/>
  <c r="L2173" i="5" s="1"/>
  <c r="K2172" i="5" a="1"/>
  <c r="K2172" i="5" s="1"/>
  <c r="L2172" i="5" s="1"/>
  <c r="C2172" i="5" a="1"/>
  <c r="C2172" i="5" s="1"/>
  <c r="K2171" i="5" a="1"/>
  <c r="K2171" i="5" s="1"/>
  <c r="L2171" i="5" s="1"/>
  <c r="C2171" i="5" a="1"/>
  <c r="C2171" i="5" s="1"/>
  <c r="K2170" i="5" a="1"/>
  <c r="K2170" i="5" s="1"/>
  <c r="L2170" i="5" s="1"/>
  <c r="C2170" i="5" a="1"/>
  <c r="C2170" i="5" s="1"/>
  <c r="K2169" i="5" a="1"/>
  <c r="K2169" i="5" s="1"/>
  <c r="L2169" i="5" s="1"/>
  <c r="C2169" i="5" a="1"/>
  <c r="C2169" i="5" s="1"/>
  <c r="K2168" i="5" a="1"/>
  <c r="K2168" i="5" s="1"/>
  <c r="L2168" i="5" s="1"/>
  <c r="C2168" i="5" a="1"/>
  <c r="C2168" i="5" s="1"/>
  <c r="K2167" i="5" a="1"/>
  <c r="K2167" i="5" s="1"/>
  <c r="L2167" i="5" s="1"/>
  <c r="C2167" i="5" a="1"/>
  <c r="C2167" i="5" s="1"/>
  <c r="K2166" i="5" a="1"/>
  <c r="K2166" i="5" s="1"/>
  <c r="L2166" i="5" s="1"/>
  <c r="K2165" i="5" a="1"/>
  <c r="K2165" i="5" s="1"/>
  <c r="L2165" i="5" s="1"/>
  <c r="K2164" i="5" a="1"/>
  <c r="K2164" i="5" s="1"/>
  <c r="L2164" i="5" s="1"/>
  <c r="C2164" i="5" a="1"/>
  <c r="C2164" i="5" s="1"/>
  <c r="K2163" i="5" a="1"/>
  <c r="K2163" i="5" s="1"/>
  <c r="L2163" i="5" s="1"/>
  <c r="C2163" i="5" a="1"/>
  <c r="C2163" i="5" s="1"/>
  <c r="K2162" i="5" a="1"/>
  <c r="K2162" i="5" s="1"/>
  <c r="L2162" i="5" s="1"/>
  <c r="C2162" i="5" a="1"/>
  <c r="C2162" i="5" s="1"/>
  <c r="K2161" i="5" a="1"/>
  <c r="K2161" i="5" s="1"/>
  <c r="L2161" i="5" s="1"/>
  <c r="C2161" i="5" a="1"/>
  <c r="C2161" i="5" s="1"/>
  <c r="K2160" i="5" a="1"/>
  <c r="K2160" i="5" s="1"/>
  <c r="L2160" i="5" s="1"/>
  <c r="C2160" i="5" a="1"/>
  <c r="C2160" i="5" s="1"/>
  <c r="K2159" i="5" a="1"/>
  <c r="K2159" i="5" s="1"/>
  <c r="L2159" i="5" s="1"/>
  <c r="C2159" i="5" a="1"/>
  <c r="C2159" i="5" s="1"/>
  <c r="K2158" i="5" a="1"/>
  <c r="K2158" i="5" s="1"/>
  <c r="L2158" i="5" s="1"/>
  <c r="K2157" i="5" a="1"/>
  <c r="K2157" i="5" s="1"/>
  <c r="L2157" i="5" s="1"/>
  <c r="K2156" i="5" a="1"/>
  <c r="K2156" i="5" s="1"/>
  <c r="L2156" i="5" s="1"/>
  <c r="C2156" i="5" a="1"/>
  <c r="C2156" i="5" s="1"/>
  <c r="K2155" i="5" a="1"/>
  <c r="K2155" i="5" s="1"/>
  <c r="L2155" i="5" s="1"/>
  <c r="C2155" i="5" a="1"/>
  <c r="C2155" i="5" s="1"/>
  <c r="K2154" i="5" a="1"/>
  <c r="K2154" i="5" s="1"/>
  <c r="L2154" i="5" s="1"/>
  <c r="C2154" i="5" a="1"/>
  <c r="C2154" i="5" s="1"/>
  <c r="K2153" i="5" a="1"/>
  <c r="K2153" i="5" s="1"/>
  <c r="L2153" i="5" s="1"/>
  <c r="C2153" i="5" a="1"/>
  <c r="C2153" i="5" s="1"/>
  <c r="K2152" i="5" a="1"/>
  <c r="K2152" i="5" s="1"/>
  <c r="L2152" i="5" s="1"/>
  <c r="C2152" i="5" a="1"/>
  <c r="C2152" i="5" s="1"/>
  <c r="K2151" i="5" a="1"/>
  <c r="K2151" i="5" s="1"/>
  <c r="L2151" i="5" s="1"/>
  <c r="C2151" i="5" a="1"/>
  <c r="C2151" i="5" s="1"/>
  <c r="K2150" i="5" a="1"/>
  <c r="K2150" i="5" s="1"/>
  <c r="L2150" i="5" s="1"/>
  <c r="K2149" i="5" a="1"/>
  <c r="K2149" i="5" s="1"/>
  <c r="L2149" i="5" s="1"/>
  <c r="K2148" i="5" a="1"/>
  <c r="K2148" i="5" s="1"/>
  <c r="L2148" i="5" s="1"/>
  <c r="C2148" i="5" a="1"/>
  <c r="C2148" i="5" s="1"/>
  <c r="K2147" i="5" a="1"/>
  <c r="K2147" i="5" s="1"/>
  <c r="L2147" i="5" s="1"/>
  <c r="C2147" i="5" a="1"/>
  <c r="C2147" i="5" s="1"/>
  <c r="K2146" i="5" a="1"/>
  <c r="K2146" i="5" s="1"/>
  <c r="L2146" i="5" s="1"/>
  <c r="C2146" i="5" a="1"/>
  <c r="C2146" i="5" s="1"/>
  <c r="K2145" i="5" a="1"/>
  <c r="K2145" i="5" s="1"/>
  <c r="L2145" i="5" s="1"/>
  <c r="C2145" i="5" a="1"/>
  <c r="C2145" i="5" s="1"/>
  <c r="K2144" i="5" a="1"/>
  <c r="K2144" i="5" s="1"/>
  <c r="L2144" i="5" s="1"/>
  <c r="C2144" i="5" a="1"/>
  <c r="C2144" i="5" s="1"/>
  <c r="K2143" i="5" a="1"/>
  <c r="K2143" i="5" s="1"/>
  <c r="L2143" i="5" s="1"/>
  <c r="C2143" i="5" a="1"/>
  <c r="C2143" i="5" s="1"/>
  <c r="K2142" i="5" a="1"/>
  <c r="K2142" i="5" s="1"/>
  <c r="L2142" i="5" s="1"/>
  <c r="K2141" i="5" a="1"/>
  <c r="K2141" i="5" s="1"/>
  <c r="L2141" i="5" s="1"/>
  <c r="K2140" i="5" a="1"/>
  <c r="K2140" i="5" s="1"/>
  <c r="L2140" i="5" s="1"/>
  <c r="C2140" i="5" a="1"/>
  <c r="C2140" i="5" s="1"/>
  <c r="K2139" i="5" a="1"/>
  <c r="K2139" i="5" s="1"/>
  <c r="L2139" i="5" s="1"/>
  <c r="C2139" i="5" a="1"/>
  <c r="C2139" i="5" s="1"/>
  <c r="K2138" i="5" a="1"/>
  <c r="K2138" i="5" s="1"/>
  <c r="L2138" i="5" s="1"/>
  <c r="C2138" i="5" a="1"/>
  <c r="C2138" i="5" s="1"/>
  <c r="K2137" i="5" a="1"/>
  <c r="K2137" i="5" s="1"/>
  <c r="L2137" i="5" s="1"/>
  <c r="C2137" i="5" a="1"/>
  <c r="C2137" i="5" s="1"/>
  <c r="K2136" i="5" a="1"/>
  <c r="K2136" i="5" s="1"/>
  <c r="L2136" i="5" s="1"/>
  <c r="C2136" i="5" a="1"/>
  <c r="C2136" i="5" s="1"/>
  <c r="K2135" i="5" a="1"/>
  <c r="K2135" i="5" s="1"/>
  <c r="L2135" i="5" s="1"/>
  <c r="C2135" i="5" a="1"/>
  <c r="C2135" i="5" s="1"/>
  <c r="K2134" i="5" a="1"/>
  <c r="K2134" i="5" s="1"/>
  <c r="L2134" i="5" s="1"/>
  <c r="K2133" i="5" a="1"/>
  <c r="K2133" i="5" s="1"/>
  <c r="L2133" i="5" s="1"/>
  <c r="C2133" i="5" a="1"/>
  <c r="C2133" i="5" s="1"/>
  <c r="K2132" i="5" a="1"/>
  <c r="K2132" i="5" s="1"/>
  <c r="L2132" i="5" s="1"/>
  <c r="C2132" i="5" a="1"/>
  <c r="C2132" i="5" s="1"/>
  <c r="K2131" i="5" a="1"/>
  <c r="K2131" i="5" s="1"/>
  <c r="L2131" i="5" s="1"/>
  <c r="C2131" i="5" a="1"/>
  <c r="C2131" i="5" s="1"/>
  <c r="K2130" i="5" a="1"/>
  <c r="K2130" i="5" s="1"/>
  <c r="L2130" i="5" s="1"/>
  <c r="C2130" i="5" a="1"/>
  <c r="C2130" i="5" s="1"/>
  <c r="K2129" i="5" a="1"/>
  <c r="K2129" i="5" s="1"/>
  <c r="L2129" i="5" s="1"/>
  <c r="C2129" i="5" a="1"/>
  <c r="C2129" i="5" s="1"/>
  <c r="K2128" i="5" a="1"/>
  <c r="K2128" i="5" s="1"/>
  <c r="L2128" i="5" s="1"/>
  <c r="C2128" i="5" a="1"/>
  <c r="C2128" i="5" s="1"/>
  <c r="K2127" i="5" a="1"/>
  <c r="K2127" i="5" s="1"/>
  <c r="L2127" i="5" s="1"/>
  <c r="C2127" i="5" a="1"/>
  <c r="C2127" i="5" s="1"/>
  <c r="K2126" i="5" a="1"/>
  <c r="K2126" i="5" s="1"/>
  <c r="L2126" i="5" s="1"/>
  <c r="K2125" i="5" a="1"/>
  <c r="K2125" i="5" s="1"/>
  <c r="L2125" i="5" s="1"/>
  <c r="C2125" i="5" a="1"/>
  <c r="C2125" i="5" s="1"/>
  <c r="K2124" i="5" a="1"/>
  <c r="K2124" i="5" s="1"/>
  <c r="L2124" i="5" s="1"/>
  <c r="C2124" i="5" a="1"/>
  <c r="C2124" i="5" s="1"/>
  <c r="K2123" i="5" a="1"/>
  <c r="K2123" i="5" s="1"/>
  <c r="L2123" i="5" s="1"/>
  <c r="C2123" i="5" a="1"/>
  <c r="C2123" i="5" s="1"/>
  <c r="K2122" i="5" a="1"/>
  <c r="K2122" i="5" s="1"/>
  <c r="L2122" i="5" s="1"/>
  <c r="C2122" i="5" a="1"/>
  <c r="C2122" i="5" s="1"/>
  <c r="K2121" i="5" a="1"/>
  <c r="K2121" i="5" s="1"/>
  <c r="L2121" i="5" s="1"/>
  <c r="C2121" i="5" a="1"/>
  <c r="C2121" i="5" s="1"/>
  <c r="K2120" i="5" a="1"/>
  <c r="K2120" i="5" s="1"/>
  <c r="L2120" i="5" s="1"/>
  <c r="C2120" i="5" a="1"/>
  <c r="C2120" i="5" s="1"/>
  <c r="K2119" i="5" a="1"/>
  <c r="K2119" i="5" s="1"/>
  <c r="L2119" i="5" s="1"/>
  <c r="C2119" i="5" a="1"/>
  <c r="C2119" i="5" s="1"/>
  <c r="K2118" i="5" a="1"/>
  <c r="K2118" i="5" s="1"/>
  <c r="L2118" i="5" s="1"/>
  <c r="K2117" i="5" a="1"/>
  <c r="K2117" i="5" s="1"/>
  <c r="L2117" i="5" s="1"/>
  <c r="K2116" i="5" a="1"/>
  <c r="K2116" i="5" s="1"/>
  <c r="L2116" i="5" s="1"/>
  <c r="C2116" i="5" a="1"/>
  <c r="C2116" i="5" s="1"/>
  <c r="K2115" i="5" a="1"/>
  <c r="K2115" i="5" s="1"/>
  <c r="L2115" i="5" s="1"/>
  <c r="C2115" i="5" a="1"/>
  <c r="C2115" i="5" s="1"/>
  <c r="K2114" i="5" a="1"/>
  <c r="K2114" i="5" s="1"/>
  <c r="L2114" i="5" s="1"/>
  <c r="C2114" i="5" a="1"/>
  <c r="C2114" i="5" s="1"/>
  <c r="K2113" i="5" a="1"/>
  <c r="K2113" i="5" s="1"/>
  <c r="L2113" i="5" s="1"/>
  <c r="C2113" i="5" a="1"/>
  <c r="C2113" i="5" s="1"/>
  <c r="K2112" i="5" a="1"/>
  <c r="K2112" i="5" s="1"/>
  <c r="L2112" i="5" s="1"/>
  <c r="C2112" i="5" a="1"/>
  <c r="C2112" i="5" s="1"/>
  <c r="K2111" i="5" a="1"/>
  <c r="K2111" i="5" s="1"/>
  <c r="L2111" i="5" s="1"/>
  <c r="C2111" i="5" a="1"/>
  <c r="C2111" i="5" s="1"/>
  <c r="K2110" i="5" a="1"/>
  <c r="K2110" i="5" s="1"/>
  <c r="L2110" i="5" s="1"/>
  <c r="K2109" i="5" a="1"/>
  <c r="K2109" i="5" s="1"/>
  <c r="L2109" i="5" s="1"/>
  <c r="K2108" i="5" a="1"/>
  <c r="K2108" i="5" s="1"/>
  <c r="L2108" i="5" s="1"/>
  <c r="C2108" i="5" a="1"/>
  <c r="C2108" i="5" s="1"/>
  <c r="K2107" i="5" a="1"/>
  <c r="K2107" i="5" s="1"/>
  <c r="L2107" i="5" s="1"/>
  <c r="C2107" i="5" a="1"/>
  <c r="C2107" i="5" s="1"/>
  <c r="K2106" i="5" a="1"/>
  <c r="K2106" i="5" s="1"/>
  <c r="L2106" i="5" s="1"/>
  <c r="C2106" i="5" a="1"/>
  <c r="C2106" i="5" s="1"/>
  <c r="K2105" i="5" a="1"/>
  <c r="K2105" i="5" s="1"/>
  <c r="L2105" i="5" s="1"/>
  <c r="C2105" i="5" a="1"/>
  <c r="C2105" i="5" s="1"/>
  <c r="K2104" i="5" a="1"/>
  <c r="K2104" i="5" s="1"/>
  <c r="L2104" i="5" s="1"/>
  <c r="C2104" i="5" a="1"/>
  <c r="C2104" i="5" s="1"/>
  <c r="K2103" i="5" a="1"/>
  <c r="K2103" i="5" s="1"/>
  <c r="L2103" i="5" s="1"/>
  <c r="C2103" i="5" a="1"/>
  <c r="C2103" i="5" s="1"/>
  <c r="K2102" i="5" a="1"/>
  <c r="K2102" i="5" s="1"/>
  <c r="L2102" i="5" s="1"/>
  <c r="K2101" i="5" a="1"/>
  <c r="K2101" i="5" s="1"/>
  <c r="L2101" i="5" s="1"/>
  <c r="K2100" i="5" a="1"/>
  <c r="K2100" i="5" s="1"/>
  <c r="L2100" i="5" s="1"/>
  <c r="C2100" i="5" a="1"/>
  <c r="C2100" i="5" s="1"/>
  <c r="K2099" i="5" a="1"/>
  <c r="K2099" i="5" s="1"/>
  <c r="L2099" i="5" s="1"/>
  <c r="C2099" i="5" a="1"/>
  <c r="C2099" i="5" s="1"/>
  <c r="K2098" i="5" a="1"/>
  <c r="K2098" i="5" s="1"/>
  <c r="L2098" i="5" s="1"/>
  <c r="C2098" i="5" a="1"/>
  <c r="C2098" i="5" s="1"/>
  <c r="K2097" i="5" a="1"/>
  <c r="K2097" i="5" s="1"/>
  <c r="L2097" i="5" s="1"/>
  <c r="C2097" i="5" a="1"/>
  <c r="C2097" i="5" s="1"/>
  <c r="K2096" i="5" a="1"/>
  <c r="K2096" i="5" s="1"/>
  <c r="L2096" i="5" s="1"/>
  <c r="C2096" i="5" a="1"/>
  <c r="C2096" i="5" s="1"/>
  <c r="K2095" i="5" a="1"/>
  <c r="K2095" i="5" s="1"/>
  <c r="L2095" i="5" s="1"/>
  <c r="C2095" i="5" a="1"/>
  <c r="C2095" i="5" s="1"/>
  <c r="K2094" i="5" a="1"/>
  <c r="K2094" i="5" s="1"/>
  <c r="L2094" i="5" s="1"/>
  <c r="K2093" i="5" a="1"/>
  <c r="K2093" i="5" s="1"/>
  <c r="L2093" i="5" s="1"/>
  <c r="K2092" i="5" a="1"/>
  <c r="K2092" i="5" s="1"/>
  <c r="L2092" i="5" s="1"/>
  <c r="C2092" i="5" a="1"/>
  <c r="C2092" i="5" s="1"/>
  <c r="K2091" i="5" a="1"/>
  <c r="K2091" i="5" s="1"/>
  <c r="L2091" i="5" s="1"/>
  <c r="C2091" i="5" a="1"/>
  <c r="C2091" i="5" s="1"/>
  <c r="K2090" i="5" a="1"/>
  <c r="K2090" i="5" s="1"/>
  <c r="L2090" i="5" s="1"/>
  <c r="C2090" i="5" a="1"/>
  <c r="C2090" i="5" s="1"/>
  <c r="K2089" i="5" a="1"/>
  <c r="K2089" i="5" s="1"/>
  <c r="L2089" i="5" s="1"/>
  <c r="C2089" i="5" a="1"/>
  <c r="C2089" i="5" s="1"/>
  <c r="K2088" i="5" a="1"/>
  <c r="K2088" i="5" s="1"/>
  <c r="L2088" i="5" s="1"/>
  <c r="C2088" i="5" a="1"/>
  <c r="C2088" i="5" s="1"/>
  <c r="K2087" i="5" a="1"/>
  <c r="K2087" i="5" s="1"/>
  <c r="L2087" i="5" s="1"/>
  <c r="C2087" i="5" a="1"/>
  <c r="C2087" i="5" s="1"/>
  <c r="K2086" i="5" a="1"/>
  <c r="K2086" i="5" s="1"/>
  <c r="L2086" i="5" s="1"/>
  <c r="K2085" i="5" a="1"/>
  <c r="K2085" i="5" s="1"/>
  <c r="L2085" i="5" s="1"/>
  <c r="K2084" i="5" a="1"/>
  <c r="K2084" i="5" s="1"/>
  <c r="L2084" i="5" s="1"/>
  <c r="C2084" i="5" a="1"/>
  <c r="C2084" i="5" s="1"/>
  <c r="K2083" i="5" a="1"/>
  <c r="K2083" i="5" s="1"/>
  <c r="L2083" i="5" s="1"/>
  <c r="C2083" i="5" a="1"/>
  <c r="C2083" i="5" s="1"/>
  <c r="K2082" i="5" a="1"/>
  <c r="K2082" i="5" s="1"/>
  <c r="L2082" i="5" s="1"/>
  <c r="C2082" i="5" a="1"/>
  <c r="C2082" i="5" s="1"/>
  <c r="K2081" i="5" a="1"/>
  <c r="K2081" i="5" s="1"/>
  <c r="L2081" i="5" s="1"/>
  <c r="C2081" i="5" a="1"/>
  <c r="C2081" i="5" s="1"/>
  <c r="K2080" i="5" a="1"/>
  <c r="K2080" i="5" s="1"/>
  <c r="L2080" i="5" s="1"/>
  <c r="C2080" i="5" a="1"/>
  <c r="C2080" i="5" s="1"/>
  <c r="K2079" i="5" a="1"/>
  <c r="K2079" i="5" s="1"/>
  <c r="L2079" i="5" s="1"/>
  <c r="C2079" i="5" a="1"/>
  <c r="C2079" i="5" s="1"/>
  <c r="K2078" i="5" a="1"/>
  <c r="K2078" i="5" s="1"/>
  <c r="L2078" i="5" s="1"/>
  <c r="K2077" i="5" a="1"/>
  <c r="K2077" i="5" s="1"/>
  <c r="L2077" i="5" s="1"/>
  <c r="K2076" i="5" a="1"/>
  <c r="K2076" i="5" s="1"/>
  <c r="L2076" i="5" s="1"/>
  <c r="C2076" i="5" a="1"/>
  <c r="C2076" i="5" s="1"/>
  <c r="K2075" i="5" a="1"/>
  <c r="K2075" i="5" s="1"/>
  <c r="L2075" i="5" s="1"/>
  <c r="C2075" i="5" a="1"/>
  <c r="C2075" i="5" s="1"/>
  <c r="K2074" i="5" a="1"/>
  <c r="K2074" i="5" s="1"/>
  <c r="L2074" i="5" s="1"/>
  <c r="C2074" i="5" a="1"/>
  <c r="C2074" i="5" s="1"/>
  <c r="K2073" i="5" a="1"/>
  <c r="K2073" i="5" s="1"/>
  <c r="L2073" i="5" s="1"/>
  <c r="C2073" i="5" a="1"/>
  <c r="C2073" i="5" s="1"/>
  <c r="K2072" i="5" a="1"/>
  <c r="K2072" i="5" s="1"/>
  <c r="L2072" i="5" s="1"/>
  <c r="C2072" i="5" a="1"/>
  <c r="C2072" i="5" s="1"/>
  <c r="K2071" i="5" a="1"/>
  <c r="K2071" i="5" s="1"/>
  <c r="L2071" i="5" s="1"/>
  <c r="C2071" i="5" a="1"/>
  <c r="C2071" i="5" s="1"/>
  <c r="K2070" i="5" a="1"/>
  <c r="K2070" i="5" s="1"/>
  <c r="L2070" i="5" s="1"/>
  <c r="K2069" i="5" a="1"/>
  <c r="K2069" i="5" s="1"/>
  <c r="L2069" i="5" s="1"/>
  <c r="K2068" i="5" a="1"/>
  <c r="K2068" i="5" s="1"/>
  <c r="L2068" i="5" s="1"/>
  <c r="C2068" i="5" a="1"/>
  <c r="C2068" i="5" s="1"/>
  <c r="K2067" i="5" a="1"/>
  <c r="K2067" i="5" s="1"/>
  <c r="L2067" i="5" s="1"/>
  <c r="C2067" i="5" a="1"/>
  <c r="C2067" i="5" s="1"/>
  <c r="K2066" i="5" a="1"/>
  <c r="K2066" i="5" s="1"/>
  <c r="L2066" i="5" s="1"/>
  <c r="C2066" i="5" a="1"/>
  <c r="C2066" i="5" s="1"/>
  <c r="K2065" i="5" a="1"/>
  <c r="K2065" i="5" s="1"/>
  <c r="L2065" i="5" s="1"/>
  <c r="C2065" i="5" a="1"/>
  <c r="C2065" i="5" s="1"/>
  <c r="K2064" i="5" a="1"/>
  <c r="K2064" i="5" s="1"/>
  <c r="L2064" i="5" s="1"/>
  <c r="C2064" i="5" a="1"/>
  <c r="C2064" i="5" s="1"/>
  <c r="K2063" i="5" a="1"/>
  <c r="K2063" i="5" s="1"/>
  <c r="L2063" i="5" s="1"/>
  <c r="C2063" i="5" a="1"/>
  <c r="C2063" i="5" s="1"/>
  <c r="K2062" i="5" a="1"/>
  <c r="K2062" i="5" s="1"/>
  <c r="L2062" i="5" s="1"/>
  <c r="K2061" i="5" a="1"/>
  <c r="K2061" i="5" s="1"/>
  <c r="L2061" i="5" s="1"/>
  <c r="K2060" i="5" a="1"/>
  <c r="K2060" i="5" s="1"/>
  <c r="L2060" i="5" s="1"/>
  <c r="C2060" i="5" a="1"/>
  <c r="C2060" i="5" s="1"/>
  <c r="K2059" i="5" a="1"/>
  <c r="K2059" i="5" s="1"/>
  <c r="L2059" i="5" s="1"/>
  <c r="C2059" i="5" a="1"/>
  <c r="C2059" i="5" s="1"/>
  <c r="K2058" i="5" a="1"/>
  <c r="K2058" i="5" s="1"/>
  <c r="L2058" i="5" s="1"/>
  <c r="C2058" i="5" a="1"/>
  <c r="C2058" i="5" s="1"/>
  <c r="K2057" i="5" a="1"/>
  <c r="K2057" i="5" s="1"/>
  <c r="L2057" i="5" s="1"/>
  <c r="C2057" i="5" a="1"/>
  <c r="C2057" i="5" s="1"/>
  <c r="K2056" i="5" a="1"/>
  <c r="K2056" i="5" s="1"/>
  <c r="L2056" i="5" s="1"/>
  <c r="C2056" i="5" a="1"/>
  <c r="C2056" i="5" s="1"/>
  <c r="K2055" i="5" a="1"/>
  <c r="K2055" i="5" s="1"/>
  <c r="L2055" i="5" s="1"/>
  <c r="C2055" i="5" a="1"/>
  <c r="C2055" i="5" s="1"/>
  <c r="K2054" i="5" a="1"/>
  <c r="K2054" i="5" s="1"/>
  <c r="L2054" i="5" s="1"/>
  <c r="K2053" i="5" a="1"/>
  <c r="K2053" i="5" s="1"/>
  <c r="L2053" i="5" s="1"/>
  <c r="K2052" i="5" a="1"/>
  <c r="K2052" i="5" s="1"/>
  <c r="L2052" i="5" s="1"/>
  <c r="C2052" i="5" a="1"/>
  <c r="C2052" i="5" s="1"/>
  <c r="K2051" i="5" a="1"/>
  <c r="K2051" i="5" s="1"/>
  <c r="L2051" i="5" s="1"/>
  <c r="C2051" i="5" a="1"/>
  <c r="C2051" i="5" s="1"/>
  <c r="K2050" i="5" a="1"/>
  <c r="K2050" i="5" s="1"/>
  <c r="L2050" i="5" s="1"/>
  <c r="C2050" i="5" a="1"/>
  <c r="C2050" i="5" s="1"/>
  <c r="K2049" i="5" a="1"/>
  <c r="K2049" i="5" s="1"/>
  <c r="L2049" i="5" s="1"/>
  <c r="C2049" i="5" a="1"/>
  <c r="C2049" i="5" s="1"/>
  <c r="K2048" i="5" a="1"/>
  <c r="K2048" i="5" s="1"/>
  <c r="L2048" i="5" s="1"/>
  <c r="C2048" i="5" a="1"/>
  <c r="C2048" i="5" s="1"/>
  <c r="K2047" i="5" a="1"/>
  <c r="K2047" i="5" s="1"/>
  <c r="L2047" i="5" s="1"/>
  <c r="C2047" i="5" a="1"/>
  <c r="C2047" i="5" s="1"/>
  <c r="K2046" i="5" a="1"/>
  <c r="K2046" i="5" s="1"/>
  <c r="L2046" i="5" s="1"/>
  <c r="K2045" i="5" a="1"/>
  <c r="K2045" i="5" s="1"/>
  <c r="L2045" i="5" s="1"/>
  <c r="K2044" i="5" a="1"/>
  <c r="K2044" i="5" s="1"/>
  <c r="L2044" i="5" s="1"/>
  <c r="C2044" i="5" a="1"/>
  <c r="C2044" i="5" s="1"/>
  <c r="K2043" i="5" a="1"/>
  <c r="K2043" i="5" s="1"/>
  <c r="L2043" i="5" s="1"/>
  <c r="C2043" i="5" a="1"/>
  <c r="C2043" i="5" s="1"/>
  <c r="K2042" i="5" a="1"/>
  <c r="K2042" i="5" s="1"/>
  <c r="L2042" i="5" s="1"/>
  <c r="C2042" i="5" a="1"/>
  <c r="C2042" i="5" s="1"/>
  <c r="K2041" i="5" a="1"/>
  <c r="K2041" i="5" s="1"/>
  <c r="L2041" i="5" s="1"/>
  <c r="C2041" i="5" a="1"/>
  <c r="C2041" i="5" s="1"/>
  <c r="K2040" i="5" a="1"/>
  <c r="K2040" i="5" s="1"/>
  <c r="L2040" i="5" s="1"/>
  <c r="C2040" i="5" a="1"/>
  <c r="C2040" i="5" s="1"/>
  <c r="K2039" i="5" a="1"/>
  <c r="K2039" i="5" s="1"/>
  <c r="L2039" i="5" s="1"/>
  <c r="C2039" i="5" a="1"/>
  <c r="C2039" i="5" s="1"/>
  <c r="K2038" i="5" a="1"/>
  <c r="K2038" i="5" s="1"/>
  <c r="L2038" i="5" s="1"/>
  <c r="K2037" i="5" a="1"/>
  <c r="K2037" i="5" s="1"/>
  <c r="L2037" i="5" s="1"/>
  <c r="K2036" i="5" a="1"/>
  <c r="K2036" i="5" s="1"/>
  <c r="L2036" i="5" s="1"/>
  <c r="C2036" i="5" a="1"/>
  <c r="C2036" i="5" s="1"/>
  <c r="K2035" i="5" a="1"/>
  <c r="K2035" i="5" s="1"/>
  <c r="L2035" i="5" s="1"/>
  <c r="C2035" i="5" a="1"/>
  <c r="C2035" i="5" s="1"/>
  <c r="K2034" i="5" a="1"/>
  <c r="K2034" i="5" s="1"/>
  <c r="L2034" i="5" s="1"/>
  <c r="C2034" i="5" a="1"/>
  <c r="C2034" i="5" s="1"/>
  <c r="K2033" i="5" a="1"/>
  <c r="K2033" i="5" s="1"/>
  <c r="L2033" i="5" s="1"/>
  <c r="C2033" i="5" a="1"/>
  <c r="C2033" i="5" s="1"/>
  <c r="K2032" i="5" a="1"/>
  <c r="K2032" i="5" s="1"/>
  <c r="L2032" i="5" s="1"/>
  <c r="C2032" i="5" a="1"/>
  <c r="C2032" i="5" s="1"/>
  <c r="K2031" i="5" a="1"/>
  <c r="K2031" i="5" s="1"/>
  <c r="L2031" i="5" s="1"/>
  <c r="C2031" i="5" a="1"/>
  <c r="C2031" i="5" s="1"/>
  <c r="K2030" i="5" a="1"/>
  <c r="K2030" i="5" s="1"/>
  <c r="L2030" i="5" s="1"/>
  <c r="K2029" i="5" a="1"/>
  <c r="K2029" i="5" s="1"/>
  <c r="L2029" i="5" s="1"/>
  <c r="K2028" i="5" a="1"/>
  <c r="K2028" i="5" s="1"/>
  <c r="L2028" i="5" s="1"/>
  <c r="C2028" i="5" a="1"/>
  <c r="C2028" i="5" s="1"/>
  <c r="K2027" i="5" a="1"/>
  <c r="K2027" i="5" s="1"/>
  <c r="L2027" i="5" s="1"/>
  <c r="C2027" i="5" a="1"/>
  <c r="C2027" i="5" s="1"/>
  <c r="K2026" i="5" a="1"/>
  <c r="K2026" i="5" s="1"/>
  <c r="L2026" i="5" s="1"/>
  <c r="C2026" i="5" a="1"/>
  <c r="C2026" i="5" s="1"/>
  <c r="K2025" i="5" a="1"/>
  <c r="K2025" i="5" s="1"/>
  <c r="L2025" i="5" s="1"/>
  <c r="C2025" i="5" a="1"/>
  <c r="C2025" i="5" s="1"/>
  <c r="K2024" i="5" a="1"/>
  <c r="K2024" i="5" s="1"/>
  <c r="L2024" i="5" s="1"/>
  <c r="C2024" i="5" a="1"/>
  <c r="C2024" i="5" s="1"/>
  <c r="K2023" i="5" a="1"/>
  <c r="K2023" i="5" s="1"/>
  <c r="L2023" i="5" s="1"/>
  <c r="C2023" i="5" a="1"/>
  <c r="C2023" i="5" s="1"/>
  <c r="K2022" i="5" a="1"/>
  <c r="K2022" i="5" s="1"/>
  <c r="L2022" i="5" s="1"/>
  <c r="K2021" i="5" a="1"/>
  <c r="K2021" i="5" s="1"/>
  <c r="L2021" i="5" s="1"/>
  <c r="K2020" i="5" a="1"/>
  <c r="K2020" i="5" s="1"/>
  <c r="L2020" i="5" s="1"/>
  <c r="C2020" i="5" a="1"/>
  <c r="C2020" i="5" s="1"/>
  <c r="K2019" i="5" a="1"/>
  <c r="K2019" i="5" s="1"/>
  <c r="L2019" i="5" s="1"/>
  <c r="C2019" i="5" a="1"/>
  <c r="C2019" i="5" s="1"/>
  <c r="K2018" i="5" a="1"/>
  <c r="K2018" i="5" s="1"/>
  <c r="L2018" i="5" s="1"/>
  <c r="C2018" i="5" a="1"/>
  <c r="C2018" i="5" s="1"/>
  <c r="K2017" i="5" a="1"/>
  <c r="K2017" i="5" s="1"/>
  <c r="L2017" i="5" s="1"/>
  <c r="C2017" i="5" a="1"/>
  <c r="C2017" i="5" s="1"/>
  <c r="K2016" i="5" a="1"/>
  <c r="K2016" i="5" s="1"/>
  <c r="L2016" i="5" s="1"/>
  <c r="C2016" i="5" a="1"/>
  <c r="C2016" i="5" s="1"/>
  <c r="K2015" i="5" a="1"/>
  <c r="K2015" i="5" s="1"/>
  <c r="L2015" i="5" s="1"/>
  <c r="C2015" i="5" a="1"/>
  <c r="C2015" i="5" s="1"/>
  <c r="K2014" i="5" a="1"/>
  <c r="K2014" i="5" s="1"/>
  <c r="L2014" i="5" s="1"/>
  <c r="K2013" i="5" a="1"/>
  <c r="K2013" i="5" s="1"/>
  <c r="L2013" i="5" s="1"/>
  <c r="K2012" i="5" a="1"/>
  <c r="K2012" i="5" s="1"/>
  <c r="L2012" i="5" s="1"/>
  <c r="C2012" i="5" a="1"/>
  <c r="C2012" i="5" s="1"/>
  <c r="K2011" i="5" a="1"/>
  <c r="K2011" i="5" s="1"/>
  <c r="L2011" i="5" s="1"/>
  <c r="C2011" i="5" a="1"/>
  <c r="C2011" i="5" s="1"/>
  <c r="K2010" i="5" a="1"/>
  <c r="K2010" i="5" s="1"/>
  <c r="L2010" i="5" s="1"/>
  <c r="C2010" i="5" a="1"/>
  <c r="C2010" i="5" s="1"/>
  <c r="K2009" i="5" a="1"/>
  <c r="K2009" i="5" s="1"/>
  <c r="L2009" i="5" s="1"/>
  <c r="C2009" i="5" a="1"/>
  <c r="C2009" i="5" s="1"/>
  <c r="K2008" i="5" a="1"/>
  <c r="K2008" i="5" s="1"/>
  <c r="L2008" i="5" s="1"/>
  <c r="C2008" i="5" a="1"/>
  <c r="C2008" i="5" s="1"/>
  <c r="K2007" i="5" a="1"/>
  <c r="K2007" i="5" s="1"/>
  <c r="L2007" i="5" s="1"/>
  <c r="C2007" i="5" a="1"/>
  <c r="C2007" i="5" s="1"/>
  <c r="K2006" i="5" a="1"/>
  <c r="K2006" i="5" s="1"/>
  <c r="L2006" i="5" s="1"/>
  <c r="K2005" i="5" a="1"/>
  <c r="K2005" i="5" s="1"/>
  <c r="L2005" i="5" s="1"/>
  <c r="C2005" i="5" a="1"/>
  <c r="C2005" i="5" s="1"/>
  <c r="K2004" i="5" a="1"/>
  <c r="K2004" i="5" s="1"/>
  <c r="L2004" i="5" s="1"/>
  <c r="C2004" i="5" a="1"/>
  <c r="C2004" i="5" s="1"/>
  <c r="K2003" i="5" a="1"/>
  <c r="K2003" i="5" s="1"/>
  <c r="L2003" i="5" s="1"/>
  <c r="C2003" i="5" a="1"/>
  <c r="C2003" i="5" s="1"/>
  <c r="K2002" i="5" a="1"/>
  <c r="K2002" i="5" s="1"/>
  <c r="L2002" i="5" s="1"/>
  <c r="C2002" i="5" a="1"/>
  <c r="C2002" i="5" s="1"/>
  <c r="K2001" i="5" a="1"/>
  <c r="K2001" i="5" s="1"/>
  <c r="L2001" i="5" s="1"/>
  <c r="C2001" i="5" a="1"/>
  <c r="C2001" i="5" s="1"/>
  <c r="K2000" i="5" a="1"/>
  <c r="K2000" i="5" s="1"/>
  <c r="L2000" i="5" s="1"/>
  <c r="C2000" i="5" a="1"/>
  <c r="C2000" i="5" s="1"/>
  <c r="K1999" i="5" a="1"/>
  <c r="K1999" i="5" s="1"/>
  <c r="L1999" i="5" s="1"/>
  <c r="C1999" i="5" a="1"/>
  <c r="C1999" i="5" s="1"/>
  <c r="K1998" i="5" a="1"/>
  <c r="K1998" i="5" s="1"/>
  <c r="L1998" i="5" s="1"/>
  <c r="K1997" i="5" a="1"/>
  <c r="K1997" i="5" s="1"/>
  <c r="L1997" i="5" s="1"/>
  <c r="C1997" i="5" a="1"/>
  <c r="C1997" i="5" s="1"/>
  <c r="K1996" i="5" a="1"/>
  <c r="K1996" i="5" s="1"/>
  <c r="L1996" i="5" s="1"/>
  <c r="C1996" i="5" a="1"/>
  <c r="C1996" i="5" s="1"/>
  <c r="K1995" i="5" a="1"/>
  <c r="K1995" i="5" s="1"/>
  <c r="L1995" i="5" s="1"/>
  <c r="C1995" i="5" a="1"/>
  <c r="C1995" i="5" s="1"/>
  <c r="K1994" i="5" a="1"/>
  <c r="K1994" i="5" s="1"/>
  <c r="L1994" i="5" s="1"/>
  <c r="C1994" i="5" a="1"/>
  <c r="C1994" i="5" s="1"/>
  <c r="K1993" i="5" a="1"/>
  <c r="K1993" i="5" s="1"/>
  <c r="L1993" i="5" s="1"/>
  <c r="C1993" i="5" a="1"/>
  <c r="C1993" i="5" s="1"/>
  <c r="K1992" i="5" a="1"/>
  <c r="K1992" i="5" s="1"/>
  <c r="L1992" i="5" s="1"/>
  <c r="C1992" i="5" a="1"/>
  <c r="C1992" i="5" s="1"/>
  <c r="K1991" i="5" a="1"/>
  <c r="K1991" i="5" s="1"/>
  <c r="L1991" i="5" s="1"/>
  <c r="C1991" i="5" a="1"/>
  <c r="C1991" i="5" s="1"/>
  <c r="K1990" i="5" a="1"/>
  <c r="K1990" i="5" s="1"/>
  <c r="L1990" i="5" s="1"/>
  <c r="K1989" i="5" a="1"/>
  <c r="K1989" i="5" s="1"/>
  <c r="L1989" i="5" s="1"/>
  <c r="K1988" i="5" a="1"/>
  <c r="K1988" i="5" s="1"/>
  <c r="L1988" i="5" s="1"/>
  <c r="C1988" i="5" a="1"/>
  <c r="C1988" i="5" s="1"/>
  <c r="K1987" i="5" a="1"/>
  <c r="K1987" i="5" s="1"/>
  <c r="L1987" i="5" s="1"/>
  <c r="C1987" i="5" a="1"/>
  <c r="C1987" i="5" s="1"/>
  <c r="K1986" i="5" a="1"/>
  <c r="K1986" i="5" s="1"/>
  <c r="L1986" i="5" s="1"/>
  <c r="C1986" i="5" a="1"/>
  <c r="C1986" i="5" s="1"/>
  <c r="K1985" i="5" a="1"/>
  <c r="K1985" i="5" s="1"/>
  <c r="L1985" i="5" s="1"/>
  <c r="C1985" i="5" a="1"/>
  <c r="C1985" i="5" s="1"/>
  <c r="K1984" i="5" a="1"/>
  <c r="K1984" i="5" s="1"/>
  <c r="L1984" i="5" s="1"/>
  <c r="C1984" i="5" a="1"/>
  <c r="C1984" i="5" s="1"/>
  <c r="K1983" i="5" a="1"/>
  <c r="K1983" i="5" s="1"/>
  <c r="L1983" i="5" s="1"/>
  <c r="C1983" i="5" a="1"/>
  <c r="C1983" i="5" s="1"/>
  <c r="K1982" i="5" a="1"/>
  <c r="K1982" i="5" s="1"/>
  <c r="L1982" i="5" s="1"/>
  <c r="K1981" i="5" a="1"/>
  <c r="K1981" i="5" s="1"/>
  <c r="L1981" i="5" s="1"/>
  <c r="K1980" i="5" a="1"/>
  <c r="K1980" i="5" s="1"/>
  <c r="L1980" i="5" s="1"/>
  <c r="C1980" i="5" a="1"/>
  <c r="C1980" i="5" s="1"/>
  <c r="K1979" i="5" a="1"/>
  <c r="K1979" i="5" s="1"/>
  <c r="L1979" i="5" s="1"/>
  <c r="C1979" i="5" a="1"/>
  <c r="C1979" i="5" s="1"/>
  <c r="K1978" i="5" a="1"/>
  <c r="K1978" i="5" s="1"/>
  <c r="L1978" i="5" s="1"/>
  <c r="C1978" i="5" a="1"/>
  <c r="C1978" i="5" s="1"/>
  <c r="K1977" i="5" a="1"/>
  <c r="K1977" i="5" s="1"/>
  <c r="L1977" i="5" s="1"/>
  <c r="C1977" i="5" a="1"/>
  <c r="C1977" i="5" s="1"/>
  <c r="K1976" i="5" a="1"/>
  <c r="K1976" i="5" s="1"/>
  <c r="L1976" i="5" s="1"/>
  <c r="C1976" i="5" a="1"/>
  <c r="C1976" i="5" s="1"/>
  <c r="K1975" i="5" a="1"/>
  <c r="K1975" i="5" s="1"/>
  <c r="L1975" i="5" s="1"/>
  <c r="C1975" i="5" a="1"/>
  <c r="C1975" i="5" s="1"/>
  <c r="K1974" i="5" a="1"/>
  <c r="K1974" i="5" s="1"/>
  <c r="L1974" i="5" s="1"/>
  <c r="K1973" i="5" a="1"/>
  <c r="K1973" i="5" s="1"/>
  <c r="L1973" i="5" s="1"/>
  <c r="K1972" i="5" a="1"/>
  <c r="K1972" i="5" s="1"/>
  <c r="L1972" i="5" s="1"/>
  <c r="C1972" i="5" a="1"/>
  <c r="C1972" i="5" s="1"/>
  <c r="K1971" i="5" a="1"/>
  <c r="K1971" i="5" s="1"/>
  <c r="L1971" i="5" s="1"/>
  <c r="C1971" i="5" a="1"/>
  <c r="C1971" i="5" s="1"/>
  <c r="K1970" i="5" a="1"/>
  <c r="K1970" i="5" s="1"/>
  <c r="L1970" i="5" s="1"/>
  <c r="C1970" i="5" a="1"/>
  <c r="C1970" i="5" s="1"/>
  <c r="K1969" i="5" a="1"/>
  <c r="K1969" i="5" s="1"/>
  <c r="L1969" i="5" s="1"/>
  <c r="C1969" i="5" a="1"/>
  <c r="C1969" i="5" s="1"/>
  <c r="K1968" i="5" a="1"/>
  <c r="K1968" i="5" s="1"/>
  <c r="L1968" i="5" s="1"/>
  <c r="C1968" i="5" a="1"/>
  <c r="C1968" i="5" s="1"/>
  <c r="K1967" i="5" a="1"/>
  <c r="K1967" i="5" s="1"/>
  <c r="L1967" i="5" s="1"/>
  <c r="C1967" i="5" a="1"/>
  <c r="C1967" i="5" s="1"/>
  <c r="K1966" i="5" a="1"/>
  <c r="K1966" i="5" s="1"/>
  <c r="L1966" i="5" s="1"/>
  <c r="K1965" i="5" a="1"/>
  <c r="K1965" i="5" s="1"/>
  <c r="L1965" i="5" s="1"/>
  <c r="K1964" i="5" a="1"/>
  <c r="K1964" i="5" s="1"/>
  <c r="L1964" i="5" s="1"/>
  <c r="C1964" i="5" a="1"/>
  <c r="C1964" i="5" s="1"/>
  <c r="K1963" i="5" a="1"/>
  <c r="K1963" i="5" s="1"/>
  <c r="L1963" i="5" s="1"/>
  <c r="C1963" i="5" a="1"/>
  <c r="C1963" i="5" s="1"/>
  <c r="K1962" i="5" a="1"/>
  <c r="K1962" i="5" s="1"/>
  <c r="L1962" i="5" s="1"/>
  <c r="C1962" i="5" a="1"/>
  <c r="C1962" i="5" s="1"/>
  <c r="K1961" i="5" a="1"/>
  <c r="K1961" i="5" s="1"/>
  <c r="L1961" i="5" s="1"/>
  <c r="C1961" i="5" a="1"/>
  <c r="C1961" i="5" s="1"/>
  <c r="K1960" i="5" a="1"/>
  <c r="K1960" i="5" s="1"/>
  <c r="L1960" i="5" s="1"/>
  <c r="C1960" i="5" a="1"/>
  <c r="C1960" i="5" s="1"/>
  <c r="K1959" i="5" a="1"/>
  <c r="K1959" i="5" s="1"/>
  <c r="L1959" i="5" s="1"/>
  <c r="C1959" i="5" a="1"/>
  <c r="C1959" i="5" s="1"/>
  <c r="K1958" i="5" a="1"/>
  <c r="K1958" i="5" s="1"/>
  <c r="L1958" i="5" s="1"/>
  <c r="K1957" i="5" a="1"/>
  <c r="K1957" i="5" s="1"/>
  <c r="L1957" i="5" s="1"/>
  <c r="K1956" i="5" a="1"/>
  <c r="K1956" i="5" s="1"/>
  <c r="L1956" i="5" s="1"/>
  <c r="C1956" i="5" a="1"/>
  <c r="C1956" i="5" s="1"/>
  <c r="K1955" i="5" a="1"/>
  <c r="K1955" i="5" s="1"/>
  <c r="L1955" i="5" s="1"/>
  <c r="C1955" i="5" a="1"/>
  <c r="C1955" i="5" s="1"/>
  <c r="K1954" i="5" a="1"/>
  <c r="K1954" i="5" s="1"/>
  <c r="L1954" i="5" s="1"/>
  <c r="C1954" i="5" a="1"/>
  <c r="C1954" i="5" s="1"/>
  <c r="K1953" i="5" a="1"/>
  <c r="K1953" i="5" s="1"/>
  <c r="L1953" i="5" s="1"/>
  <c r="C1953" i="5" a="1"/>
  <c r="C1953" i="5" s="1"/>
  <c r="K1952" i="5" a="1"/>
  <c r="K1952" i="5" s="1"/>
  <c r="L1952" i="5" s="1"/>
  <c r="C1952" i="5" a="1"/>
  <c r="C1952" i="5" s="1"/>
  <c r="K1951" i="5" a="1"/>
  <c r="K1951" i="5" s="1"/>
  <c r="L1951" i="5" s="1"/>
  <c r="C1951" i="5" a="1"/>
  <c r="C1951" i="5" s="1"/>
  <c r="K1950" i="5" a="1"/>
  <c r="K1950" i="5" s="1"/>
  <c r="L1950" i="5" s="1"/>
  <c r="K1949" i="5" a="1"/>
  <c r="K1949" i="5" s="1"/>
  <c r="L1949" i="5" s="1"/>
  <c r="K1948" i="5" a="1"/>
  <c r="K1948" i="5" s="1"/>
  <c r="L1948" i="5" s="1"/>
  <c r="C1948" i="5" a="1"/>
  <c r="C1948" i="5" s="1"/>
  <c r="K1947" i="5" a="1"/>
  <c r="K1947" i="5" s="1"/>
  <c r="L1947" i="5" s="1"/>
  <c r="C1947" i="5" a="1"/>
  <c r="C1947" i="5" s="1"/>
  <c r="K1946" i="5" a="1"/>
  <c r="K1946" i="5" s="1"/>
  <c r="L1946" i="5" s="1"/>
  <c r="C1946" i="5" a="1"/>
  <c r="C1946" i="5" s="1"/>
  <c r="K1945" i="5" a="1"/>
  <c r="K1945" i="5" s="1"/>
  <c r="L1945" i="5" s="1"/>
  <c r="C1945" i="5" a="1"/>
  <c r="C1945" i="5" s="1"/>
  <c r="K1944" i="5" a="1"/>
  <c r="K1944" i="5" s="1"/>
  <c r="L1944" i="5" s="1"/>
  <c r="C1944" i="5" a="1"/>
  <c r="C1944" i="5" s="1"/>
  <c r="K1943" i="5" a="1"/>
  <c r="K1943" i="5" s="1"/>
  <c r="L1943" i="5" s="1"/>
  <c r="C1943" i="5" a="1"/>
  <c r="C1943" i="5" s="1"/>
  <c r="K1942" i="5" a="1"/>
  <c r="K1942" i="5" s="1"/>
  <c r="L1942" i="5" s="1"/>
  <c r="K1941" i="5" a="1"/>
  <c r="K1941" i="5" s="1"/>
  <c r="L1941" i="5" s="1"/>
  <c r="C1941" i="5" a="1"/>
  <c r="C1941" i="5" s="1"/>
  <c r="K1940" i="5" a="1"/>
  <c r="K1940" i="5" s="1"/>
  <c r="L1940" i="5" s="1"/>
  <c r="C1940" i="5" a="1"/>
  <c r="C1940" i="5" s="1"/>
  <c r="K1939" i="5" a="1"/>
  <c r="K1939" i="5" s="1"/>
  <c r="L1939" i="5" s="1"/>
  <c r="C1939" i="5" a="1"/>
  <c r="C1939" i="5" s="1"/>
  <c r="K1938" i="5" a="1"/>
  <c r="K1938" i="5" s="1"/>
  <c r="L1938" i="5" s="1"/>
  <c r="C1938" i="5" a="1"/>
  <c r="C1938" i="5" s="1"/>
  <c r="K1937" i="5" a="1"/>
  <c r="K1937" i="5" s="1"/>
  <c r="L1937" i="5" s="1"/>
  <c r="C1937" i="5" a="1"/>
  <c r="C1937" i="5" s="1"/>
  <c r="K1936" i="5" a="1"/>
  <c r="K1936" i="5" s="1"/>
  <c r="L1936" i="5" s="1"/>
  <c r="C1936" i="5" a="1"/>
  <c r="C1936" i="5" s="1"/>
  <c r="K1935" i="5" a="1"/>
  <c r="K1935" i="5" s="1"/>
  <c r="L1935" i="5" s="1"/>
  <c r="C1935" i="5" a="1"/>
  <c r="C1935" i="5" s="1"/>
  <c r="K1934" i="5" a="1"/>
  <c r="K1934" i="5" s="1"/>
  <c r="L1934" i="5" s="1"/>
  <c r="K1933" i="5" a="1"/>
  <c r="K1933" i="5" s="1"/>
  <c r="L1933" i="5" s="1"/>
  <c r="C1933" i="5" a="1"/>
  <c r="C1933" i="5" s="1"/>
  <c r="K1932" i="5" a="1"/>
  <c r="K1932" i="5" s="1"/>
  <c r="L1932" i="5" s="1"/>
  <c r="C1932" i="5" a="1"/>
  <c r="C1932" i="5" s="1"/>
  <c r="K1931" i="5" a="1"/>
  <c r="K1931" i="5" s="1"/>
  <c r="L1931" i="5" s="1"/>
  <c r="C1931" i="5" a="1"/>
  <c r="C1931" i="5" s="1"/>
  <c r="K1930" i="5" a="1"/>
  <c r="K1930" i="5" s="1"/>
  <c r="L1930" i="5" s="1"/>
  <c r="K1929" i="5" a="1"/>
  <c r="K1929" i="5" s="1"/>
  <c r="L1929" i="5" s="1"/>
  <c r="C1929" i="5" a="1"/>
  <c r="C1929" i="5" s="1"/>
  <c r="K1928" i="5" a="1"/>
  <c r="K1928" i="5" s="1"/>
  <c r="L1928" i="5" s="1"/>
  <c r="C1928" i="5" a="1"/>
  <c r="C1928" i="5" s="1"/>
  <c r="K1927" i="5" a="1"/>
  <c r="K1927" i="5" s="1"/>
  <c r="L1927" i="5" s="1"/>
  <c r="K1926" i="5" a="1"/>
  <c r="K1926" i="5" s="1"/>
  <c r="L1926" i="5" s="1"/>
  <c r="K1925" i="5" a="1"/>
  <c r="K1925" i="5" s="1"/>
  <c r="L1925" i="5" s="1"/>
  <c r="K1924" i="5" a="1"/>
  <c r="K1924" i="5" s="1"/>
  <c r="L1924" i="5" s="1"/>
  <c r="C1924" i="5" a="1"/>
  <c r="C1924" i="5" s="1"/>
  <c r="K1923" i="5" a="1"/>
  <c r="K1923" i="5" s="1"/>
  <c r="L1923" i="5" s="1"/>
  <c r="K1922" i="5" a="1"/>
  <c r="K1922" i="5" s="1"/>
  <c r="L1922" i="5" s="1"/>
  <c r="C1922" i="5" a="1"/>
  <c r="C1922" i="5" s="1"/>
  <c r="K1921" i="5" a="1"/>
  <c r="K1921" i="5" s="1"/>
  <c r="L1921" i="5" s="1"/>
  <c r="C1921" i="5" a="1"/>
  <c r="C1921" i="5" s="1"/>
  <c r="K1920" i="5" a="1"/>
  <c r="K1920" i="5" s="1"/>
  <c r="L1920" i="5" s="1"/>
  <c r="C1920" i="5" a="1"/>
  <c r="C1920" i="5" s="1"/>
  <c r="K1919" i="5" a="1"/>
  <c r="K1919" i="5" s="1"/>
  <c r="L1919" i="5" s="1"/>
  <c r="C1919" i="5" a="1"/>
  <c r="C1919" i="5" s="1"/>
  <c r="K1918" i="5" a="1"/>
  <c r="K1918" i="5" s="1"/>
  <c r="L1918" i="5" s="1"/>
  <c r="K1917" i="5" a="1"/>
  <c r="K1917" i="5" s="1"/>
  <c r="L1917" i="5" s="1"/>
  <c r="K1916" i="5" a="1"/>
  <c r="K1916" i="5" s="1"/>
  <c r="L1916" i="5" s="1"/>
  <c r="C1916" i="5" a="1"/>
  <c r="C1916" i="5" s="1"/>
  <c r="K1915" i="5" a="1"/>
  <c r="K1915" i="5" s="1"/>
  <c r="L1915" i="5" s="1"/>
  <c r="C1915" i="5" a="1"/>
  <c r="C1915" i="5" s="1"/>
  <c r="K1914" i="5" a="1"/>
  <c r="K1914" i="5" s="1"/>
  <c r="L1914" i="5" s="1"/>
  <c r="C1914" i="5" a="1"/>
  <c r="C1914" i="5" s="1"/>
  <c r="K1913" i="5" a="1"/>
  <c r="K1913" i="5" s="1"/>
  <c r="L1913" i="5" s="1"/>
  <c r="C1913" i="5" a="1"/>
  <c r="C1913" i="5" s="1"/>
  <c r="K1912" i="5" a="1"/>
  <c r="K1912" i="5" s="1"/>
  <c r="L1912" i="5" s="1"/>
  <c r="C1912" i="5" a="1"/>
  <c r="C1912" i="5" s="1"/>
  <c r="K1911" i="5" a="1"/>
  <c r="K1911" i="5" s="1"/>
  <c r="L1911" i="5" s="1"/>
  <c r="C1911" i="5" a="1"/>
  <c r="C1911" i="5" s="1"/>
  <c r="K1910" i="5" a="1"/>
  <c r="K1910" i="5" s="1"/>
  <c r="L1910" i="5" s="1"/>
  <c r="K1909" i="5" a="1"/>
  <c r="K1909" i="5" s="1"/>
  <c r="L1909" i="5" s="1"/>
  <c r="K1908" i="5" a="1"/>
  <c r="K1908" i="5" s="1"/>
  <c r="L1908" i="5" s="1"/>
  <c r="C1908" i="5" a="1"/>
  <c r="C1908" i="5" s="1"/>
  <c r="K1907" i="5" a="1"/>
  <c r="K1907" i="5" s="1"/>
  <c r="L1907" i="5" s="1"/>
  <c r="C1907" i="5" a="1"/>
  <c r="C1907" i="5" s="1"/>
  <c r="K1906" i="5" a="1"/>
  <c r="K1906" i="5" s="1"/>
  <c r="L1906" i="5" s="1"/>
  <c r="C1906" i="5" a="1"/>
  <c r="C1906" i="5" s="1"/>
  <c r="K1905" i="5" a="1"/>
  <c r="K1905" i="5" s="1"/>
  <c r="L1905" i="5" s="1"/>
  <c r="C1905" i="5" a="1"/>
  <c r="C1905" i="5" s="1"/>
  <c r="K1904" i="5" a="1"/>
  <c r="K1904" i="5" s="1"/>
  <c r="L1904" i="5" s="1"/>
  <c r="C1904" i="5" a="1"/>
  <c r="C1904" i="5" s="1"/>
  <c r="K1903" i="5" a="1"/>
  <c r="K1903" i="5" s="1"/>
  <c r="L1903" i="5" s="1"/>
  <c r="C1903" i="5" a="1"/>
  <c r="C1903" i="5" s="1"/>
  <c r="K1902" i="5" a="1"/>
  <c r="K1902" i="5" s="1"/>
  <c r="L1902" i="5" s="1"/>
  <c r="K1901" i="5" a="1"/>
  <c r="K1901" i="5" s="1"/>
  <c r="L1901" i="5" s="1"/>
  <c r="C1901" i="5" a="1"/>
  <c r="C1901" i="5" s="1"/>
  <c r="K1900" i="5" a="1"/>
  <c r="K1900" i="5" s="1"/>
  <c r="L1900" i="5" s="1"/>
  <c r="C1900" i="5" a="1"/>
  <c r="C1900" i="5" s="1"/>
  <c r="K1899" i="5" a="1"/>
  <c r="K1899" i="5" s="1"/>
  <c r="L1899" i="5" s="1"/>
  <c r="C1899" i="5" a="1"/>
  <c r="C1899" i="5" s="1"/>
  <c r="K1898" i="5" a="1"/>
  <c r="K1898" i="5" s="1"/>
  <c r="L1898" i="5" s="1"/>
  <c r="C1898" i="5" a="1"/>
  <c r="C1898" i="5" s="1"/>
  <c r="K1897" i="5" a="1"/>
  <c r="K1897" i="5" s="1"/>
  <c r="L1897" i="5" s="1"/>
  <c r="C1897" i="5" a="1"/>
  <c r="C1897" i="5" s="1"/>
  <c r="K1896" i="5" a="1"/>
  <c r="K1896" i="5" s="1"/>
  <c r="L1896" i="5" s="1"/>
  <c r="K1895" i="5" a="1"/>
  <c r="K1895" i="5" s="1"/>
  <c r="L1895" i="5" s="1"/>
  <c r="C1895" i="5" a="1"/>
  <c r="C1895" i="5" s="1"/>
  <c r="K1894" i="5" a="1"/>
  <c r="K1894" i="5" s="1"/>
  <c r="L1894" i="5" s="1"/>
  <c r="K1893" i="5" a="1"/>
  <c r="K1893" i="5" s="1"/>
  <c r="L1893" i="5" s="1"/>
  <c r="K1892" i="5" a="1"/>
  <c r="K1892" i="5" s="1"/>
  <c r="L1892" i="5" s="1"/>
  <c r="C1892" i="5" a="1"/>
  <c r="C1892" i="5" s="1"/>
  <c r="K1891" i="5" a="1"/>
  <c r="K1891" i="5" s="1"/>
  <c r="L1891" i="5" s="1"/>
  <c r="C1891" i="5" a="1"/>
  <c r="C1891" i="5" s="1"/>
  <c r="K1890" i="5" a="1"/>
  <c r="K1890" i="5" s="1"/>
  <c r="L1890" i="5" s="1"/>
  <c r="C1890" i="5" a="1"/>
  <c r="C1890" i="5" s="1"/>
  <c r="K1889" i="5" a="1"/>
  <c r="K1889" i="5" s="1"/>
  <c r="L1889" i="5" s="1"/>
  <c r="C1889" i="5" a="1"/>
  <c r="C1889" i="5" s="1"/>
  <c r="K1888" i="5" a="1"/>
  <c r="K1888" i="5" s="1"/>
  <c r="L1888" i="5" s="1"/>
  <c r="K1887" i="5" a="1"/>
  <c r="K1887" i="5" s="1"/>
  <c r="L1887" i="5" s="1"/>
  <c r="C1887" i="5" a="1"/>
  <c r="C1887" i="5" s="1"/>
  <c r="K1886" i="5" a="1"/>
  <c r="K1886" i="5" s="1"/>
  <c r="L1886" i="5" s="1"/>
  <c r="K1885" i="5" a="1"/>
  <c r="K1885" i="5" s="1"/>
  <c r="L1885" i="5" s="1"/>
  <c r="K1884" i="5" a="1"/>
  <c r="K1884" i="5" s="1"/>
  <c r="L1884" i="5" s="1"/>
  <c r="C1884" i="5" a="1"/>
  <c r="C1884" i="5" s="1"/>
  <c r="K1883" i="5" a="1"/>
  <c r="K1883" i="5" s="1"/>
  <c r="L1883" i="5" s="1"/>
  <c r="C1883" i="5" a="1"/>
  <c r="C1883" i="5" s="1"/>
  <c r="K1882" i="5" a="1"/>
  <c r="K1882" i="5" s="1"/>
  <c r="L1882" i="5" s="1"/>
  <c r="C1882" i="5" a="1"/>
  <c r="C1882" i="5" s="1"/>
  <c r="K1881" i="5" a="1"/>
  <c r="K1881" i="5" s="1"/>
  <c r="L1881" i="5" s="1"/>
  <c r="C1881" i="5" a="1"/>
  <c r="C1881" i="5" s="1"/>
  <c r="K1880" i="5" a="1"/>
  <c r="K1880" i="5" s="1"/>
  <c r="L1880" i="5" s="1"/>
  <c r="K1879" i="5" a="1"/>
  <c r="K1879" i="5" s="1"/>
  <c r="L1879" i="5" s="1"/>
  <c r="C1879" i="5" a="1"/>
  <c r="C1879" i="5" s="1"/>
  <c r="K1878" i="5" a="1"/>
  <c r="K1878" i="5" s="1"/>
  <c r="L1878" i="5" s="1"/>
  <c r="K1877" i="5" a="1"/>
  <c r="K1877" i="5" s="1"/>
  <c r="L1877" i="5" s="1"/>
  <c r="K1876" i="5" a="1"/>
  <c r="K1876" i="5" s="1"/>
  <c r="L1876" i="5" s="1"/>
  <c r="C1876" i="5" a="1"/>
  <c r="C1876" i="5" s="1"/>
  <c r="K1875" i="5" a="1"/>
  <c r="K1875" i="5" s="1"/>
  <c r="L1875" i="5" s="1"/>
  <c r="C1875" i="5" a="1"/>
  <c r="C1875" i="5" s="1"/>
  <c r="K1874" i="5" a="1"/>
  <c r="K1874" i="5" s="1"/>
  <c r="L1874" i="5" s="1"/>
  <c r="C1874" i="5" a="1"/>
  <c r="C1874" i="5" s="1"/>
  <c r="K1873" i="5" a="1"/>
  <c r="K1873" i="5" s="1"/>
  <c r="L1873" i="5" s="1"/>
  <c r="C1873" i="5" a="1"/>
  <c r="C1873" i="5" s="1"/>
  <c r="K1872" i="5" a="1"/>
  <c r="K1872" i="5" s="1"/>
  <c r="L1872" i="5" s="1"/>
  <c r="K1871" i="5" a="1"/>
  <c r="K1871" i="5" s="1"/>
  <c r="L1871" i="5" s="1"/>
  <c r="C1871" i="5" a="1"/>
  <c r="C1871" i="5" s="1"/>
  <c r="K1870" i="5" a="1"/>
  <c r="K1870" i="5" s="1"/>
  <c r="L1870" i="5" s="1"/>
  <c r="K1869" i="5" a="1"/>
  <c r="K1869" i="5" s="1"/>
  <c r="L1869" i="5" s="1"/>
  <c r="K1868" i="5" a="1"/>
  <c r="K1868" i="5" s="1"/>
  <c r="L1868" i="5" s="1"/>
  <c r="C1868" i="5" a="1"/>
  <c r="C1868" i="5" s="1"/>
  <c r="K1867" i="5" a="1"/>
  <c r="K1867" i="5" s="1"/>
  <c r="L1867" i="5" s="1"/>
  <c r="C1867" i="5" a="1"/>
  <c r="C1867" i="5" s="1"/>
  <c r="K1866" i="5" a="1"/>
  <c r="K1866" i="5" s="1"/>
  <c r="L1866" i="5" s="1"/>
  <c r="C1866" i="5" a="1"/>
  <c r="C1866" i="5" s="1"/>
  <c r="K1865" i="5" a="1"/>
  <c r="K1865" i="5" s="1"/>
  <c r="L1865" i="5" s="1"/>
  <c r="C1865" i="5" a="1"/>
  <c r="C1865" i="5" s="1"/>
  <c r="K1864" i="5" a="1"/>
  <c r="K1864" i="5" s="1"/>
  <c r="L1864" i="5" s="1"/>
  <c r="K1863" i="5" a="1"/>
  <c r="K1863" i="5" s="1"/>
  <c r="L1863" i="5" s="1"/>
  <c r="C1863" i="5" a="1"/>
  <c r="C1863" i="5" s="1"/>
  <c r="K1862" i="5" a="1"/>
  <c r="K1862" i="5" s="1"/>
  <c r="L1862" i="5" s="1"/>
  <c r="K1861" i="5" a="1"/>
  <c r="K1861" i="5" s="1"/>
  <c r="L1861" i="5" s="1"/>
  <c r="C1861" i="5" a="1"/>
  <c r="C1861" i="5" s="1"/>
  <c r="K1860" i="5" a="1"/>
  <c r="K1860" i="5" s="1"/>
  <c r="L1860" i="5" s="1"/>
  <c r="C1860" i="5" a="1"/>
  <c r="C1860" i="5" s="1"/>
  <c r="K1859" i="5" a="1"/>
  <c r="K1859" i="5" s="1"/>
  <c r="L1859" i="5" s="1"/>
  <c r="C1859" i="5" a="1"/>
  <c r="C1859" i="5" s="1"/>
  <c r="K1858" i="5" a="1"/>
  <c r="K1858" i="5" s="1"/>
  <c r="L1858" i="5" s="1"/>
  <c r="C1858" i="5" a="1"/>
  <c r="C1858" i="5" s="1"/>
  <c r="K1857" i="5" a="1"/>
  <c r="K1857" i="5" s="1"/>
  <c r="L1857" i="5" s="1"/>
  <c r="C1857" i="5" a="1"/>
  <c r="C1857" i="5" s="1"/>
  <c r="K1856" i="5" a="1"/>
  <c r="K1856" i="5" s="1"/>
  <c r="L1856" i="5" s="1"/>
  <c r="K1855" i="5" a="1"/>
  <c r="K1855" i="5" s="1"/>
  <c r="L1855" i="5" s="1"/>
  <c r="C1855" i="5" a="1"/>
  <c r="C1855" i="5" s="1"/>
  <c r="K1854" i="5" a="1"/>
  <c r="K1854" i="5" s="1"/>
  <c r="L1854" i="5" s="1"/>
  <c r="K1853" i="5" a="1"/>
  <c r="K1853" i="5" s="1"/>
  <c r="L1853" i="5" s="1"/>
  <c r="K1852" i="5" a="1"/>
  <c r="K1852" i="5" s="1"/>
  <c r="L1852" i="5" s="1"/>
  <c r="C1852" i="5" a="1"/>
  <c r="C1852" i="5" s="1"/>
  <c r="K1851" i="5" a="1"/>
  <c r="K1851" i="5" s="1"/>
  <c r="L1851" i="5" s="1"/>
  <c r="C1851" i="5" a="1"/>
  <c r="C1851" i="5" s="1"/>
  <c r="K1850" i="5" a="1"/>
  <c r="K1850" i="5" s="1"/>
  <c r="L1850" i="5" s="1"/>
  <c r="C1850" i="5" a="1"/>
  <c r="C1850" i="5" s="1"/>
  <c r="K1849" i="5" a="1"/>
  <c r="K1849" i="5" s="1"/>
  <c r="L1849" i="5" s="1"/>
  <c r="C1849" i="5" a="1"/>
  <c r="C1849" i="5" s="1"/>
  <c r="K1848" i="5" a="1"/>
  <c r="K1848" i="5" s="1"/>
  <c r="L1848" i="5" s="1"/>
  <c r="K1847" i="5" a="1"/>
  <c r="K1847" i="5" s="1"/>
  <c r="L1847" i="5" s="1"/>
  <c r="C1847" i="5" a="1"/>
  <c r="C1847" i="5" s="1"/>
  <c r="K1846" i="5" a="1"/>
  <c r="K1846" i="5" s="1"/>
  <c r="L1846" i="5" s="1"/>
  <c r="K1845" i="5" a="1"/>
  <c r="K1845" i="5" s="1"/>
  <c r="L1845" i="5" s="1"/>
  <c r="K1844" i="5" a="1"/>
  <c r="K1844" i="5" s="1"/>
  <c r="L1844" i="5" s="1"/>
  <c r="C1844" i="5" a="1"/>
  <c r="C1844" i="5" s="1"/>
  <c r="K1843" i="5" a="1"/>
  <c r="K1843" i="5" s="1"/>
  <c r="L1843" i="5" s="1"/>
  <c r="C1843" i="5" a="1"/>
  <c r="C1843" i="5" s="1"/>
  <c r="K1842" i="5" a="1"/>
  <c r="K1842" i="5" s="1"/>
  <c r="L1842" i="5" s="1"/>
  <c r="C1842" i="5" a="1"/>
  <c r="C1842" i="5" s="1"/>
  <c r="K1841" i="5" a="1"/>
  <c r="K1841" i="5" s="1"/>
  <c r="L1841" i="5" s="1"/>
  <c r="C1841" i="5" a="1"/>
  <c r="C1841" i="5" s="1"/>
  <c r="K1840" i="5" a="1"/>
  <c r="K1840" i="5" s="1"/>
  <c r="L1840" i="5" s="1"/>
  <c r="K1839" i="5" a="1"/>
  <c r="K1839" i="5" s="1"/>
  <c r="L1839" i="5" s="1"/>
  <c r="C1839" i="5" a="1"/>
  <c r="C1839" i="5" s="1"/>
  <c r="K1838" i="5" a="1"/>
  <c r="K1838" i="5" s="1"/>
  <c r="L1838" i="5" s="1"/>
  <c r="K1837" i="5" a="1"/>
  <c r="K1837" i="5" s="1"/>
  <c r="L1837" i="5" s="1"/>
  <c r="K1836" i="5" a="1"/>
  <c r="K1836" i="5" s="1"/>
  <c r="L1836" i="5" s="1"/>
  <c r="C1836" i="5" a="1"/>
  <c r="C1836" i="5" s="1"/>
  <c r="K1835" i="5" a="1"/>
  <c r="K1835" i="5" s="1"/>
  <c r="L1835" i="5" s="1"/>
  <c r="C1835" i="5" a="1"/>
  <c r="C1835" i="5" s="1"/>
  <c r="K1834" i="5" a="1"/>
  <c r="K1834" i="5" s="1"/>
  <c r="L1834" i="5" s="1"/>
  <c r="C1834" i="5" a="1"/>
  <c r="C1834" i="5" s="1"/>
  <c r="K1833" i="5" a="1"/>
  <c r="K1833" i="5" s="1"/>
  <c r="L1833" i="5" s="1"/>
  <c r="C1833" i="5" a="1"/>
  <c r="C1833" i="5" s="1"/>
  <c r="K1832" i="5" a="1"/>
  <c r="K1832" i="5" s="1"/>
  <c r="L1832" i="5" s="1"/>
  <c r="K1831" i="5" a="1"/>
  <c r="K1831" i="5" s="1"/>
  <c r="L1831" i="5" s="1"/>
  <c r="C1831" i="5" a="1"/>
  <c r="C1831" i="5" s="1"/>
  <c r="K1830" i="5" a="1"/>
  <c r="K1830" i="5" s="1"/>
  <c r="L1830" i="5" s="1"/>
  <c r="K1829" i="5" a="1"/>
  <c r="K1829" i="5" s="1"/>
  <c r="L1829" i="5" s="1"/>
  <c r="C1829" i="5" a="1"/>
  <c r="C1829" i="5" s="1"/>
  <c r="K1828" i="5" a="1"/>
  <c r="K1828" i="5" s="1"/>
  <c r="L1828" i="5" s="1"/>
  <c r="C1828" i="5" a="1"/>
  <c r="C1828" i="5" s="1"/>
  <c r="K1827" i="5" a="1"/>
  <c r="K1827" i="5" s="1"/>
  <c r="L1827" i="5" s="1"/>
  <c r="C1827" i="5" a="1"/>
  <c r="C1827" i="5" s="1"/>
  <c r="K1826" i="5" a="1"/>
  <c r="K1826" i="5" s="1"/>
  <c r="L1826" i="5" s="1"/>
  <c r="C1826" i="5" a="1"/>
  <c r="C1826" i="5" s="1"/>
  <c r="K1825" i="5" a="1"/>
  <c r="K1825" i="5" s="1"/>
  <c r="L1825" i="5" s="1"/>
  <c r="C1825" i="5" a="1"/>
  <c r="C1825" i="5" s="1"/>
  <c r="K1824" i="5" a="1"/>
  <c r="K1824" i="5" s="1"/>
  <c r="L1824" i="5" s="1"/>
  <c r="K1823" i="5" a="1"/>
  <c r="K1823" i="5" s="1"/>
  <c r="L1823" i="5" s="1"/>
  <c r="C1823" i="5" a="1"/>
  <c r="C1823" i="5" s="1"/>
  <c r="K1822" i="5" a="1"/>
  <c r="K1822" i="5" s="1"/>
  <c r="L1822" i="5" s="1"/>
  <c r="K1821" i="5" a="1"/>
  <c r="K1821" i="5" s="1"/>
  <c r="L1821" i="5" s="1"/>
  <c r="K1820" i="5" a="1"/>
  <c r="K1820" i="5" s="1"/>
  <c r="L1820" i="5" s="1"/>
  <c r="C1820" i="5" a="1"/>
  <c r="C1820" i="5" s="1"/>
  <c r="K1819" i="5" a="1"/>
  <c r="K1819" i="5" s="1"/>
  <c r="L1819" i="5" s="1"/>
  <c r="C1819" i="5" a="1"/>
  <c r="C1819" i="5" s="1"/>
  <c r="K1818" i="5" a="1"/>
  <c r="K1818" i="5" s="1"/>
  <c r="L1818" i="5" s="1"/>
  <c r="C1818" i="5" a="1"/>
  <c r="C1818" i="5" s="1"/>
  <c r="K1817" i="5" a="1"/>
  <c r="K1817" i="5" s="1"/>
  <c r="L1817" i="5" s="1"/>
  <c r="C1817" i="5" a="1"/>
  <c r="C1817" i="5" s="1"/>
  <c r="K1816" i="5" a="1"/>
  <c r="K1816" i="5" s="1"/>
  <c r="L1816" i="5" s="1"/>
  <c r="K1815" i="5" a="1"/>
  <c r="K1815" i="5" s="1"/>
  <c r="L1815" i="5" s="1"/>
  <c r="C1815" i="5" a="1"/>
  <c r="C1815" i="5" s="1"/>
  <c r="K1814" i="5" a="1"/>
  <c r="K1814" i="5" s="1"/>
  <c r="L1814" i="5" s="1"/>
  <c r="K1813" i="5" a="1"/>
  <c r="K1813" i="5" s="1"/>
  <c r="L1813" i="5" s="1"/>
  <c r="K1812" i="5" a="1"/>
  <c r="K1812" i="5" s="1"/>
  <c r="L1812" i="5" s="1"/>
  <c r="C1812" i="5" a="1"/>
  <c r="C1812" i="5" s="1"/>
  <c r="K1811" i="5" a="1"/>
  <c r="K1811" i="5" s="1"/>
  <c r="L1811" i="5" s="1"/>
  <c r="C1811" i="5" a="1"/>
  <c r="C1811" i="5" s="1"/>
  <c r="K1810" i="5" a="1"/>
  <c r="K1810" i="5" s="1"/>
  <c r="L1810" i="5" s="1"/>
  <c r="C1810" i="5" a="1"/>
  <c r="C1810" i="5" s="1"/>
  <c r="K1809" i="5" a="1"/>
  <c r="K1809" i="5" s="1"/>
  <c r="L1809" i="5" s="1"/>
  <c r="C1809" i="5" a="1"/>
  <c r="C1809" i="5" s="1"/>
  <c r="K1808" i="5" a="1"/>
  <c r="K1808" i="5" s="1"/>
  <c r="L1808" i="5" s="1"/>
  <c r="K1807" i="5" a="1"/>
  <c r="K1807" i="5" s="1"/>
  <c r="L1807" i="5" s="1"/>
  <c r="C1807" i="5" a="1"/>
  <c r="C1807" i="5" s="1"/>
  <c r="K1806" i="5" a="1"/>
  <c r="K1806" i="5" s="1"/>
  <c r="L1806" i="5" s="1"/>
  <c r="K1805" i="5" a="1"/>
  <c r="K1805" i="5" s="1"/>
  <c r="L1805" i="5" s="1"/>
  <c r="K1804" i="5" a="1"/>
  <c r="K1804" i="5" s="1"/>
  <c r="L1804" i="5" s="1"/>
  <c r="C1804" i="5" a="1"/>
  <c r="C1804" i="5" s="1"/>
  <c r="K1803" i="5" a="1"/>
  <c r="K1803" i="5" s="1"/>
  <c r="L1803" i="5" s="1"/>
  <c r="C1803" i="5" a="1"/>
  <c r="C1803" i="5" s="1"/>
  <c r="K1802" i="5" a="1"/>
  <c r="K1802" i="5" s="1"/>
  <c r="L1802" i="5" s="1"/>
  <c r="C1802" i="5" a="1"/>
  <c r="C1802" i="5" s="1"/>
  <c r="K1801" i="5" a="1"/>
  <c r="K1801" i="5" s="1"/>
  <c r="L1801" i="5" s="1"/>
  <c r="C1801" i="5" a="1"/>
  <c r="C1801" i="5" s="1"/>
  <c r="K1800" i="5" a="1"/>
  <c r="K1800" i="5" s="1"/>
  <c r="L1800" i="5" s="1"/>
  <c r="K1799" i="5" a="1"/>
  <c r="K1799" i="5" s="1"/>
  <c r="L1799" i="5" s="1"/>
  <c r="C1799" i="5" a="1"/>
  <c r="C1799" i="5" s="1"/>
  <c r="K1798" i="5" a="1"/>
  <c r="K1798" i="5" s="1"/>
  <c r="L1798" i="5" s="1"/>
  <c r="K1797" i="5" a="1"/>
  <c r="K1797" i="5" s="1"/>
  <c r="L1797" i="5" s="1"/>
  <c r="K1796" i="5" a="1"/>
  <c r="K1796" i="5" s="1"/>
  <c r="L1796" i="5" s="1"/>
  <c r="C1796" i="5" a="1"/>
  <c r="C1796" i="5" s="1"/>
  <c r="K1795" i="5" a="1"/>
  <c r="K1795" i="5" s="1"/>
  <c r="L1795" i="5" s="1"/>
  <c r="C1795" i="5" a="1"/>
  <c r="C1795" i="5" s="1"/>
  <c r="K1794" i="5" a="1"/>
  <c r="K1794" i="5" s="1"/>
  <c r="L1794" i="5" s="1"/>
  <c r="C1794" i="5" a="1"/>
  <c r="C1794" i="5" s="1"/>
  <c r="K1793" i="5" a="1"/>
  <c r="K1793" i="5" s="1"/>
  <c r="L1793" i="5" s="1"/>
  <c r="C1793" i="5" a="1"/>
  <c r="C1793" i="5" s="1"/>
  <c r="K1792" i="5" a="1"/>
  <c r="K1792" i="5" s="1"/>
  <c r="L1792" i="5" s="1"/>
  <c r="K1791" i="5" a="1"/>
  <c r="K1791" i="5" s="1"/>
  <c r="L1791" i="5" s="1"/>
  <c r="C1791" i="5" a="1"/>
  <c r="C1791" i="5" s="1"/>
  <c r="K1790" i="5" a="1"/>
  <c r="K1790" i="5" s="1"/>
  <c r="L1790" i="5" s="1"/>
  <c r="K1789" i="5" a="1"/>
  <c r="K1789" i="5" s="1"/>
  <c r="L1789" i="5" s="1"/>
  <c r="K1788" i="5" a="1"/>
  <c r="K1788" i="5" s="1"/>
  <c r="L1788" i="5" s="1"/>
  <c r="C1788" i="5" a="1"/>
  <c r="C1788" i="5" s="1"/>
  <c r="K1787" i="5" a="1"/>
  <c r="K1787" i="5" s="1"/>
  <c r="L1787" i="5" s="1"/>
  <c r="C1787" i="5" a="1"/>
  <c r="C1787" i="5" s="1"/>
  <c r="K1786" i="5" a="1"/>
  <c r="K1786" i="5" s="1"/>
  <c r="L1786" i="5" s="1"/>
  <c r="C1786" i="5" a="1"/>
  <c r="C1786" i="5" s="1"/>
  <c r="K1785" i="5" a="1"/>
  <c r="K1785" i="5" s="1"/>
  <c r="L1785" i="5" s="1"/>
  <c r="C1785" i="5" a="1"/>
  <c r="C1785" i="5" s="1"/>
  <c r="K1784" i="5" a="1"/>
  <c r="K1784" i="5" s="1"/>
  <c r="L1784" i="5" s="1"/>
  <c r="K1783" i="5" a="1"/>
  <c r="K1783" i="5" s="1"/>
  <c r="L1783" i="5" s="1"/>
  <c r="C1783" i="5" a="1"/>
  <c r="C1783" i="5" s="1"/>
  <c r="K1782" i="5" a="1"/>
  <c r="K1782" i="5" s="1"/>
  <c r="L1782" i="5" s="1"/>
  <c r="K1781" i="5" a="1"/>
  <c r="K1781" i="5" s="1"/>
  <c r="L1781" i="5" s="1"/>
  <c r="C1781" i="5" a="1"/>
  <c r="C1781" i="5" s="1"/>
  <c r="K1780" i="5" a="1"/>
  <c r="K1780" i="5" s="1"/>
  <c r="L1780" i="5" s="1"/>
  <c r="C1780" i="5" a="1"/>
  <c r="C1780" i="5" s="1"/>
  <c r="K1779" i="5" a="1"/>
  <c r="K1779" i="5" s="1"/>
  <c r="L1779" i="5" s="1"/>
  <c r="C1779" i="5" a="1"/>
  <c r="C1779" i="5" s="1"/>
  <c r="K1778" i="5" a="1"/>
  <c r="K1778" i="5" s="1"/>
  <c r="L1778" i="5" s="1"/>
  <c r="C1778" i="5" a="1"/>
  <c r="C1778" i="5" s="1"/>
  <c r="K1777" i="5" a="1"/>
  <c r="K1777" i="5" s="1"/>
  <c r="L1777" i="5" s="1"/>
  <c r="C1777" i="5" a="1"/>
  <c r="C1777" i="5" s="1"/>
  <c r="K1776" i="5" a="1"/>
  <c r="K1776" i="5" s="1"/>
  <c r="L1776" i="5" s="1"/>
  <c r="K1775" i="5" a="1"/>
  <c r="K1775" i="5" s="1"/>
  <c r="L1775" i="5" s="1"/>
  <c r="C1775" i="5" a="1"/>
  <c r="C1775" i="5" s="1"/>
  <c r="K1774" i="5" a="1"/>
  <c r="K1774" i="5" s="1"/>
  <c r="L1774" i="5" s="1"/>
  <c r="K1773" i="5" a="1"/>
  <c r="K1773" i="5" s="1"/>
  <c r="L1773" i="5" s="1"/>
  <c r="K1772" i="5" a="1"/>
  <c r="K1772" i="5" s="1"/>
  <c r="L1772" i="5" s="1"/>
  <c r="C1772" i="5" a="1"/>
  <c r="C1772" i="5" s="1"/>
  <c r="K1771" i="5" a="1"/>
  <c r="K1771" i="5" s="1"/>
  <c r="L1771" i="5" s="1"/>
  <c r="C1771" i="5" a="1"/>
  <c r="C1771" i="5" s="1"/>
  <c r="K1770" i="5" a="1"/>
  <c r="K1770" i="5" s="1"/>
  <c r="L1770" i="5" s="1"/>
  <c r="C1770" i="5" a="1"/>
  <c r="C1770" i="5" s="1"/>
  <c r="K1769" i="5" a="1"/>
  <c r="K1769" i="5" s="1"/>
  <c r="L1769" i="5" s="1"/>
  <c r="C1769" i="5" a="1"/>
  <c r="C1769" i="5" s="1"/>
  <c r="K1768" i="5" a="1"/>
  <c r="K1768" i="5" s="1"/>
  <c r="L1768" i="5" s="1"/>
  <c r="K1767" i="5" a="1"/>
  <c r="K1767" i="5" s="1"/>
  <c r="L1767" i="5" s="1"/>
  <c r="C1767" i="5" a="1"/>
  <c r="C1767" i="5" s="1"/>
  <c r="K1766" i="5" a="1"/>
  <c r="K1766" i="5" s="1"/>
  <c r="L1766" i="5" s="1"/>
  <c r="K1765" i="5" a="1"/>
  <c r="K1765" i="5" s="1"/>
  <c r="L1765" i="5" s="1"/>
  <c r="K1764" i="5" a="1"/>
  <c r="K1764" i="5" s="1"/>
  <c r="L1764" i="5" s="1"/>
  <c r="C1764" i="5" a="1"/>
  <c r="C1764" i="5" s="1"/>
  <c r="K1763" i="5" a="1"/>
  <c r="K1763" i="5" s="1"/>
  <c r="L1763" i="5" s="1"/>
  <c r="C1763" i="5" a="1"/>
  <c r="C1763" i="5" s="1"/>
  <c r="K1762" i="5" a="1"/>
  <c r="K1762" i="5" s="1"/>
  <c r="L1762" i="5" s="1"/>
  <c r="C1762" i="5" a="1"/>
  <c r="C1762" i="5" s="1"/>
  <c r="K1761" i="5" a="1"/>
  <c r="K1761" i="5" s="1"/>
  <c r="L1761" i="5" s="1"/>
  <c r="C1761" i="5" a="1"/>
  <c r="C1761" i="5" s="1"/>
  <c r="K1760" i="5" a="1"/>
  <c r="K1760" i="5" s="1"/>
  <c r="L1760" i="5" s="1"/>
  <c r="C1760" i="5" a="1"/>
  <c r="C1760" i="5" s="1"/>
  <c r="K1759" i="5" a="1"/>
  <c r="K1759" i="5" s="1"/>
  <c r="L1759" i="5" s="1"/>
  <c r="C1759" i="5" a="1"/>
  <c r="C1759" i="5" s="1"/>
  <c r="K1758" i="5" a="1"/>
  <c r="K1758" i="5" s="1"/>
  <c r="L1758" i="5" s="1"/>
  <c r="K1757" i="5" a="1"/>
  <c r="K1757" i="5" s="1"/>
  <c r="L1757" i="5" s="1"/>
  <c r="K1756" i="5" a="1"/>
  <c r="K1756" i="5" s="1"/>
  <c r="L1756" i="5" s="1"/>
  <c r="C1756" i="5" a="1"/>
  <c r="C1756" i="5" s="1"/>
  <c r="K1755" i="5" a="1"/>
  <c r="K1755" i="5" s="1"/>
  <c r="L1755" i="5" s="1"/>
  <c r="C1755" i="5" a="1"/>
  <c r="C1755" i="5" s="1"/>
  <c r="K1754" i="5" a="1"/>
  <c r="K1754" i="5" s="1"/>
  <c r="L1754" i="5" s="1"/>
  <c r="C1754" i="5" a="1"/>
  <c r="C1754" i="5" s="1"/>
  <c r="K1753" i="5" a="1"/>
  <c r="K1753" i="5" s="1"/>
  <c r="L1753" i="5" s="1"/>
  <c r="C1753" i="5" a="1"/>
  <c r="C1753" i="5" s="1"/>
  <c r="K1752" i="5" a="1"/>
  <c r="K1752" i="5" s="1"/>
  <c r="L1752" i="5" s="1"/>
  <c r="C1752" i="5" a="1"/>
  <c r="C1752" i="5" s="1"/>
  <c r="K1751" i="5" a="1"/>
  <c r="K1751" i="5" s="1"/>
  <c r="L1751" i="5" s="1"/>
  <c r="C1751" i="5" a="1"/>
  <c r="C1751" i="5" s="1"/>
  <c r="K1750" i="5" a="1"/>
  <c r="K1750" i="5" s="1"/>
  <c r="L1750" i="5" s="1"/>
  <c r="K1749" i="5" a="1"/>
  <c r="K1749" i="5" s="1"/>
  <c r="L1749" i="5" s="1"/>
  <c r="K1748" i="5" a="1"/>
  <c r="K1748" i="5" s="1"/>
  <c r="L1748" i="5" s="1"/>
  <c r="C1748" i="5" a="1"/>
  <c r="C1748" i="5" s="1"/>
  <c r="K1747" i="5" a="1"/>
  <c r="K1747" i="5" s="1"/>
  <c r="L1747" i="5" s="1"/>
  <c r="C1747" i="5" a="1"/>
  <c r="C1747" i="5" s="1"/>
  <c r="K1746" i="5" a="1"/>
  <c r="K1746" i="5" s="1"/>
  <c r="L1746" i="5" s="1"/>
  <c r="C1746" i="5" a="1"/>
  <c r="C1746" i="5" s="1"/>
  <c r="K1745" i="5" a="1"/>
  <c r="K1745" i="5" s="1"/>
  <c r="L1745" i="5" s="1"/>
  <c r="C1745" i="5" a="1"/>
  <c r="C1745" i="5" s="1"/>
  <c r="K1744" i="5" a="1"/>
  <c r="K1744" i="5" s="1"/>
  <c r="L1744" i="5" s="1"/>
  <c r="C1744" i="5" a="1"/>
  <c r="C1744" i="5" s="1"/>
  <c r="K1743" i="5" a="1"/>
  <c r="K1743" i="5" s="1"/>
  <c r="L1743" i="5" s="1"/>
  <c r="C1743" i="5" a="1"/>
  <c r="C1743" i="5" s="1"/>
  <c r="K1742" i="5" a="1"/>
  <c r="K1742" i="5" s="1"/>
  <c r="L1742" i="5" s="1"/>
  <c r="K1741" i="5" a="1"/>
  <c r="K1741" i="5" s="1"/>
  <c r="L1741" i="5" s="1"/>
  <c r="K1740" i="5" a="1"/>
  <c r="K1740" i="5" s="1"/>
  <c r="L1740" i="5" s="1"/>
  <c r="C1740" i="5" a="1"/>
  <c r="C1740" i="5" s="1"/>
  <c r="K1739" i="5" a="1"/>
  <c r="K1739" i="5" s="1"/>
  <c r="L1739" i="5" s="1"/>
  <c r="C1739" i="5" a="1"/>
  <c r="C1739" i="5" s="1"/>
  <c r="K1738" i="5" a="1"/>
  <c r="K1738" i="5" s="1"/>
  <c r="L1738" i="5" s="1"/>
  <c r="C1738" i="5" a="1"/>
  <c r="C1738" i="5" s="1"/>
  <c r="K1737" i="5" a="1"/>
  <c r="K1737" i="5" s="1"/>
  <c r="L1737" i="5" s="1"/>
  <c r="C1737" i="5" a="1"/>
  <c r="C1737" i="5" s="1"/>
  <c r="K1736" i="5" a="1"/>
  <c r="K1736" i="5" s="1"/>
  <c r="L1736" i="5" s="1"/>
  <c r="C1736" i="5" a="1"/>
  <c r="C1736" i="5" s="1"/>
  <c r="K1735" i="5" a="1"/>
  <c r="K1735" i="5" s="1"/>
  <c r="L1735" i="5" s="1"/>
  <c r="C1735" i="5" a="1"/>
  <c r="C1735" i="5" s="1"/>
  <c r="K1734" i="5" a="1"/>
  <c r="K1734" i="5" s="1"/>
  <c r="L1734" i="5" s="1"/>
  <c r="K1733" i="5" a="1"/>
  <c r="K1733" i="5" s="1"/>
  <c r="L1733" i="5" s="1"/>
  <c r="C1733" i="5" a="1"/>
  <c r="C1733" i="5" s="1"/>
  <c r="K1732" i="5" a="1"/>
  <c r="K1732" i="5" s="1"/>
  <c r="L1732" i="5" s="1"/>
  <c r="C1732" i="5" a="1"/>
  <c r="C1732" i="5" s="1"/>
  <c r="K1731" i="5" a="1"/>
  <c r="K1731" i="5" s="1"/>
  <c r="L1731" i="5" s="1"/>
  <c r="C1731" i="5" a="1"/>
  <c r="C1731" i="5" s="1"/>
  <c r="K1730" i="5" a="1"/>
  <c r="K1730" i="5" s="1"/>
  <c r="L1730" i="5" s="1"/>
  <c r="C1730" i="5" a="1"/>
  <c r="C1730" i="5" s="1"/>
  <c r="K1729" i="5" a="1"/>
  <c r="K1729" i="5" s="1"/>
  <c r="L1729" i="5" s="1"/>
  <c r="C1729" i="5" a="1"/>
  <c r="C1729" i="5" s="1"/>
  <c r="K1728" i="5" a="1"/>
  <c r="K1728" i="5" s="1"/>
  <c r="L1728" i="5" s="1"/>
  <c r="C1728" i="5" a="1"/>
  <c r="C1728" i="5" s="1"/>
  <c r="K1727" i="5" a="1"/>
  <c r="K1727" i="5" s="1"/>
  <c r="L1727" i="5" s="1"/>
  <c r="C1727" i="5" a="1"/>
  <c r="C1727" i="5" s="1"/>
  <c r="K1726" i="5" a="1"/>
  <c r="K1726" i="5" s="1"/>
  <c r="L1726" i="5" s="1"/>
  <c r="K1725" i="5" a="1"/>
  <c r="K1725" i="5" s="1"/>
  <c r="L1725" i="5" s="1"/>
  <c r="C1725" i="5" a="1"/>
  <c r="C1725" i="5" s="1"/>
  <c r="K1724" i="5" a="1"/>
  <c r="K1724" i="5" s="1"/>
  <c r="L1724" i="5" s="1"/>
  <c r="C1724" i="5" a="1"/>
  <c r="C1724" i="5" s="1"/>
  <c r="K1723" i="5" a="1"/>
  <c r="K1723" i="5" s="1"/>
  <c r="L1723" i="5" s="1"/>
  <c r="C1723" i="5" a="1"/>
  <c r="C1723" i="5" s="1"/>
  <c r="K1722" i="5" a="1"/>
  <c r="K1722" i="5" s="1"/>
  <c r="L1722" i="5" s="1"/>
  <c r="C1722" i="5" a="1"/>
  <c r="C1722" i="5" s="1"/>
  <c r="K1721" i="5" a="1"/>
  <c r="K1721" i="5" s="1"/>
  <c r="L1721" i="5" s="1"/>
  <c r="C1721" i="5" a="1"/>
  <c r="C1721" i="5" s="1"/>
  <c r="K1720" i="5" a="1"/>
  <c r="K1720" i="5" s="1"/>
  <c r="L1720" i="5" s="1"/>
  <c r="K1719" i="5" a="1"/>
  <c r="K1719" i="5" s="1"/>
  <c r="L1719" i="5" s="1"/>
  <c r="C1719" i="5" a="1"/>
  <c r="C1719" i="5" s="1"/>
  <c r="K1718" i="5" a="1"/>
  <c r="K1718" i="5" s="1"/>
  <c r="L1718" i="5" s="1"/>
  <c r="K1717" i="5" a="1"/>
  <c r="K1717" i="5" s="1"/>
  <c r="L1717" i="5" s="1"/>
  <c r="K1716" i="5" a="1"/>
  <c r="K1716" i="5" s="1"/>
  <c r="L1716" i="5" s="1"/>
  <c r="C1716" i="5" a="1"/>
  <c r="C1716" i="5" s="1"/>
  <c r="K1715" i="5" a="1"/>
  <c r="K1715" i="5" s="1"/>
  <c r="L1715" i="5" s="1"/>
  <c r="C1715" i="5" a="1"/>
  <c r="C1715" i="5" s="1"/>
  <c r="K1714" i="5" a="1"/>
  <c r="K1714" i="5" s="1"/>
  <c r="L1714" i="5" s="1"/>
  <c r="C1714" i="5" a="1"/>
  <c r="C1714" i="5" s="1"/>
  <c r="K1713" i="5" a="1"/>
  <c r="K1713" i="5" s="1"/>
  <c r="L1713" i="5" s="1"/>
  <c r="C1713" i="5" a="1"/>
  <c r="C1713" i="5" s="1"/>
  <c r="K1712" i="5" a="1"/>
  <c r="K1712" i="5" s="1"/>
  <c r="L1712" i="5" s="1"/>
  <c r="K1711" i="5" a="1"/>
  <c r="K1711" i="5" s="1"/>
  <c r="L1711" i="5" s="1"/>
  <c r="C1711" i="5" a="1"/>
  <c r="C1711" i="5" s="1"/>
  <c r="K1710" i="5" a="1"/>
  <c r="K1710" i="5" s="1"/>
  <c r="L1710" i="5" s="1"/>
  <c r="K1709" i="5" a="1"/>
  <c r="K1709" i="5" s="1"/>
  <c r="L1709" i="5" s="1"/>
  <c r="K1708" i="5" a="1"/>
  <c r="K1708" i="5" s="1"/>
  <c r="L1708" i="5" s="1"/>
  <c r="C1708" i="5" a="1"/>
  <c r="C1708" i="5" s="1"/>
  <c r="K1707" i="5" a="1"/>
  <c r="K1707" i="5" s="1"/>
  <c r="L1707" i="5" s="1"/>
  <c r="C1707" i="5" a="1"/>
  <c r="C1707" i="5" s="1"/>
  <c r="K1706" i="5" a="1"/>
  <c r="K1706" i="5" s="1"/>
  <c r="L1706" i="5" s="1"/>
  <c r="C1706" i="5" a="1"/>
  <c r="C1706" i="5" s="1"/>
  <c r="K1705" i="5" a="1"/>
  <c r="K1705" i="5" s="1"/>
  <c r="L1705" i="5" s="1"/>
  <c r="C1705" i="5" a="1"/>
  <c r="C1705" i="5" s="1"/>
  <c r="K1704" i="5" a="1"/>
  <c r="K1704" i="5" s="1"/>
  <c r="L1704" i="5" s="1"/>
  <c r="K1703" i="5" a="1"/>
  <c r="K1703" i="5" s="1"/>
  <c r="L1703" i="5" s="1"/>
  <c r="C1703" i="5" a="1"/>
  <c r="C1703" i="5" s="1"/>
  <c r="K1702" i="5" a="1"/>
  <c r="K1702" i="5" s="1"/>
  <c r="L1702" i="5" s="1"/>
  <c r="K1701" i="5" a="1"/>
  <c r="K1701" i="5" s="1"/>
  <c r="L1701" i="5" s="1"/>
  <c r="K1700" i="5" a="1"/>
  <c r="K1700" i="5" s="1"/>
  <c r="L1700" i="5" s="1"/>
  <c r="C1700" i="5" a="1"/>
  <c r="C1700" i="5" s="1"/>
  <c r="K1699" i="5" a="1"/>
  <c r="K1699" i="5" s="1"/>
  <c r="L1699" i="5" s="1"/>
  <c r="C1699" i="5" a="1"/>
  <c r="C1699" i="5" s="1"/>
  <c r="K1698" i="5" a="1"/>
  <c r="K1698" i="5" s="1"/>
  <c r="L1698" i="5" s="1"/>
  <c r="C1698" i="5" a="1"/>
  <c r="C1698" i="5" s="1"/>
  <c r="K1697" i="5" a="1"/>
  <c r="K1697" i="5" s="1"/>
  <c r="L1697" i="5" s="1"/>
  <c r="C1697" i="5" a="1"/>
  <c r="C1697" i="5" s="1"/>
  <c r="K1696" i="5" a="1"/>
  <c r="K1696" i="5" s="1"/>
  <c r="L1696" i="5" s="1"/>
  <c r="K1695" i="5" a="1"/>
  <c r="K1695" i="5" s="1"/>
  <c r="L1695" i="5" s="1"/>
  <c r="C1695" i="5" a="1"/>
  <c r="C1695" i="5" s="1"/>
  <c r="K1694" i="5" a="1"/>
  <c r="K1694" i="5" s="1"/>
  <c r="L1694" i="5" s="1"/>
  <c r="K1693" i="5" a="1"/>
  <c r="K1693" i="5" s="1"/>
  <c r="L1693" i="5" s="1"/>
  <c r="C1693" i="5" a="1"/>
  <c r="C1693" i="5" s="1"/>
  <c r="K1692" i="5" a="1"/>
  <c r="K1692" i="5" s="1"/>
  <c r="L1692" i="5" s="1"/>
  <c r="C1692" i="5" a="1"/>
  <c r="C1692" i="5" s="1"/>
  <c r="K1691" i="5" a="1"/>
  <c r="K1691" i="5" s="1"/>
  <c r="L1691" i="5" s="1"/>
  <c r="C1691" i="5" a="1"/>
  <c r="C1691" i="5" s="1"/>
  <c r="K1690" i="5" a="1"/>
  <c r="K1690" i="5" s="1"/>
  <c r="L1690" i="5" s="1"/>
  <c r="C1690" i="5" a="1"/>
  <c r="C1690" i="5" s="1"/>
  <c r="K1689" i="5" a="1"/>
  <c r="K1689" i="5" s="1"/>
  <c r="L1689" i="5" s="1"/>
  <c r="C1689" i="5" a="1"/>
  <c r="C1689" i="5" s="1"/>
  <c r="K1688" i="5" a="1"/>
  <c r="K1688" i="5" s="1"/>
  <c r="L1688" i="5" s="1"/>
  <c r="K1687" i="5" a="1"/>
  <c r="K1687" i="5" s="1"/>
  <c r="L1687" i="5" s="1"/>
  <c r="C1687" i="5" a="1"/>
  <c r="C1687" i="5" s="1"/>
  <c r="K1686" i="5" a="1"/>
  <c r="K1686" i="5" s="1"/>
  <c r="L1686" i="5" s="1"/>
  <c r="K1685" i="5" a="1"/>
  <c r="K1685" i="5" s="1"/>
  <c r="L1685" i="5" s="1"/>
  <c r="K1684" i="5" a="1"/>
  <c r="K1684" i="5" s="1"/>
  <c r="L1684" i="5" s="1"/>
  <c r="C1684" i="5" a="1"/>
  <c r="C1684" i="5" s="1"/>
  <c r="K1683" i="5" a="1"/>
  <c r="K1683" i="5" s="1"/>
  <c r="L1683" i="5" s="1"/>
  <c r="C1683" i="5" a="1"/>
  <c r="C1683" i="5" s="1"/>
  <c r="K1682" i="5" a="1"/>
  <c r="K1682" i="5" s="1"/>
  <c r="L1682" i="5" s="1"/>
  <c r="C1682" i="5" a="1"/>
  <c r="C1682" i="5" s="1"/>
  <c r="K1681" i="5" a="1"/>
  <c r="K1681" i="5" s="1"/>
  <c r="L1681" i="5" s="1"/>
  <c r="C1681" i="5" a="1"/>
  <c r="C1681" i="5" s="1"/>
  <c r="K1680" i="5" a="1"/>
  <c r="K1680" i="5" s="1"/>
  <c r="L1680" i="5" s="1"/>
  <c r="K1679" i="5" a="1"/>
  <c r="K1679" i="5" s="1"/>
  <c r="L1679" i="5" s="1"/>
  <c r="C1679" i="5" a="1"/>
  <c r="C1679" i="5" s="1"/>
  <c r="K1678" i="5" a="1"/>
  <c r="K1678" i="5" s="1"/>
  <c r="L1678" i="5" s="1"/>
  <c r="K1677" i="5" a="1"/>
  <c r="K1677" i="5" s="1"/>
  <c r="L1677" i="5" s="1"/>
  <c r="K1676" i="5" a="1"/>
  <c r="K1676" i="5" s="1"/>
  <c r="L1676" i="5" s="1"/>
  <c r="C1676" i="5" a="1"/>
  <c r="C1676" i="5" s="1"/>
  <c r="K1675" i="5" a="1"/>
  <c r="K1675" i="5" s="1"/>
  <c r="L1675" i="5" s="1"/>
  <c r="C1675" i="5" a="1"/>
  <c r="C1675" i="5" s="1"/>
  <c r="K1674" i="5" a="1"/>
  <c r="K1674" i="5" s="1"/>
  <c r="L1674" i="5" s="1"/>
  <c r="C1674" i="5" a="1"/>
  <c r="C1674" i="5" s="1"/>
  <c r="K1673" i="5" a="1"/>
  <c r="K1673" i="5" s="1"/>
  <c r="L1673" i="5" s="1"/>
  <c r="C1673" i="5" a="1"/>
  <c r="C1673" i="5" s="1"/>
  <c r="K1672" i="5" a="1"/>
  <c r="K1672" i="5" s="1"/>
  <c r="L1672" i="5" s="1"/>
  <c r="K1671" i="5" a="1"/>
  <c r="K1671" i="5" s="1"/>
  <c r="L1671" i="5" s="1"/>
  <c r="C1671" i="5" a="1"/>
  <c r="C1671" i="5" s="1"/>
  <c r="K1670" i="5" a="1"/>
  <c r="K1670" i="5" s="1"/>
  <c r="L1670" i="5" s="1"/>
  <c r="K1669" i="5" a="1"/>
  <c r="K1669" i="5" s="1"/>
  <c r="L1669" i="5" s="1"/>
  <c r="K1668" i="5" a="1"/>
  <c r="K1668" i="5" s="1"/>
  <c r="L1668" i="5" s="1"/>
  <c r="C1668" i="5" a="1"/>
  <c r="C1668" i="5" s="1"/>
  <c r="K1667" i="5" a="1"/>
  <c r="K1667" i="5" s="1"/>
  <c r="L1667" i="5" s="1"/>
  <c r="C1667" i="5" a="1"/>
  <c r="C1667" i="5" s="1"/>
  <c r="K1666" i="5" a="1"/>
  <c r="K1666" i="5" s="1"/>
  <c r="L1666" i="5" s="1"/>
  <c r="C1666" i="5" a="1"/>
  <c r="C1666" i="5" s="1"/>
  <c r="K1665" i="5" a="1"/>
  <c r="K1665" i="5" s="1"/>
  <c r="L1665" i="5" s="1"/>
  <c r="C1665" i="5" a="1"/>
  <c r="C1665" i="5" s="1"/>
  <c r="K1664" i="5" a="1"/>
  <c r="K1664" i="5" s="1"/>
  <c r="L1664" i="5" s="1"/>
  <c r="K1663" i="5" a="1"/>
  <c r="K1663" i="5" s="1"/>
  <c r="L1663" i="5" s="1"/>
  <c r="C1663" i="5" a="1"/>
  <c r="C1663" i="5" s="1"/>
  <c r="K1662" i="5" a="1"/>
  <c r="K1662" i="5" s="1"/>
  <c r="L1662" i="5" s="1"/>
  <c r="K1661" i="5" a="1"/>
  <c r="K1661" i="5" s="1"/>
  <c r="L1661" i="5" s="1"/>
  <c r="K1660" i="5" a="1"/>
  <c r="K1660" i="5" s="1"/>
  <c r="L1660" i="5" s="1"/>
  <c r="C1660" i="5" a="1"/>
  <c r="C1660" i="5" s="1"/>
  <c r="K1659" i="5" a="1"/>
  <c r="K1659" i="5" s="1"/>
  <c r="L1659" i="5" s="1"/>
  <c r="C1659" i="5" a="1"/>
  <c r="C1659" i="5" s="1"/>
  <c r="K1658" i="5" a="1"/>
  <c r="K1658" i="5" s="1"/>
  <c r="L1658" i="5" s="1"/>
  <c r="C1658" i="5" a="1"/>
  <c r="C1658" i="5" s="1"/>
  <c r="K1657" i="5" a="1"/>
  <c r="K1657" i="5" s="1"/>
  <c r="L1657" i="5" s="1"/>
  <c r="C1657" i="5" a="1"/>
  <c r="C1657" i="5" s="1"/>
  <c r="K1656" i="5" a="1"/>
  <c r="K1656" i="5" s="1"/>
  <c r="L1656" i="5" s="1"/>
  <c r="K1655" i="5" a="1"/>
  <c r="K1655" i="5" s="1"/>
  <c r="L1655" i="5" s="1"/>
  <c r="C1655" i="5" a="1"/>
  <c r="C1655" i="5" s="1"/>
  <c r="K1654" i="5" a="1"/>
  <c r="K1654" i="5" s="1"/>
  <c r="L1654" i="5" s="1"/>
  <c r="K1653" i="5" a="1"/>
  <c r="K1653" i="5" s="1"/>
  <c r="L1653" i="5" s="1"/>
  <c r="C1653" i="5" a="1"/>
  <c r="C1653" i="5" s="1"/>
  <c r="K1652" i="5" a="1"/>
  <c r="K1652" i="5" s="1"/>
  <c r="L1652" i="5" s="1"/>
  <c r="C1652" i="5" a="1"/>
  <c r="C1652" i="5" s="1"/>
  <c r="K1651" i="5" a="1"/>
  <c r="K1651" i="5" s="1"/>
  <c r="L1651" i="5" s="1"/>
  <c r="C1651" i="5" a="1"/>
  <c r="C1651" i="5" s="1"/>
  <c r="K1650" i="5" a="1"/>
  <c r="K1650" i="5" s="1"/>
  <c r="L1650" i="5" s="1"/>
  <c r="C1650" i="5" a="1"/>
  <c r="C1650" i="5" s="1"/>
  <c r="K1649" i="5" a="1"/>
  <c r="K1649" i="5" s="1"/>
  <c r="L1649" i="5" s="1"/>
  <c r="C1649" i="5" a="1"/>
  <c r="C1649" i="5" s="1"/>
  <c r="K1648" i="5" a="1"/>
  <c r="K1648" i="5" s="1"/>
  <c r="L1648" i="5" s="1"/>
  <c r="K1647" i="5" a="1"/>
  <c r="K1647" i="5" s="1"/>
  <c r="L1647" i="5" s="1"/>
  <c r="C1647" i="5" a="1"/>
  <c r="C1647" i="5" s="1"/>
  <c r="K1646" i="5" a="1"/>
  <c r="K1646" i="5" s="1"/>
  <c r="L1646" i="5" s="1"/>
  <c r="K1645" i="5" a="1"/>
  <c r="K1645" i="5" s="1"/>
  <c r="L1645" i="5" s="1"/>
  <c r="K1644" i="5" a="1"/>
  <c r="K1644" i="5" s="1"/>
  <c r="L1644" i="5" s="1"/>
  <c r="C1644" i="5" a="1"/>
  <c r="C1644" i="5" s="1"/>
  <c r="K1643" i="5" a="1"/>
  <c r="K1643" i="5" s="1"/>
  <c r="L1643" i="5" s="1"/>
  <c r="C1643" i="5" a="1"/>
  <c r="C1643" i="5" s="1"/>
  <c r="K1642" i="5" a="1"/>
  <c r="K1642" i="5" s="1"/>
  <c r="L1642" i="5" s="1"/>
  <c r="C1642" i="5" a="1"/>
  <c r="C1642" i="5" s="1"/>
  <c r="K1641" i="5" a="1"/>
  <c r="K1641" i="5" s="1"/>
  <c r="L1641" i="5" s="1"/>
  <c r="C1641" i="5" a="1"/>
  <c r="C1641" i="5" s="1"/>
  <c r="K1640" i="5" a="1"/>
  <c r="K1640" i="5" s="1"/>
  <c r="L1640" i="5" s="1"/>
  <c r="K1639" i="5" a="1"/>
  <c r="K1639" i="5" s="1"/>
  <c r="L1639" i="5" s="1"/>
  <c r="C1639" i="5" a="1"/>
  <c r="C1639" i="5" s="1"/>
  <c r="K1638" i="5" a="1"/>
  <c r="K1638" i="5" s="1"/>
  <c r="L1638" i="5" s="1"/>
  <c r="K1637" i="5" a="1"/>
  <c r="K1637" i="5" s="1"/>
  <c r="L1637" i="5" s="1"/>
  <c r="K1636" i="5" a="1"/>
  <c r="K1636" i="5" s="1"/>
  <c r="L1636" i="5" s="1"/>
  <c r="C1636" i="5" a="1"/>
  <c r="C1636" i="5" s="1"/>
  <c r="K1635" i="5" a="1"/>
  <c r="K1635" i="5" s="1"/>
  <c r="L1635" i="5" s="1"/>
  <c r="C1635" i="5" a="1"/>
  <c r="C1635" i="5" s="1"/>
  <c r="K1634" i="5" a="1"/>
  <c r="K1634" i="5" s="1"/>
  <c r="L1634" i="5" s="1"/>
  <c r="C1634" i="5" a="1"/>
  <c r="C1634" i="5" s="1"/>
  <c r="K1633" i="5" a="1"/>
  <c r="K1633" i="5" s="1"/>
  <c r="L1633" i="5" s="1"/>
  <c r="C1633" i="5" a="1"/>
  <c r="C1633" i="5" s="1"/>
  <c r="K1632" i="5" a="1"/>
  <c r="K1632" i="5" s="1"/>
  <c r="L1632" i="5" s="1"/>
  <c r="K1631" i="5" a="1"/>
  <c r="K1631" i="5" s="1"/>
  <c r="L1631" i="5" s="1"/>
  <c r="C1631" i="5" a="1"/>
  <c r="C1631" i="5" s="1"/>
  <c r="K1630" i="5" a="1"/>
  <c r="K1630" i="5" s="1"/>
  <c r="L1630" i="5" s="1"/>
  <c r="K1629" i="5" a="1"/>
  <c r="K1629" i="5" s="1"/>
  <c r="L1629" i="5" s="1"/>
  <c r="K1628" i="5" a="1"/>
  <c r="K1628" i="5" s="1"/>
  <c r="L1628" i="5" s="1"/>
  <c r="C1628" i="5" a="1"/>
  <c r="C1628" i="5" s="1"/>
  <c r="K1627" i="5" a="1"/>
  <c r="K1627" i="5" s="1"/>
  <c r="L1627" i="5" s="1"/>
  <c r="C1627" i="5" a="1"/>
  <c r="C1627" i="5" s="1"/>
  <c r="K1626" i="5" a="1"/>
  <c r="K1626" i="5" s="1"/>
  <c r="L1626" i="5" s="1"/>
  <c r="C1626" i="5" a="1"/>
  <c r="C1626" i="5" s="1"/>
  <c r="K1625" i="5" a="1"/>
  <c r="K1625" i="5" s="1"/>
  <c r="L1625" i="5" s="1"/>
  <c r="C1625" i="5" a="1"/>
  <c r="C1625" i="5" s="1"/>
  <c r="K1624" i="5" a="1"/>
  <c r="K1624" i="5" s="1"/>
  <c r="L1624" i="5" s="1"/>
  <c r="K1623" i="5" a="1"/>
  <c r="K1623" i="5" s="1"/>
  <c r="L1623" i="5" s="1"/>
  <c r="C1623" i="5" a="1"/>
  <c r="C1623" i="5" s="1"/>
  <c r="K1622" i="5" a="1"/>
  <c r="K1622" i="5" s="1"/>
  <c r="L1622" i="5" s="1"/>
  <c r="K1621" i="5" a="1"/>
  <c r="K1621" i="5" s="1"/>
  <c r="L1621" i="5" s="1"/>
  <c r="C1621" i="5" a="1"/>
  <c r="C1621" i="5" s="1"/>
  <c r="K1620" i="5" a="1"/>
  <c r="K1620" i="5" s="1"/>
  <c r="L1620" i="5" s="1"/>
  <c r="C1620" i="5" a="1"/>
  <c r="C1620" i="5" s="1"/>
  <c r="K1619" i="5" a="1"/>
  <c r="K1619" i="5" s="1"/>
  <c r="L1619" i="5" s="1"/>
  <c r="C1619" i="5" a="1"/>
  <c r="C1619" i="5" s="1"/>
  <c r="K1618" i="5" a="1"/>
  <c r="K1618" i="5" s="1"/>
  <c r="L1618" i="5" s="1"/>
  <c r="C1618" i="5" a="1"/>
  <c r="C1618" i="5" s="1"/>
  <c r="K1617" i="5" a="1"/>
  <c r="K1617" i="5" s="1"/>
  <c r="L1617" i="5" s="1"/>
  <c r="C1617" i="5" a="1"/>
  <c r="C1617" i="5" s="1"/>
  <c r="K1616" i="5" a="1"/>
  <c r="K1616" i="5" s="1"/>
  <c r="L1616" i="5" s="1"/>
  <c r="K1615" i="5" a="1"/>
  <c r="K1615" i="5" s="1"/>
  <c r="L1615" i="5" s="1"/>
  <c r="C1615" i="5" a="1"/>
  <c r="C1615" i="5" s="1"/>
  <c r="K1614" i="5" a="1"/>
  <c r="K1614" i="5" s="1"/>
  <c r="L1614" i="5" s="1"/>
  <c r="K1613" i="5" a="1"/>
  <c r="K1613" i="5" s="1"/>
  <c r="L1613" i="5" s="1"/>
  <c r="K1612" i="5" a="1"/>
  <c r="K1612" i="5" s="1"/>
  <c r="L1612" i="5" s="1"/>
  <c r="C1612" i="5" a="1"/>
  <c r="C1612" i="5" s="1"/>
  <c r="K1611" i="5" a="1"/>
  <c r="K1611" i="5" s="1"/>
  <c r="L1611" i="5" s="1"/>
  <c r="C1611" i="5" a="1"/>
  <c r="C1611" i="5" s="1"/>
  <c r="K1610" i="5" a="1"/>
  <c r="K1610" i="5" s="1"/>
  <c r="L1610" i="5" s="1"/>
  <c r="C1610" i="5" a="1"/>
  <c r="C1610" i="5" s="1"/>
  <c r="K1609" i="5" a="1"/>
  <c r="K1609" i="5" s="1"/>
  <c r="L1609" i="5" s="1"/>
  <c r="C1609" i="5" a="1"/>
  <c r="C1609" i="5" s="1"/>
  <c r="K1608" i="5" a="1"/>
  <c r="K1608" i="5" s="1"/>
  <c r="L1608" i="5" s="1"/>
  <c r="C1608" i="5" a="1"/>
  <c r="C1608" i="5" s="1"/>
  <c r="K1607" i="5" a="1"/>
  <c r="K1607" i="5" s="1"/>
  <c r="L1607" i="5" s="1"/>
  <c r="C1607" i="5" a="1"/>
  <c r="C1607" i="5" s="1"/>
  <c r="K1606" i="5" a="1"/>
  <c r="K1606" i="5" s="1"/>
  <c r="L1606" i="5" s="1"/>
  <c r="K1605" i="5" a="1"/>
  <c r="K1605" i="5" s="1"/>
  <c r="L1605" i="5" s="1"/>
  <c r="K1604" i="5" a="1"/>
  <c r="K1604" i="5" s="1"/>
  <c r="L1604" i="5" s="1"/>
  <c r="C1604" i="5" a="1"/>
  <c r="C1604" i="5" s="1"/>
  <c r="K1603" i="5" a="1"/>
  <c r="K1603" i="5" s="1"/>
  <c r="L1603" i="5" s="1"/>
  <c r="C1603" i="5" a="1"/>
  <c r="C1603" i="5" s="1"/>
  <c r="K1602" i="5" a="1"/>
  <c r="K1602" i="5" s="1"/>
  <c r="L1602" i="5" s="1"/>
  <c r="C1602" i="5" a="1"/>
  <c r="C1602" i="5" s="1"/>
  <c r="K1601" i="5" a="1"/>
  <c r="K1601" i="5" s="1"/>
  <c r="L1601" i="5" s="1"/>
  <c r="C1601" i="5" a="1"/>
  <c r="C1601" i="5" s="1"/>
  <c r="K1600" i="5" a="1"/>
  <c r="K1600" i="5" s="1"/>
  <c r="L1600" i="5" s="1"/>
  <c r="C1600" i="5" a="1"/>
  <c r="C1600" i="5" s="1"/>
  <c r="K1599" i="5" a="1"/>
  <c r="K1599" i="5" s="1"/>
  <c r="L1599" i="5" s="1"/>
  <c r="C1599" i="5" a="1"/>
  <c r="C1599" i="5" s="1"/>
  <c r="K1598" i="5" a="1"/>
  <c r="K1598" i="5" s="1"/>
  <c r="L1598" i="5" s="1"/>
  <c r="K1597" i="5" a="1"/>
  <c r="K1597" i="5" s="1"/>
  <c r="L1597" i="5" s="1"/>
  <c r="K1596" i="5" a="1"/>
  <c r="K1596" i="5" s="1"/>
  <c r="L1596" i="5" s="1"/>
  <c r="C1596" i="5" a="1"/>
  <c r="C1596" i="5" s="1"/>
  <c r="K1595" i="5" a="1"/>
  <c r="K1595" i="5" s="1"/>
  <c r="L1595" i="5" s="1"/>
  <c r="C1595" i="5" a="1"/>
  <c r="C1595" i="5" s="1"/>
  <c r="K1594" i="5" a="1"/>
  <c r="K1594" i="5" s="1"/>
  <c r="L1594" i="5" s="1"/>
  <c r="C1594" i="5" a="1"/>
  <c r="C1594" i="5" s="1"/>
  <c r="K1593" i="5" a="1"/>
  <c r="K1593" i="5" s="1"/>
  <c r="L1593" i="5" s="1"/>
  <c r="C1593" i="5" a="1"/>
  <c r="C1593" i="5" s="1"/>
  <c r="K1592" i="5" a="1"/>
  <c r="K1592" i="5" s="1"/>
  <c r="L1592" i="5" s="1"/>
  <c r="C1592" i="5" a="1"/>
  <c r="C1592" i="5" s="1"/>
  <c r="K1591" i="5" a="1"/>
  <c r="K1591" i="5" s="1"/>
  <c r="L1591" i="5" s="1"/>
  <c r="C1591" i="5" a="1"/>
  <c r="C1591" i="5" s="1"/>
  <c r="K1590" i="5" a="1"/>
  <c r="K1590" i="5" s="1"/>
  <c r="L1590" i="5" s="1"/>
  <c r="K1589" i="5" a="1"/>
  <c r="K1589" i="5" s="1"/>
  <c r="L1589" i="5" s="1"/>
  <c r="K1588" i="5" a="1"/>
  <c r="K1588" i="5" s="1"/>
  <c r="L1588" i="5" s="1"/>
  <c r="C1588" i="5" a="1"/>
  <c r="C1588" i="5" s="1"/>
  <c r="K1587" i="5" a="1"/>
  <c r="K1587" i="5" s="1"/>
  <c r="L1587" i="5" s="1"/>
  <c r="C1587" i="5" a="1"/>
  <c r="C1587" i="5" s="1"/>
  <c r="K1586" i="5" a="1"/>
  <c r="K1586" i="5" s="1"/>
  <c r="L1586" i="5" s="1"/>
  <c r="C1586" i="5" a="1"/>
  <c r="C1586" i="5" s="1"/>
  <c r="K1585" i="5" a="1"/>
  <c r="K1585" i="5" s="1"/>
  <c r="L1585" i="5" s="1"/>
  <c r="C1585" i="5" a="1"/>
  <c r="C1585" i="5" s="1"/>
  <c r="K1584" i="5" a="1"/>
  <c r="K1584" i="5" s="1"/>
  <c r="L1584" i="5" s="1"/>
  <c r="C1584" i="5" a="1"/>
  <c r="C1584" i="5" s="1"/>
  <c r="K1583" i="5" a="1"/>
  <c r="K1583" i="5" s="1"/>
  <c r="L1583" i="5" s="1"/>
  <c r="C1583" i="5" a="1"/>
  <c r="C1583" i="5" s="1"/>
  <c r="K1582" i="5" a="1"/>
  <c r="K1582" i="5" s="1"/>
  <c r="L1582" i="5" s="1"/>
  <c r="K1581" i="5" a="1"/>
  <c r="K1581" i="5" s="1"/>
  <c r="L1581" i="5" s="1"/>
  <c r="K1580" i="5" a="1"/>
  <c r="K1580" i="5" s="1"/>
  <c r="L1580" i="5" s="1"/>
  <c r="C1580" i="5" a="1"/>
  <c r="C1580" i="5" s="1"/>
  <c r="K1579" i="5" a="1"/>
  <c r="K1579" i="5" s="1"/>
  <c r="L1579" i="5" s="1"/>
  <c r="C1579" i="5" a="1"/>
  <c r="C1579" i="5" s="1"/>
  <c r="K1578" i="5" a="1"/>
  <c r="K1578" i="5" s="1"/>
  <c r="L1578" i="5" s="1"/>
  <c r="C1578" i="5" a="1"/>
  <c r="C1578" i="5" s="1"/>
  <c r="K1577" i="5" a="1"/>
  <c r="K1577" i="5" s="1"/>
  <c r="L1577" i="5" s="1"/>
  <c r="C1577" i="5" a="1"/>
  <c r="C1577" i="5" s="1"/>
  <c r="K1576" i="5" a="1"/>
  <c r="K1576" i="5" s="1"/>
  <c r="L1576" i="5" s="1"/>
  <c r="K1575" i="5" a="1"/>
  <c r="K1575" i="5" s="1"/>
  <c r="L1575" i="5" s="1"/>
  <c r="C1575" i="5" a="1"/>
  <c r="C1575" i="5" s="1"/>
  <c r="K1574" i="5" a="1"/>
  <c r="K1574" i="5" s="1"/>
  <c r="L1574" i="5" s="1"/>
  <c r="K1573" i="5" a="1"/>
  <c r="K1573" i="5" s="1"/>
  <c r="L1573" i="5" s="1"/>
  <c r="K1572" i="5" a="1"/>
  <c r="K1572" i="5" s="1"/>
  <c r="L1572" i="5" s="1"/>
  <c r="C1572" i="5" a="1"/>
  <c r="C1572" i="5" s="1"/>
  <c r="K1571" i="5" a="1"/>
  <c r="K1571" i="5" s="1"/>
  <c r="L1571" i="5" s="1"/>
  <c r="C1571" i="5" a="1"/>
  <c r="C1571" i="5" s="1"/>
  <c r="K1570" i="5" a="1"/>
  <c r="K1570" i="5" s="1"/>
  <c r="L1570" i="5" s="1"/>
  <c r="C1570" i="5" a="1"/>
  <c r="C1570" i="5" s="1"/>
  <c r="K1569" i="5" a="1"/>
  <c r="K1569" i="5" s="1"/>
  <c r="L1569" i="5" s="1"/>
  <c r="C1569" i="5" a="1"/>
  <c r="C1569" i="5" s="1"/>
  <c r="K1568" i="5" a="1"/>
  <c r="K1568" i="5" s="1"/>
  <c r="L1568" i="5" s="1"/>
  <c r="K1567" i="5" a="1"/>
  <c r="K1567" i="5" s="1"/>
  <c r="L1567" i="5" s="1"/>
  <c r="C1567" i="5" a="1"/>
  <c r="C1567" i="5" s="1"/>
  <c r="K1566" i="5" a="1"/>
  <c r="K1566" i="5" s="1"/>
  <c r="L1566" i="5" s="1"/>
  <c r="K1565" i="5" a="1"/>
  <c r="K1565" i="5" s="1"/>
  <c r="L1565" i="5" s="1"/>
  <c r="K1564" i="5" a="1"/>
  <c r="K1564" i="5" s="1"/>
  <c r="L1564" i="5" s="1"/>
  <c r="C1564" i="5" a="1"/>
  <c r="C1564" i="5" s="1"/>
  <c r="K1563" i="5" a="1"/>
  <c r="K1563" i="5" s="1"/>
  <c r="L1563" i="5" s="1"/>
  <c r="C1563" i="5" a="1"/>
  <c r="C1563" i="5" s="1"/>
  <c r="K1562" i="5" a="1"/>
  <c r="K1562" i="5" s="1"/>
  <c r="L1562" i="5" s="1"/>
  <c r="C1562" i="5" a="1"/>
  <c r="C1562" i="5" s="1"/>
  <c r="K1561" i="5" a="1"/>
  <c r="K1561" i="5" s="1"/>
  <c r="L1561" i="5" s="1"/>
  <c r="C1561" i="5" a="1"/>
  <c r="C1561" i="5" s="1"/>
  <c r="K1560" i="5" a="1"/>
  <c r="K1560" i="5" s="1"/>
  <c r="L1560" i="5" s="1"/>
  <c r="K1559" i="5" a="1"/>
  <c r="K1559" i="5" s="1"/>
  <c r="L1559" i="5" s="1"/>
  <c r="C1559" i="5" a="1"/>
  <c r="C1559" i="5" s="1"/>
  <c r="K1558" i="5" a="1"/>
  <c r="K1558" i="5" s="1"/>
  <c r="L1558" i="5" s="1"/>
  <c r="K1557" i="5" a="1"/>
  <c r="K1557" i="5" s="1"/>
  <c r="L1557" i="5" s="1"/>
  <c r="K1556" i="5" a="1"/>
  <c r="K1556" i="5" s="1"/>
  <c r="L1556" i="5" s="1"/>
  <c r="C1556" i="5" a="1"/>
  <c r="C1556" i="5" s="1"/>
  <c r="K1555" i="5" a="1"/>
  <c r="K1555" i="5" s="1"/>
  <c r="L1555" i="5" s="1"/>
  <c r="C1555" i="5" a="1"/>
  <c r="C1555" i="5" s="1"/>
  <c r="K1554" i="5" a="1"/>
  <c r="K1554" i="5" s="1"/>
  <c r="L1554" i="5" s="1"/>
  <c r="C1554" i="5" a="1"/>
  <c r="C1554" i="5" s="1"/>
  <c r="K1553" i="5" a="1"/>
  <c r="K1553" i="5" s="1"/>
  <c r="L1553" i="5" s="1"/>
  <c r="C1553" i="5" a="1"/>
  <c r="C1553" i="5" s="1"/>
  <c r="K1552" i="5" a="1"/>
  <c r="K1552" i="5" s="1"/>
  <c r="L1552" i="5" s="1"/>
  <c r="K1551" i="5" a="1"/>
  <c r="K1551" i="5" s="1"/>
  <c r="L1551" i="5" s="1"/>
  <c r="C1551" i="5" a="1"/>
  <c r="C1551" i="5" s="1"/>
  <c r="K1550" i="5" a="1"/>
  <c r="K1550" i="5" s="1"/>
  <c r="L1550" i="5" s="1"/>
  <c r="K1549" i="5" a="1"/>
  <c r="K1549" i="5" s="1"/>
  <c r="L1549" i="5" s="1"/>
  <c r="C1549" i="5" a="1"/>
  <c r="C1549" i="5" s="1"/>
  <c r="K1548" i="5" a="1"/>
  <c r="K1548" i="5" s="1"/>
  <c r="L1548" i="5" s="1"/>
  <c r="C1548" i="5" a="1"/>
  <c r="C1548" i="5" s="1"/>
  <c r="K1547" i="5" a="1"/>
  <c r="K1547" i="5" s="1"/>
  <c r="L1547" i="5" s="1"/>
  <c r="C1547" i="5" a="1"/>
  <c r="C1547" i="5" s="1"/>
  <c r="K1546" i="5" a="1"/>
  <c r="K1546" i="5" s="1"/>
  <c r="L1546" i="5" s="1"/>
  <c r="C1546" i="5" a="1"/>
  <c r="C1546" i="5" s="1"/>
  <c r="K1545" i="5" a="1"/>
  <c r="K1545" i="5" s="1"/>
  <c r="L1545" i="5" s="1"/>
  <c r="C1545" i="5" a="1"/>
  <c r="C1545" i="5" s="1"/>
  <c r="K1544" i="5" a="1"/>
  <c r="K1544" i="5" s="1"/>
  <c r="L1544" i="5" s="1"/>
  <c r="C1544" i="5" a="1"/>
  <c r="C1544" i="5" s="1"/>
  <c r="K1543" i="5" a="1"/>
  <c r="K1543" i="5" s="1"/>
  <c r="L1543" i="5" s="1"/>
  <c r="C1543" i="5" a="1"/>
  <c r="C1543" i="5" s="1"/>
  <c r="K1542" i="5" a="1"/>
  <c r="K1542" i="5" s="1"/>
  <c r="L1542" i="5" s="1"/>
  <c r="K1541" i="5" a="1"/>
  <c r="K1541" i="5" s="1"/>
  <c r="L1541" i="5" s="1"/>
  <c r="K1540" i="5" a="1"/>
  <c r="K1540" i="5" s="1"/>
  <c r="L1540" i="5" s="1"/>
  <c r="C1540" i="5" a="1"/>
  <c r="C1540" i="5" s="1"/>
  <c r="K1539" i="5" a="1"/>
  <c r="K1539" i="5" s="1"/>
  <c r="L1539" i="5" s="1"/>
  <c r="C1539" i="5" a="1"/>
  <c r="C1539" i="5" s="1"/>
  <c r="K1538" i="5" a="1"/>
  <c r="K1538" i="5" s="1"/>
  <c r="L1538" i="5" s="1"/>
  <c r="C1538" i="5" a="1"/>
  <c r="C1538" i="5" s="1"/>
  <c r="K1537" i="5" a="1"/>
  <c r="K1537" i="5" s="1"/>
  <c r="L1537" i="5" s="1"/>
  <c r="C1537" i="5" a="1"/>
  <c r="C1537" i="5" s="1"/>
  <c r="K1536" i="5" a="1"/>
  <c r="K1536" i="5" s="1"/>
  <c r="L1536" i="5" s="1"/>
  <c r="C1536" i="5" a="1"/>
  <c r="C1536" i="5" s="1"/>
  <c r="K1535" i="5" a="1"/>
  <c r="K1535" i="5" s="1"/>
  <c r="L1535" i="5" s="1"/>
  <c r="C1535" i="5" a="1"/>
  <c r="C1535" i="5" s="1"/>
  <c r="K1534" i="5" a="1"/>
  <c r="K1534" i="5" s="1"/>
  <c r="L1534" i="5" s="1"/>
  <c r="K1533" i="5" a="1"/>
  <c r="K1533" i="5" s="1"/>
  <c r="L1533" i="5" s="1"/>
  <c r="K1532" i="5" a="1"/>
  <c r="K1532" i="5" s="1"/>
  <c r="L1532" i="5" s="1"/>
  <c r="C1532" i="5" a="1"/>
  <c r="C1532" i="5" s="1"/>
  <c r="K1531" i="5" a="1"/>
  <c r="K1531" i="5" s="1"/>
  <c r="L1531" i="5" s="1"/>
  <c r="C1531" i="5" a="1"/>
  <c r="C1531" i="5" s="1"/>
  <c r="K1530" i="5" a="1"/>
  <c r="K1530" i="5" s="1"/>
  <c r="L1530" i="5" s="1"/>
  <c r="C1530" i="5" a="1"/>
  <c r="C1530" i="5" s="1"/>
  <c r="K1529" i="5" a="1"/>
  <c r="K1529" i="5" s="1"/>
  <c r="L1529" i="5" s="1"/>
  <c r="C1529" i="5" a="1"/>
  <c r="C1529" i="5" s="1"/>
  <c r="K1528" i="5" a="1"/>
  <c r="K1528" i="5" s="1"/>
  <c r="L1528" i="5" s="1"/>
  <c r="C1528" i="5" a="1"/>
  <c r="C1528" i="5" s="1"/>
  <c r="K1527" i="5" a="1"/>
  <c r="K1527" i="5" s="1"/>
  <c r="L1527" i="5" s="1"/>
  <c r="C1527" i="5" a="1"/>
  <c r="C1527" i="5" s="1"/>
  <c r="K1526" i="5" a="1"/>
  <c r="K1526" i="5" s="1"/>
  <c r="L1526" i="5" s="1"/>
  <c r="K1525" i="5" a="1"/>
  <c r="K1525" i="5" s="1"/>
  <c r="L1525" i="5" s="1"/>
  <c r="K1524" i="5" a="1"/>
  <c r="K1524" i="5" s="1"/>
  <c r="L1524" i="5" s="1"/>
  <c r="C1524" i="5" a="1"/>
  <c r="C1524" i="5" s="1"/>
  <c r="K1523" i="5" a="1"/>
  <c r="K1523" i="5" s="1"/>
  <c r="L1523" i="5" s="1"/>
  <c r="C1523" i="5" a="1"/>
  <c r="C1523" i="5" s="1"/>
  <c r="K1522" i="5" a="1"/>
  <c r="K1522" i="5" s="1"/>
  <c r="L1522" i="5" s="1"/>
  <c r="C1522" i="5" a="1"/>
  <c r="C1522" i="5" s="1"/>
  <c r="K1521" i="5" a="1"/>
  <c r="K1521" i="5" s="1"/>
  <c r="L1521" i="5" s="1"/>
  <c r="C1521" i="5" a="1"/>
  <c r="C1521" i="5" s="1"/>
  <c r="K1520" i="5" a="1"/>
  <c r="K1520" i="5" s="1"/>
  <c r="L1520" i="5" s="1"/>
  <c r="C1520" i="5" a="1"/>
  <c r="C1520" i="5" s="1"/>
  <c r="K1519" i="5" a="1"/>
  <c r="K1519" i="5" s="1"/>
  <c r="L1519" i="5" s="1"/>
  <c r="C1519" i="5" a="1"/>
  <c r="C1519" i="5" s="1"/>
  <c r="K1518" i="5" a="1"/>
  <c r="K1518" i="5" s="1"/>
  <c r="L1518" i="5" s="1"/>
  <c r="K1517" i="5" a="1"/>
  <c r="K1517" i="5" s="1"/>
  <c r="L1517" i="5" s="1"/>
  <c r="K1516" i="5" a="1"/>
  <c r="K1516" i="5" s="1"/>
  <c r="L1516" i="5" s="1"/>
  <c r="C1516" i="5" a="1"/>
  <c r="C1516" i="5" s="1"/>
  <c r="K1515" i="5" a="1"/>
  <c r="K1515" i="5" s="1"/>
  <c r="L1515" i="5" s="1"/>
  <c r="C1515" i="5" a="1"/>
  <c r="C1515" i="5" s="1"/>
  <c r="K1514" i="5" a="1"/>
  <c r="K1514" i="5" s="1"/>
  <c r="L1514" i="5" s="1"/>
  <c r="C1514" i="5" a="1"/>
  <c r="C1514" i="5" s="1"/>
  <c r="K1513" i="5" a="1"/>
  <c r="K1513" i="5" s="1"/>
  <c r="L1513" i="5" s="1"/>
  <c r="C1513" i="5" a="1"/>
  <c r="C1513" i="5" s="1"/>
  <c r="K1512" i="5" a="1"/>
  <c r="K1512" i="5" s="1"/>
  <c r="L1512" i="5" s="1"/>
  <c r="C1512" i="5" a="1"/>
  <c r="C1512" i="5" s="1"/>
  <c r="K1511" i="5" a="1"/>
  <c r="K1511" i="5" s="1"/>
  <c r="L1511" i="5" s="1"/>
  <c r="C1511" i="5" a="1"/>
  <c r="C1511" i="5" s="1"/>
  <c r="K1510" i="5" a="1"/>
  <c r="K1510" i="5" s="1"/>
  <c r="L1510" i="5" s="1"/>
  <c r="K1509" i="5" a="1"/>
  <c r="K1509" i="5" s="1"/>
  <c r="L1509" i="5" s="1"/>
  <c r="K1508" i="5" a="1"/>
  <c r="K1508" i="5" s="1"/>
  <c r="L1508" i="5" s="1"/>
  <c r="C1508" i="5" a="1"/>
  <c r="C1508" i="5" s="1"/>
  <c r="K1507" i="5" a="1"/>
  <c r="K1507" i="5" s="1"/>
  <c r="L1507" i="5" s="1"/>
  <c r="C1507" i="5" a="1"/>
  <c r="C1507" i="5" s="1"/>
  <c r="K1506" i="5" a="1"/>
  <c r="K1506" i="5" s="1"/>
  <c r="L1506" i="5" s="1"/>
  <c r="C1506" i="5" a="1"/>
  <c r="C1506" i="5" s="1"/>
  <c r="K1505" i="5" a="1"/>
  <c r="K1505" i="5" s="1"/>
  <c r="L1505" i="5" s="1"/>
  <c r="C1505" i="5" a="1"/>
  <c r="C1505" i="5" s="1"/>
  <c r="K1504" i="5" a="1"/>
  <c r="K1504" i="5" s="1"/>
  <c r="L1504" i="5" s="1"/>
  <c r="C1504" i="5" a="1"/>
  <c r="C1504" i="5" s="1"/>
  <c r="K1503" i="5" a="1"/>
  <c r="K1503" i="5" s="1"/>
  <c r="L1503" i="5" s="1"/>
  <c r="C1503" i="5" a="1"/>
  <c r="C1503" i="5" s="1"/>
  <c r="K1502" i="5" a="1"/>
  <c r="K1502" i="5" s="1"/>
  <c r="L1502" i="5" s="1"/>
  <c r="K1501" i="5" a="1"/>
  <c r="K1501" i="5" s="1"/>
  <c r="L1501" i="5" s="1"/>
  <c r="K1500" i="5" a="1"/>
  <c r="K1500" i="5" s="1"/>
  <c r="L1500" i="5" s="1"/>
  <c r="C1500" i="5" a="1"/>
  <c r="C1500" i="5" s="1"/>
  <c r="K1499" i="5" a="1"/>
  <c r="K1499" i="5" s="1"/>
  <c r="L1499" i="5" s="1"/>
  <c r="C1499" i="5" a="1"/>
  <c r="C1499" i="5" s="1"/>
  <c r="K1498" i="5" a="1"/>
  <c r="K1498" i="5" s="1"/>
  <c r="L1498" i="5" s="1"/>
  <c r="C1498" i="5" a="1"/>
  <c r="C1498" i="5" s="1"/>
  <c r="K1497" i="5" a="1"/>
  <c r="K1497" i="5" s="1"/>
  <c r="L1497" i="5" s="1"/>
  <c r="C1497" i="5" a="1"/>
  <c r="C1497" i="5" s="1"/>
  <c r="K1496" i="5" a="1"/>
  <c r="K1496" i="5" s="1"/>
  <c r="L1496" i="5" s="1"/>
  <c r="C1496" i="5" a="1"/>
  <c r="C1496" i="5" s="1"/>
  <c r="K1495" i="5" a="1"/>
  <c r="K1495" i="5" s="1"/>
  <c r="L1495" i="5" s="1"/>
  <c r="C1495" i="5" a="1"/>
  <c r="C1495" i="5" s="1"/>
  <c r="K1494" i="5" a="1"/>
  <c r="K1494" i="5" s="1"/>
  <c r="L1494" i="5" s="1"/>
  <c r="K1493" i="5" a="1"/>
  <c r="K1493" i="5" s="1"/>
  <c r="L1493" i="5" s="1"/>
  <c r="C1493" i="5" a="1"/>
  <c r="C1493" i="5" s="1"/>
  <c r="K1492" i="5" a="1"/>
  <c r="K1492" i="5" s="1"/>
  <c r="L1492" i="5" s="1"/>
  <c r="C1492" i="5" a="1"/>
  <c r="C1492" i="5" s="1"/>
  <c r="K1491" i="5" a="1"/>
  <c r="K1491" i="5" s="1"/>
  <c r="L1491" i="5" s="1"/>
  <c r="C1491" i="5" a="1"/>
  <c r="C1491" i="5" s="1"/>
  <c r="K1490" i="5" a="1"/>
  <c r="K1490" i="5" s="1"/>
  <c r="L1490" i="5" s="1"/>
  <c r="C1490" i="5" a="1"/>
  <c r="C1490" i="5" s="1"/>
  <c r="K1489" i="5" a="1"/>
  <c r="K1489" i="5" s="1"/>
  <c r="L1489" i="5" s="1"/>
  <c r="C1489" i="5" a="1"/>
  <c r="C1489" i="5" s="1"/>
  <c r="K1488" i="5" a="1"/>
  <c r="K1488" i="5" s="1"/>
  <c r="L1488" i="5" s="1"/>
  <c r="C1488" i="5" a="1"/>
  <c r="C1488" i="5" s="1"/>
  <c r="K1487" i="5" a="1"/>
  <c r="K1487" i="5" s="1"/>
  <c r="L1487" i="5" s="1"/>
  <c r="C1487" i="5" a="1"/>
  <c r="C1487" i="5" s="1"/>
  <c r="K1486" i="5" a="1"/>
  <c r="K1486" i="5" s="1"/>
  <c r="L1486" i="5" s="1"/>
  <c r="K1485" i="5" a="1"/>
  <c r="K1485" i="5" s="1"/>
  <c r="L1485" i="5" s="1"/>
  <c r="C1485" i="5" a="1"/>
  <c r="C1485" i="5" s="1"/>
  <c r="K1484" i="5" a="1"/>
  <c r="K1484" i="5" s="1"/>
  <c r="L1484" i="5" s="1"/>
  <c r="C1484" i="5" a="1"/>
  <c r="C1484" i="5" s="1"/>
  <c r="K1483" i="5" a="1"/>
  <c r="K1483" i="5" s="1"/>
  <c r="L1483" i="5" s="1"/>
  <c r="C1483" i="5" a="1"/>
  <c r="C1483" i="5" s="1"/>
  <c r="K1482" i="5" a="1"/>
  <c r="K1482" i="5" s="1"/>
  <c r="L1482" i="5" s="1"/>
  <c r="C1482" i="5" a="1"/>
  <c r="C1482" i="5" s="1"/>
  <c r="K1481" i="5" a="1"/>
  <c r="K1481" i="5" s="1"/>
  <c r="L1481" i="5" s="1"/>
  <c r="C1481" i="5" a="1"/>
  <c r="C1481" i="5" s="1"/>
  <c r="K1480" i="5" a="1"/>
  <c r="K1480" i="5" s="1"/>
  <c r="L1480" i="5" s="1"/>
  <c r="C1480" i="5" a="1"/>
  <c r="C1480" i="5" s="1"/>
  <c r="K1479" i="5" a="1"/>
  <c r="K1479" i="5" s="1"/>
  <c r="L1479" i="5" s="1"/>
  <c r="C1479" i="5" a="1"/>
  <c r="C1479" i="5" s="1"/>
  <c r="K1478" i="5" a="1"/>
  <c r="K1478" i="5" s="1"/>
  <c r="L1478" i="5" s="1"/>
  <c r="K1477" i="5" a="1"/>
  <c r="K1477" i="5" s="1"/>
  <c r="L1477" i="5" s="1"/>
  <c r="K1476" i="5" a="1"/>
  <c r="K1476" i="5" s="1"/>
  <c r="L1476" i="5" s="1"/>
  <c r="C1476" i="5" a="1"/>
  <c r="C1476" i="5" s="1"/>
  <c r="K1475" i="5" a="1"/>
  <c r="K1475" i="5" s="1"/>
  <c r="L1475" i="5" s="1"/>
  <c r="C1475" i="5" a="1"/>
  <c r="C1475" i="5" s="1"/>
  <c r="K1474" i="5" a="1"/>
  <c r="K1474" i="5" s="1"/>
  <c r="L1474" i="5" s="1"/>
  <c r="C1474" i="5" a="1"/>
  <c r="C1474" i="5" s="1"/>
  <c r="K1473" i="5" a="1"/>
  <c r="K1473" i="5" s="1"/>
  <c r="L1473" i="5" s="1"/>
  <c r="C1473" i="5" a="1"/>
  <c r="C1473" i="5" s="1"/>
  <c r="K1472" i="5" a="1"/>
  <c r="K1472" i="5" s="1"/>
  <c r="L1472" i="5" s="1"/>
  <c r="C1472" i="5" a="1"/>
  <c r="C1472" i="5" s="1"/>
  <c r="K1471" i="5" a="1"/>
  <c r="K1471" i="5" s="1"/>
  <c r="L1471" i="5" s="1"/>
  <c r="C1471" i="5" a="1"/>
  <c r="C1471" i="5" s="1"/>
  <c r="K1470" i="5" a="1"/>
  <c r="K1470" i="5" s="1"/>
  <c r="L1470" i="5" s="1"/>
  <c r="K1469" i="5" a="1"/>
  <c r="K1469" i="5" s="1"/>
  <c r="L1469" i="5" s="1"/>
  <c r="K1468" i="5" a="1"/>
  <c r="K1468" i="5" s="1"/>
  <c r="L1468" i="5" s="1"/>
  <c r="C1468" i="5" a="1"/>
  <c r="C1468" i="5" s="1"/>
  <c r="K1467" i="5" a="1"/>
  <c r="K1467" i="5" s="1"/>
  <c r="L1467" i="5" s="1"/>
  <c r="C1467" i="5" a="1"/>
  <c r="C1467" i="5" s="1"/>
  <c r="K1466" i="5" a="1"/>
  <c r="K1466" i="5" s="1"/>
  <c r="L1466" i="5" s="1"/>
  <c r="C1466" i="5" a="1"/>
  <c r="C1466" i="5" s="1"/>
  <c r="K1465" i="5" a="1"/>
  <c r="K1465" i="5" s="1"/>
  <c r="L1465" i="5" s="1"/>
  <c r="C1465" i="5" a="1"/>
  <c r="C1465" i="5" s="1"/>
  <c r="K1464" i="5" a="1"/>
  <c r="K1464" i="5" s="1"/>
  <c r="L1464" i="5" s="1"/>
  <c r="C1464" i="5" a="1"/>
  <c r="C1464" i="5" s="1"/>
  <c r="K1463" i="5" a="1"/>
  <c r="K1463" i="5" s="1"/>
  <c r="L1463" i="5" s="1"/>
  <c r="C1463" i="5" a="1"/>
  <c r="C1463" i="5" s="1"/>
  <c r="K1462" i="5" a="1"/>
  <c r="K1462" i="5" s="1"/>
  <c r="L1462" i="5" s="1"/>
  <c r="K1461" i="5" a="1"/>
  <c r="K1461" i="5" s="1"/>
  <c r="L1461" i="5" s="1"/>
  <c r="K1460" i="5" a="1"/>
  <c r="K1460" i="5" s="1"/>
  <c r="L1460" i="5" s="1"/>
  <c r="C1460" i="5" a="1"/>
  <c r="C1460" i="5" s="1"/>
  <c r="K1459" i="5" a="1"/>
  <c r="K1459" i="5" s="1"/>
  <c r="L1459" i="5" s="1"/>
  <c r="C1459" i="5" a="1"/>
  <c r="C1459" i="5" s="1"/>
  <c r="K1458" i="5" a="1"/>
  <c r="K1458" i="5" s="1"/>
  <c r="L1458" i="5" s="1"/>
  <c r="C1458" i="5" a="1"/>
  <c r="C1458" i="5" s="1"/>
  <c r="K1457" i="5" a="1"/>
  <c r="K1457" i="5" s="1"/>
  <c r="L1457" i="5" s="1"/>
  <c r="C1457" i="5" a="1"/>
  <c r="C1457" i="5" s="1"/>
  <c r="K1456" i="5" a="1"/>
  <c r="K1456" i="5" s="1"/>
  <c r="L1456" i="5" s="1"/>
  <c r="C1456" i="5" a="1"/>
  <c r="C1456" i="5" s="1"/>
  <c r="K1455" i="5" a="1"/>
  <c r="K1455" i="5" s="1"/>
  <c r="L1455" i="5" s="1"/>
  <c r="C1455" i="5" a="1"/>
  <c r="C1455" i="5" s="1"/>
  <c r="K1454" i="5" a="1"/>
  <c r="K1454" i="5" s="1"/>
  <c r="L1454" i="5" s="1"/>
  <c r="K1453" i="5" a="1"/>
  <c r="K1453" i="5" s="1"/>
  <c r="L1453" i="5" s="1"/>
  <c r="K1452" i="5" a="1"/>
  <c r="K1452" i="5" s="1"/>
  <c r="L1452" i="5" s="1"/>
  <c r="C1452" i="5" a="1"/>
  <c r="C1452" i="5" s="1"/>
  <c r="K1451" i="5" a="1"/>
  <c r="K1451" i="5" s="1"/>
  <c r="L1451" i="5" s="1"/>
  <c r="C1451" i="5" a="1"/>
  <c r="C1451" i="5" s="1"/>
  <c r="K1450" i="5" a="1"/>
  <c r="K1450" i="5" s="1"/>
  <c r="L1450" i="5" s="1"/>
  <c r="C1450" i="5" a="1"/>
  <c r="C1450" i="5" s="1"/>
  <c r="K1449" i="5" a="1"/>
  <c r="K1449" i="5" s="1"/>
  <c r="L1449" i="5" s="1"/>
  <c r="C1449" i="5" a="1"/>
  <c r="C1449" i="5" s="1"/>
  <c r="K1448" i="5" a="1"/>
  <c r="K1448" i="5" s="1"/>
  <c r="L1448" i="5" s="1"/>
  <c r="C1448" i="5" a="1"/>
  <c r="C1448" i="5" s="1"/>
  <c r="K1447" i="5" a="1"/>
  <c r="K1447" i="5" s="1"/>
  <c r="L1447" i="5" s="1"/>
  <c r="C1447" i="5" a="1"/>
  <c r="C1447" i="5" s="1"/>
  <c r="K1446" i="5" a="1"/>
  <c r="K1446" i="5" s="1"/>
  <c r="L1446" i="5" s="1"/>
  <c r="K1445" i="5" a="1"/>
  <c r="K1445" i="5" s="1"/>
  <c r="L1445" i="5" s="1"/>
  <c r="K1444" i="5" a="1"/>
  <c r="K1444" i="5" s="1"/>
  <c r="L1444" i="5" s="1"/>
  <c r="C1444" i="5" a="1"/>
  <c r="C1444" i="5" s="1"/>
  <c r="K1443" i="5" a="1"/>
  <c r="K1443" i="5" s="1"/>
  <c r="L1443" i="5" s="1"/>
  <c r="C1443" i="5" a="1"/>
  <c r="C1443" i="5" s="1"/>
  <c r="K1442" i="5" a="1"/>
  <c r="K1442" i="5" s="1"/>
  <c r="L1442" i="5" s="1"/>
  <c r="C1442" i="5" a="1"/>
  <c r="C1442" i="5" s="1"/>
  <c r="K1441" i="5" a="1"/>
  <c r="K1441" i="5" s="1"/>
  <c r="L1441" i="5" s="1"/>
  <c r="C1441" i="5" a="1"/>
  <c r="C1441" i="5" s="1"/>
  <c r="K1440" i="5" a="1"/>
  <c r="K1440" i="5" s="1"/>
  <c r="L1440" i="5" s="1"/>
  <c r="C1440" i="5" a="1"/>
  <c r="C1440" i="5" s="1"/>
  <c r="K1439" i="5" a="1"/>
  <c r="K1439" i="5" s="1"/>
  <c r="L1439" i="5" s="1"/>
  <c r="C1439" i="5" a="1"/>
  <c r="C1439" i="5" s="1"/>
  <c r="K1438" i="5" a="1"/>
  <c r="K1438" i="5" s="1"/>
  <c r="L1438" i="5" s="1"/>
  <c r="K1437" i="5" a="1"/>
  <c r="K1437" i="5" s="1"/>
  <c r="L1437" i="5" s="1"/>
  <c r="K1436" i="5" a="1"/>
  <c r="K1436" i="5" s="1"/>
  <c r="L1436" i="5" s="1"/>
  <c r="C1436" i="5" a="1"/>
  <c r="C1436" i="5" s="1"/>
  <c r="K1435" i="5" a="1"/>
  <c r="K1435" i="5" s="1"/>
  <c r="L1435" i="5" s="1"/>
  <c r="C1435" i="5" a="1"/>
  <c r="C1435" i="5" s="1"/>
  <c r="K1434" i="5" a="1"/>
  <c r="K1434" i="5" s="1"/>
  <c r="L1434" i="5" s="1"/>
  <c r="C1434" i="5" a="1"/>
  <c r="C1434" i="5" s="1"/>
  <c r="K1433" i="5" a="1"/>
  <c r="K1433" i="5" s="1"/>
  <c r="L1433" i="5" s="1"/>
  <c r="C1433" i="5" a="1"/>
  <c r="C1433" i="5" s="1"/>
  <c r="K1432" i="5" a="1"/>
  <c r="K1432" i="5" s="1"/>
  <c r="L1432" i="5" s="1"/>
  <c r="C1432" i="5" a="1"/>
  <c r="C1432" i="5" s="1"/>
  <c r="K1431" i="5" a="1"/>
  <c r="K1431" i="5" s="1"/>
  <c r="L1431" i="5" s="1"/>
  <c r="C1431" i="5" a="1"/>
  <c r="C1431" i="5" s="1"/>
  <c r="K1430" i="5" a="1"/>
  <c r="K1430" i="5" s="1"/>
  <c r="L1430" i="5" s="1"/>
  <c r="K1429" i="5" a="1"/>
  <c r="K1429" i="5" s="1"/>
  <c r="L1429" i="5" s="1"/>
  <c r="K1428" i="5" a="1"/>
  <c r="K1428" i="5" s="1"/>
  <c r="L1428" i="5" s="1"/>
  <c r="C1428" i="5" a="1"/>
  <c r="C1428" i="5" s="1"/>
  <c r="K1427" i="5" a="1"/>
  <c r="K1427" i="5" s="1"/>
  <c r="L1427" i="5" s="1"/>
  <c r="C1427" i="5" a="1"/>
  <c r="C1427" i="5" s="1"/>
  <c r="K1426" i="5" a="1"/>
  <c r="K1426" i="5" s="1"/>
  <c r="L1426" i="5" s="1"/>
  <c r="C1426" i="5" a="1"/>
  <c r="C1426" i="5" s="1"/>
  <c r="K1425" i="5" a="1"/>
  <c r="K1425" i="5" s="1"/>
  <c r="L1425" i="5" s="1"/>
  <c r="C1425" i="5" a="1"/>
  <c r="C1425" i="5" s="1"/>
  <c r="K1424" i="5" a="1"/>
  <c r="K1424" i="5" s="1"/>
  <c r="L1424" i="5" s="1"/>
  <c r="C1424" i="5" a="1"/>
  <c r="C1424" i="5" s="1"/>
  <c r="K1423" i="5" a="1"/>
  <c r="K1423" i="5" s="1"/>
  <c r="L1423" i="5" s="1"/>
  <c r="C1423" i="5" a="1"/>
  <c r="C1423" i="5" s="1"/>
  <c r="K1422" i="5" a="1"/>
  <c r="K1422" i="5" s="1"/>
  <c r="L1422" i="5" s="1"/>
  <c r="K1421" i="5" a="1"/>
  <c r="K1421" i="5" s="1"/>
  <c r="L1421" i="5" s="1"/>
  <c r="K1420" i="5" a="1"/>
  <c r="K1420" i="5" s="1"/>
  <c r="L1420" i="5" s="1"/>
  <c r="C1420" i="5" a="1"/>
  <c r="C1420" i="5" s="1"/>
  <c r="K1419" i="5" a="1"/>
  <c r="K1419" i="5" s="1"/>
  <c r="L1419" i="5" s="1"/>
  <c r="C1419" i="5" a="1"/>
  <c r="C1419" i="5" s="1"/>
  <c r="K1418" i="5" a="1"/>
  <c r="K1418" i="5" s="1"/>
  <c r="L1418" i="5" s="1"/>
  <c r="C1418" i="5" a="1"/>
  <c r="C1418" i="5" s="1"/>
  <c r="K1417" i="5" a="1"/>
  <c r="K1417" i="5" s="1"/>
  <c r="L1417" i="5" s="1"/>
  <c r="C1417" i="5" a="1"/>
  <c r="C1417" i="5" s="1"/>
  <c r="K1416" i="5" a="1"/>
  <c r="K1416" i="5" s="1"/>
  <c r="L1416" i="5" s="1"/>
  <c r="C1416" i="5" a="1"/>
  <c r="C1416" i="5" s="1"/>
  <c r="K1415" i="5" a="1"/>
  <c r="K1415" i="5" s="1"/>
  <c r="L1415" i="5" s="1"/>
  <c r="C1415" i="5" a="1"/>
  <c r="C1415" i="5" s="1"/>
  <c r="K1414" i="5" a="1"/>
  <c r="K1414" i="5" s="1"/>
  <c r="L1414" i="5" s="1"/>
  <c r="K1413" i="5" a="1"/>
  <c r="K1413" i="5" s="1"/>
  <c r="L1413" i="5" s="1"/>
  <c r="K1412" i="5" a="1"/>
  <c r="K1412" i="5" s="1"/>
  <c r="L1412" i="5" s="1"/>
  <c r="C1412" i="5" a="1"/>
  <c r="C1412" i="5" s="1"/>
  <c r="K1411" i="5" a="1"/>
  <c r="K1411" i="5" s="1"/>
  <c r="L1411" i="5" s="1"/>
  <c r="C1411" i="5" a="1"/>
  <c r="C1411" i="5" s="1"/>
  <c r="K1410" i="5" a="1"/>
  <c r="K1410" i="5" s="1"/>
  <c r="L1410" i="5" s="1"/>
  <c r="C1410" i="5" a="1"/>
  <c r="C1410" i="5" s="1"/>
  <c r="K1409" i="5" a="1"/>
  <c r="K1409" i="5" s="1"/>
  <c r="L1409" i="5" s="1"/>
  <c r="C1409" i="5" a="1"/>
  <c r="C1409" i="5" s="1"/>
  <c r="K1408" i="5" a="1"/>
  <c r="K1408" i="5" s="1"/>
  <c r="L1408" i="5" s="1"/>
  <c r="C1408" i="5" a="1"/>
  <c r="C1408" i="5" s="1"/>
  <c r="K1407" i="5" a="1"/>
  <c r="K1407" i="5" s="1"/>
  <c r="L1407" i="5" s="1"/>
  <c r="C1407" i="5" a="1"/>
  <c r="C1407" i="5" s="1"/>
  <c r="K1406" i="5" a="1"/>
  <c r="K1406" i="5" s="1"/>
  <c r="L1406" i="5" s="1"/>
  <c r="K1405" i="5" a="1"/>
  <c r="K1405" i="5" s="1"/>
  <c r="L1405" i="5" s="1"/>
  <c r="K1404" i="5" a="1"/>
  <c r="K1404" i="5" s="1"/>
  <c r="L1404" i="5" s="1"/>
  <c r="C1404" i="5" a="1"/>
  <c r="C1404" i="5" s="1"/>
  <c r="K1403" i="5" a="1"/>
  <c r="K1403" i="5" s="1"/>
  <c r="L1403" i="5" s="1"/>
  <c r="C1403" i="5" a="1"/>
  <c r="C1403" i="5" s="1"/>
  <c r="K1402" i="5" a="1"/>
  <c r="K1402" i="5" s="1"/>
  <c r="L1402" i="5" s="1"/>
  <c r="C1402" i="5" a="1"/>
  <c r="C1402" i="5" s="1"/>
  <c r="K1401" i="5" a="1"/>
  <c r="K1401" i="5" s="1"/>
  <c r="L1401" i="5" s="1"/>
  <c r="C1401" i="5" a="1"/>
  <c r="C1401" i="5" s="1"/>
  <c r="K1400" i="5" a="1"/>
  <c r="K1400" i="5" s="1"/>
  <c r="L1400" i="5" s="1"/>
  <c r="C1400" i="5" a="1"/>
  <c r="C1400" i="5" s="1"/>
  <c r="K1399" i="5" a="1"/>
  <c r="K1399" i="5" s="1"/>
  <c r="L1399" i="5" s="1"/>
  <c r="C1399" i="5" a="1"/>
  <c r="C1399" i="5" s="1"/>
  <c r="K1398" i="5" a="1"/>
  <c r="K1398" i="5" s="1"/>
  <c r="L1398" i="5" s="1"/>
  <c r="K1397" i="5" a="1"/>
  <c r="K1397" i="5" s="1"/>
  <c r="L1397" i="5" s="1"/>
  <c r="K1396" i="5" a="1"/>
  <c r="K1396" i="5" s="1"/>
  <c r="L1396" i="5" s="1"/>
  <c r="C1396" i="5" a="1"/>
  <c r="C1396" i="5" s="1"/>
  <c r="K1395" i="5" a="1"/>
  <c r="K1395" i="5" s="1"/>
  <c r="L1395" i="5" s="1"/>
  <c r="C1395" i="5" a="1"/>
  <c r="C1395" i="5" s="1"/>
  <c r="K1394" i="5" a="1"/>
  <c r="K1394" i="5" s="1"/>
  <c r="L1394" i="5" s="1"/>
  <c r="C1394" i="5" a="1"/>
  <c r="C1394" i="5" s="1"/>
  <c r="K1393" i="5" a="1"/>
  <c r="K1393" i="5" s="1"/>
  <c r="L1393" i="5" s="1"/>
  <c r="C1393" i="5" a="1"/>
  <c r="C1393" i="5" s="1"/>
  <c r="K1392" i="5" a="1"/>
  <c r="K1392" i="5" s="1"/>
  <c r="L1392" i="5" s="1"/>
  <c r="C1392" i="5" a="1"/>
  <c r="C1392" i="5" s="1"/>
  <c r="K1391" i="5" a="1"/>
  <c r="K1391" i="5" s="1"/>
  <c r="L1391" i="5" s="1"/>
  <c r="C1391" i="5" a="1"/>
  <c r="C1391" i="5" s="1"/>
  <c r="K1390" i="5" a="1"/>
  <c r="K1390" i="5" s="1"/>
  <c r="L1390" i="5" s="1"/>
  <c r="K1389" i="5" a="1"/>
  <c r="K1389" i="5" s="1"/>
  <c r="L1389" i="5" s="1"/>
  <c r="K1388" i="5" a="1"/>
  <c r="K1388" i="5" s="1"/>
  <c r="L1388" i="5" s="1"/>
  <c r="C1388" i="5" a="1"/>
  <c r="C1388" i="5" s="1"/>
  <c r="K1387" i="5" a="1"/>
  <c r="K1387" i="5" s="1"/>
  <c r="L1387" i="5" s="1"/>
  <c r="C1387" i="5" a="1"/>
  <c r="C1387" i="5" s="1"/>
  <c r="K1386" i="5" a="1"/>
  <c r="K1386" i="5" s="1"/>
  <c r="L1386" i="5" s="1"/>
  <c r="C1386" i="5" a="1"/>
  <c r="C1386" i="5" s="1"/>
  <c r="K1385" i="5" a="1"/>
  <c r="K1385" i="5" s="1"/>
  <c r="L1385" i="5" s="1"/>
  <c r="C1385" i="5" a="1"/>
  <c r="C1385" i="5" s="1"/>
  <c r="K1384" i="5" a="1"/>
  <c r="K1384" i="5" s="1"/>
  <c r="L1384" i="5" s="1"/>
  <c r="C1384" i="5" a="1"/>
  <c r="C1384" i="5" s="1"/>
  <c r="K1383" i="5" a="1"/>
  <c r="K1383" i="5" s="1"/>
  <c r="L1383" i="5" s="1"/>
  <c r="C1383" i="5" a="1"/>
  <c r="C1383" i="5" s="1"/>
  <c r="K1382" i="5" a="1"/>
  <c r="K1382" i="5" s="1"/>
  <c r="L1382" i="5" s="1"/>
  <c r="K1381" i="5" a="1"/>
  <c r="K1381" i="5" s="1"/>
  <c r="L1381" i="5" s="1"/>
  <c r="K1380" i="5" a="1"/>
  <c r="K1380" i="5" s="1"/>
  <c r="L1380" i="5" s="1"/>
  <c r="C1380" i="5" a="1"/>
  <c r="C1380" i="5" s="1"/>
  <c r="K1379" i="5" a="1"/>
  <c r="K1379" i="5" s="1"/>
  <c r="L1379" i="5" s="1"/>
  <c r="C1379" i="5" a="1"/>
  <c r="C1379" i="5" s="1"/>
  <c r="K1378" i="5" a="1"/>
  <c r="K1378" i="5" s="1"/>
  <c r="L1378" i="5" s="1"/>
  <c r="C1378" i="5" a="1"/>
  <c r="C1378" i="5" s="1"/>
  <c r="K1377" i="5" a="1"/>
  <c r="K1377" i="5" s="1"/>
  <c r="L1377" i="5" s="1"/>
  <c r="C1377" i="5" a="1"/>
  <c r="C1377" i="5" s="1"/>
  <c r="K1376" i="5" a="1"/>
  <c r="K1376" i="5" s="1"/>
  <c r="L1376" i="5" s="1"/>
  <c r="C1376" i="5" a="1"/>
  <c r="C1376" i="5" s="1"/>
  <c r="K1375" i="5" a="1"/>
  <c r="K1375" i="5" s="1"/>
  <c r="L1375" i="5" s="1"/>
  <c r="C1375" i="5" a="1"/>
  <c r="C1375" i="5" s="1"/>
  <c r="K1374" i="5" a="1"/>
  <c r="K1374" i="5" s="1"/>
  <c r="L1374" i="5" s="1"/>
  <c r="K1373" i="5" a="1"/>
  <c r="K1373" i="5" s="1"/>
  <c r="L1373" i="5" s="1"/>
  <c r="K1372" i="5" a="1"/>
  <c r="K1372" i="5" s="1"/>
  <c r="L1372" i="5" s="1"/>
  <c r="C1372" i="5" a="1"/>
  <c r="C1372" i="5" s="1"/>
  <c r="K1371" i="5" a="1"/>
  <c r="K1371" i="5" s="1"/>
  <c r="L1371" i="5" s="1"/>
  <c r="C1371" i="5" a="1"/>
  <c r="C1371" i="5" s="1"/>
  <c r="K1370" i="5" a="1"/>
  <c r="K1370" i="5" s="1"/>
  <c r="L1370" i="5" s="1"/>
  <c r="C1370" i="5" a="1"/>
  <c r="C1370" i="5" s="1"/>
  <c r="K1369" i="5" a="1"/>
  <c r="K1369" i="5" s="1"/>
  <c r="L1369" i="5" s="1"/>
  <c r="C1369" i="5" a="1"/>
  <c r="C1369" i="5" s="1"/>
  <c r="K1368" i="5" a="1"/>
  <c r="K1368" i="5" s="1"/>
  <c r="L1368" i="5" s="1"/>
  <c r="C1368" i="5" a="1"/>
  <c r="C1368" i="5" s="1"/>
  <c r="K1367" i="5" a="1"/>
  <c r="K1367" i="5" s="1"/>
  <c r="L1367" i="5" s="1"/>
  <c r="C1367" i="5" a="1"/>
  <c r="C1367" i="5" s="1"/>
  <c r="K1366" i="5" a="1"/>
  <c r="K1366" i="5" s="1"/>
  <c r="L1366" i="5" s="1"/>
  <c r="K1365" i="5" a="1"/>
  <c r="K1365" i="5" s="1"/>
  <c r="L1365" i="5" s="1"/>
  <c r="K1364" i="5" a="1"/>
  <c r="K1364" i="5" s="1"/>
  <c r="L1364" i="5" s="1"/>
  <c r="C1364" i="5" a="1"/>
  <c r="C1364" i="5" s="1"/>
  <c r="K1363" i="5" a="1"/>
  <c r="K1363" i="5" s="1"/>
  <c r="L1363" i="5" s="1"/>
  <c r="C1363" i="5" a="1"/>
  <c r="C1363" i="5" s="1"/>
  <c r="K1362" i="5" a="1"/>
  <c r="K1362" i="5" s="1"/>
  <c r="L1362" i="5" s="1"/>
  <c r="C1362" i="5" a="1"/>
  <c r="C1362" i="5" s="1"/>
  <c r="K1361" i="5" a="1"/>
  <c r="K1361" i="5" s="1"/>
  <c r="L1361" i="5" s="1"/>
  <c r="C1361" i="5" a="1"/>
  <c r="C1361" i="5" s="1"/>
  <c r="K1360" i="5" a="1"/>
  <c r="K1360" i="5" s="1"/>
  <c r="L1360" i="5" s="1"/>
  <c r="C1360" i="5" a="1"/>
  <c r="C1360" i="5" s="1"/>
  <c r="K1359" i="5" a="1"/>
  <c r="K1359" i="5" s="1"/>
  <c r="L1359" i="5" s="1"/>
  <c r="K1358" i="5" a="1"/>
  <c r="K1358" i="5" s="1"/>
  <c r="L1358" i="5" s="1"/>
  <c r="K1357" i="5" a="1"/>
  <c r="K1357" i="5" s="1"/>
  <c r="L1357" i="5" s="1"/>
  <c r="K1356" i="5" a="1"/>
  <c r="K1356" i="5" s="1"/>
  <c r="L1356" i="5" s="1"/>
  <c r="C1356" i="5" a="1"/>
  <c r="C1356" i="5" s="1"/>
  <c r="K1355" i="5" a="1"/>
  <c r="K1355" i="5" s="1"/>
  <c r="L1355" i="5" s="1"/>
  <c r="C1355" i="5" a="1"/>
  <c r="C1355" i="5" s="1"/>
  <c r="K1354" i="5" a="1"/>
  <c r="K1354" i="5" s="1"/>
  <c r="L1354" i="5" s="1"/>
  <c r="C1354" i="5" a="1"/>
  <c r="C1354" i="5" s="1"/>
  <c r="K1353" i="5" a="1"/>
  <c r="K1353" i="5" s="1"/>
  <c r="L1353" i="5" s="1"/>
  <c r="C1353" i="5" a="1"/>
  <c r="C1353" i="5" s="1"/>
  <c r="K1352" i="5" a="1"/>
  <c r="K1352" i="5" s="1"/>
  <c r="L1352" i="5" s="1"/>
  <c r="C1352" i="5" a="1"/>
  <c r="C1352" i="5" s="1"/>
  <c r="K1351" i="5" a="1"/>
  <c r="K1351" i="5" s="1"/>
  <c r="L1351" i="5" s="1"/>
  <c r="C1351" i="5" a="1"/>
  <c r="C1351" i="5" s="1"/>
  <c r="K1350" i="5" a="1"/>
  <c r="K1350" i="5" s="1"/>
  <c r="L1350" i="5" s="1"/>
  <c r="K1349" i="5" a="1"/>
  <c r="K1349" i="5" s="1"/>
  <c r="L1349" i="5" s="1"/>
  <c r="K1348" i="5" a="1"/>
  <c r="K1348" i="5" s="1"/>
  <c r="L1348" i="5" s="1"/>
  <c r="C1348" i="5" a="1"/>
  <c r="C1348" i="5" s="1"/>
  <c r="K1347" i="5" a="1"/>
  <c r="K1347" i="5" s="1"/>
  <c r="L1347" i="5" s="1"/>
  <c r="C1347" i="5" a="1"/>
  <c r="C1347" i="5" s="1"/>
  <c r="K1346" i="5" a="1"/>
  <c r="K1346" i="5" s="1"/>
  <c r="L1346" i="5" s="1"/>
  <c r="C1346" i="5" a="1"/>
  <c r="C1346" i="5" s="1"/>
  <c r="K1345" i="5" a="1"/>
  <c r="K1345" i="5" s="1"/>
  <c r="L1345" i="5" s="1"/>
  <c r="C1345" i="5" a="1"/>
  <c r="C1345" i="5" s="1"/>
  <c r="K1344" i="5" a="1"/>
  <c r="K1344" i="5" s="1"/>
  <c r="L1344" i="5" s="1"/>
  <c r="C1344" i="5" a="1"/>
  <c r="C1344" i="5" s="1"/>
  <c r="K1343" i="5" a="1"/>
  <c r="K1343" i="5" s="1"/>
  <c r="L1343" i="5" s="1"/>
  <c r="C1343" i="5" a="1"/>
  <c r="C1343" i="5" s="1"/>
  <c r="K1342" i="5" a="1"/>
  <c r="K1342" i="5" s="1"/>
  <c r="L1342" i="5" s="1"/>
  <c r="K1341" i="5" a="1"/>
  <c r="K1341" i="5" s="1"/>
  <c r="L1341" i="5" s="1"/>
  <c r="C1341" i="5" a="1"/>
  <c r="C1341" i="5" s="1"/>
  <c r="K1340" i="5" a="1"/>
  <c r="K1340" i="5" s="1"/>
  <c r="L1340" i="5" s="1"/>
  <c r="C1340" i="5" a="1"/>
  <c r="C1340" i="5" s="1"/>
  <c r="K1339" i="5" a="1"/>
  <c r="K1339" i="5" s="1"/>
  <c r="L1339" i="5" s="1"/>
  <c r="C1339" i="5" a="1"/>
  <c r="C1339" i="5" s="1"/>
  <c r="K1338" i="5" a="1"/>
  <c r="K1338" i="5" s="1"/>
  <c r="L1338" i="5" s="1"/>
  <c r="C1338" i="5" a="1"/>
  <c r="C1338" i="5" s="1"/>
  <c r="K1337" i="5" a="1"/>
  <c r="K1337" i="5" s="1"/>
  <c r="L1337" i="5" s="1"/>
  <c r="C1337" i="5" a="1"/>
  <c r="C1337" i="5" s="1"/>
  <c r="K1336" i="5" a="1"/>
  <c r="K1336" i="5" s="1"/>
  <c r="L1336" i="5" s="1"/>
  <c r="C1336" i="5" a="1"/>
  <c r="C1336" i="5" s="1"/>
  <c r="K1335" i="5" a="1"/>
  <c r="K1335" i="5" s="1"/>
  <c r="L1335" i="5" s="1"/>
  <c r="C1335" i="5" a="1"/>
  <c r="C1335" i="5" s="1"/>
  <c r="K1334" i="5" a="1"/>
  <c r="K1334" i="5" s="1"/>
  <c r="L1334" i="5" s="1"/>
  <c r="K1333" i="5" a="1"/>
  <c r="K1333" i="5" s="1"/>
  <c r="L1333" i="5" s="1"/>
  <c r="C1333" i="5" a="1"/>
  <c r="C1333" i="5" s="1"/>
  <c r="K1332" i="5" a="1"/>
  <c r="K1332" i="5" s="1"/>
  <c r="L1332" i="5" s="1"/>
  <c r="C1332" i="5" a="1"/>
  <c r="C1332" i="5" s="1"/>
  <c r="K1331" i="5" a="1"/>
  <c r="K1331" i="5" s="1"/>
  <c r="L1331" i="5" s="1"/>
  <c r="C1331" i="5" a="1"/>
  <c r="C1331" i="5" s="1"/>
  <c r="K1330" i="5" a="1"/>
  <c r="K1330" i="5" s="1"/>
  <c r="L1330" i="5" s="1"/>
  <c r="C1330" i="5" a="1"/>
  <c r="C1330" i="5" s="1"/>
  <c r="K1329" i="5" a="1"/>
  <c r="K1329" i="5" s="1"/>
  <c r="L1329" i="5" s="1"/>
  <c r="C1329" i="5" a="1"/>
  <c r="C1329" i="5" s="1"/>
  <c r="K1328" i="5" a="1"/>
  <c r="K1328" i="5" s="1"/>
  <c r="L1328" i="5" s="1"/>
  <c r="C1328" i="5" a="1"/>
  <c r="C1328" i="5" s="1"/>
  <c r="K1327" i="5" a="1"/>
  <c r="K1327" i="5" s="1"/>
  <c r="L1327" i="5" s="1"/>
  <c r="C1327" i="5" a="1"/>
  <c r="C1327" i="5" s="1"/>
  <c r="K1326" i="5" a="1"/>
  <c r="K1326" i="5" s="1"/>
  <c r="L1326" i="5" s="1"/>
  <c r="K1325" i="5" a="1"/>
  <c r="K1325" i="5" s="1"/>
  <c r="L1325" i="5" s="1"/>
  <c r="K1324" i="5" a="1"/>
  <c r="K1324" i="5" s="1"/>
  <c r="L1324" i="5" s="1"/>
  <c r="C1324" i="5" a="1"/>
  <c r="C1324" i="5" s="1"/>
  <c r="K1323" i="5" a="1"/>
  <c r="K1323" i="5" s="1"/>
  <c r="L1323" i="5" s="1"/>
  <c r="C1323" i="5" a="1"/>
  <c r="C1323" i="5" s="1"/>
  <c r="K1322" i="5" a="1"/>
  <c r="K1322" i="5" s="1"/>
  <c r="L1322" i="5" s="1"/>
  <c r="C1322" i="5" a="1"/>
  <c r="C1322" i="5" s="1"/>
  <c r="K1321" i="5" a="1"/>
  <c r="K1321" i="5" s="1"/>
  <c r="L1321" i="5" s="1"/>
  <c r="C1321" i="5" a="1"/>
  <c r="C1321" i="5" s="1"/>
  <c r="K1320" i="5" a="1"/>
  <c r="K1320" i="5" s="1"/>
  <c r="L1320" i="5" s="1"/>
  <c r="C1320" i="5" a="1"/>
  <c r="C1320" i="5" s="1"/>
  <c r="K1319" i="5" a="1"/>
  <c r="K1319" i="5" s="1"/>
  <c r="L1319" i="5" s="1"/>
  <c r="C1319" i="5" a="1"/>
  <c r="C1319" i="5" s="1"/>
  <c r="K1318" i="5" a="1"/>
  <c r="K1318" i="5" s="1"/>
  <c r="L1318" i="5" s="1"/>
  <c r="K1317" i="5" a="1"/>
  <c r="K1317" i="5" s="1"/>
  <c r="L1317" i="5" s="1"/>
  <c r="K1316" i="5" a="1"/>
  <c r="K1316" i="5" s="1"/>
  <c r="L1316" i="5" s="1"/>
  <c r="C1316" i="5" a="1"/>
  <c r="C1316" i="5" s="1"/>
  <c r="K1315" i="5" a="1"/>
  <c r="K1315" i="5" s="1"/>
  <c r="L1315" i="5" s="1"/>
  <c r="C1315" i="5" a="1"/>
  <c r="C1315" i="5" s="1"/>
  <c r="K1314" i="5" a="1"/>
  <c r="K1314" i="5" s="1"/>
  <c r="L1314" i="5" s="1"/>
  <c r="C1314" i="5" a="1"/>
  <c r="C1314" i="5" s="1"/>
  <c r="K1313" i="5" a="1"/>
  <c r="K1313" i="5" s="1"/>
  <c r="L1313" i="5" s="1"/>
  <c r="C1313" i="5" a="1"/>
  <c r="C1313" i="5" s="1"/>
  <c r="K1312" i="5" a="1"/>
  <c r="K1312" i="5" s="1"/>
  <c r="L1312" i="5" s="1"/>
  <c r="C1312" i="5" a="1"/>
  <c r="C1312" i="5" s="1"/>
  <c r="K1311" i="5" a="1"/>
  <c r="K1311" i="5" s="1"/>
  <c r="L1311" i="5" s="1"/>
  <c r="C1311" i="5" a="1"/>
  <c r="C1311" i="5" s="1"/>
  <c r="K1310" i="5" a="1"/>
  <c r="K1310" i="5" s="1"/>
  <c r="L1310" i="5" s="1"/>
  <c r="K1309" i="5" a="1"/>
  <c r="K1309" i="5" s="1"/>
  <c r="L1309" i="5" s="1"/>
  <c r="K1308" i="5" a="1"/>
  <c r="K1308" i="5" s="1"/>
  <c r="L1308" i="5" s="1"/>
  <c r="C1308" i="5" a="1"/>
  <c r="C1308" i="5" s="1"/>
  <c r="K1307" i="5" a="1"/>
  <c r="K1307" i="5" s="1"/>
  <c r="L1307" i="5" s="1"/>
  <c r="C1307" i="5" a="1"/>
  <c r="C1307" i="5" s="1"/>
  <c r="K1306" i="5" a="1"/>
  <c r="K1306" i="5" s="1"/>
  <c r="L1306" i="5" s="1"/>
  <c r="C1306" i="5" a="1"/>
  <c r="C1306" i="5" s="1"/>
  <c r="K1305" i="5" a="1"/>
  <c r="K1305" i="5" s="1"/>
  <c r="L1305" i="5" s="1"/>
  <c r="C1305" i="5" a="1"/>
  <c r="C1305" i="5" s="1"/>
  <c r="K1304" i="5" a="1"/>
  <c r="K1304" i="5" s="1"/>
  <c r="L1304" i="5" s="1"/>
  <c r="C1304" i="5" a="1"/>
  <c r="C1304" i="5" s="1"/>
  <c r="K1303" i="5" a="1"/>
  <c r="K1303" i="5" s="1"/>
  <c r="L1303" i="5" s="1"/>
  <c r="C1303" i="5" a="1"/>
  <c r="C1303" i="5" s="1"/>
  <c r="K1302" i="5" a="1"/>
  <c r="K1302" i="5" s="1"/>
  <c r="L1302" i="5" s="1"/>
  <c r="K1301" i="5" a="1"/>
  <c r="K1301" i="5" s="1"/>
  <c r="L1301" i="5" s="1"/>
  <c r="K1300" i="5" a="1"/>
  <c r="K1300" i="5" s="1"/>
  <c r="L1300" i="5" s="1"/>
  <c r="C1300" i="5" a="1"/>
  <c r="C1300" i="5" s="1"/>
  <c r="K1299" i="5" a="1"/>
  <c r="K1299" i="5" s="1"/>
  <c r="L1299" i="5" s="1"/>
  <c r="C1299" i="5" a="1"/>
  <c r="C1299" i="5" s="1"/>
  <c r="K1298" i="5" a="1"/>
  <c r="K1298" i="5" s="1"/>
  <c r="L1298" i="5" s="1"/>
  <c r="C1298" i="5" a="1"/>
  <c r="C1298" i="5" s="1"/>
  <c r="K1297" i="5" a="1"/>
  <c r="K1297" i="5" s="1"/>
  <c r="L1297" i="5" s="1"/>
  <c r="C1297" i="5" a="1"/>
  <c r="C1297" i="5" s="1"/>
  <c r="K1296" i="5" a="1"/>
  <c r="K1296" i="5" s="1"/>
  <c r="L1296" i="5" s="1"/>
  <c r="C1296" i="5" a="1"/>
  <c r="C1296" i="5" s="1"/>
  <c r="K1295" i="5" a="1"/>
  <c r="K1295" i="5" s="1"/>
  <c r="L1295" i="5" s="1"/>
  <c r="C1295" i="5" a="1"/>
  <c r="C1295" i="5" s="1"/>
  <c r="K1294" i="5" a="1"/>
  <c r="K1294" i="5" s="1"/>
  <c r="L1294" i="5" s="1"/>
  <c r="K1293" i="5" a="1"/>
  <c r="K1293" i="5" s="1"/>
  <c r="L1293" i="5" s="1"/>
  <c r="K1292" i="5" a="1"/>
  <c r="K1292" i="5" s="1"/>
  <c r="L1292" i="5" s="1"/>
  <c r="C1292" i="5" a="1"/>
  <c r="C1292" i="5" s="1"/>
  <c r="K1291" i="5" a="1"/>
  <c r="K1291" i="5" s="1"/>
  <c r="L1291" i="5" s="1"/>
  <c r="C1291" i="5" a="1"/>
  <c r="C1291" i="5" s="1"/>
  <c r="K1290" i="5" a="1"/>
  <c r="K1290" i="5" s="1"/>
  <c r="L1290" i="5" s="1"/>
  <c r="C1290" i="5" a="1"/>
  <c r="C1290" i="5" s="1"/>
  <c r="K1289" i="5" a="1"/>
  <c r="K1289" i="5" s="1"/>
  <c r="L1289" i="5" s="1"/>
  <c r="C1289" i="5" a="1"/>
  <c r="C1289" i="5" s="1"/>
  <c r="K1288" i="5" a="1"/>
  <c r="K1288" i="5" s="1"/>
  <c r="L1288" i="5" s="1"/>
  <c r="C1288" i="5" a="1"/>
  <c r="C1288" i="5" s="1"/>
  <c r="K1287" i="5" a="1"/>
  <c r="K1287" i="5" s="1"/>
  <c r="L1287" i="5" s="1"/>
  <c r="C1287" i="5" a="1"/>
  <c r="C1287" i="5" s="1"/>
  <c r="K1286" i="5" a="1"/>
  <c r="K1286" i="5" s="1"/>
  <c r="L1286" i="5" s="1"/>
  <c r="K1285" i="5" a="1"/>
  <c r="K1285" i="5" s="1"/>
  <c r="L1285" i="5" s="1"/>
  <c r="K1284" i="5" a="1"/>
  <c r="K1284" i="5" s="1"/>
  <c r="L1284" i="5" s="1"/>
  <c r="C1284" i="5" a="1"/>
  <c r="C1284" i="5" s="1"/>
  <c r="K1283" i="5" a="1"/>
  <c r="K1283" i="5" s="1"/>
  <c r="L1283" i="5" s="1"/>
  <c r="C1283" i="5" a="1"/>
  <c r="C1283" i="5" s="1"/>
  <c r="K1282" i="5" a="1"/>
  <c r="K1282" i="5" s="1"/>
  <c r="L1282" i="5" s="1"/>
  <c r="C1282" i="5" a="1"/>
  <c r="C1282" i="5" s="1"/>
  <c r="K1281" i="5" a="1"/>
  <c r="K1281" i="5" s="1"/>
  <c r="L1281" i="5" s="1"/>
  <c r="C1281" i="5" a="1"/>
  <c r="C1281" i="5" s="1"/>
  <c r="K1280" i="5" a="1"/>
  <c r="K1280" i="5" s="1"/>
  <c r="L1280" i="5" s="1"/>
  <c r="C1280" i="5" a="1"/>
  <c r="C1280" i="5" s="1"/>
  <c r="K1279" i="5" a="1"/>
  <c r="K1279" i="5" s="1"/>
  <c r="L1279" i="5" s="1"/>
  <c r="C1279" i="5" a="1"/>
  <c r="C1279" i="5" s="1"/>
  <c r="K1278" i="5" a="1"/>
  <c r="K1278" i="5" s="1"/>
  <c r="L1278" i="5" s="1"/>
  <c r="K1277" i="5" a="1"/>
  <c r="K1277" i="5" s="1"/>
  <c r="L1277" i="5" s="1"/>
  <c r="K1276" i="5" a="1"/>
  <c r="K1276" i="5" s="1"/>
  <c r="L1276" i="5" s="1"/>
  <c r="C1276" i="5" a="1"/>
  <c r="C1276" i="5" s="1"/>
  <c r="K1275" i="5" a="1"/>
  <c r="K1275" i="5" s="1"/>
  <c r="L1275" i="5" s="1"/>
  <c r="C1275" i="5" a="1"/>
  <c r="C1275" i="5" s="1"/>
  <c r="K1274" i="5" a="1"/>
  <c r="K1274" i="5" s="1"/>
  <c r="L1274" i="5" s="1"/>
  <c r="C1274" i="5" a="1"/>
  <c r="C1274" i="5" s="1"/>
  <c r="K1273" i="5" a="1"/>
  <c r="K1273" i="5" s="1"/>
  <c r="L1273" i="5" s="1"/>
  <c r="C1273" i="5" a="1"/>
  <c r="C1273" i="5" s="1"/>
  <c r="K1272" i="5" a="1"/>
  <c r="K1272" i="5" s="1"/>
  <c r="L1272" i="5" s="1"/>
  <c r="C1272" i="5" a="1"/>
  <c r="C1272" i="5" s="1"/>
  <c r="K1271" i="5" a="1"/>
  <c r="K1271" i="5" s="1"/>
  <c r="L1271" i="5" s="1"/>
  <c r="C1271" i="5" a="1"/>
  <c r="C1271" i="5" s="1"/>
  <c r="K1270" i="5" a="1"/>
  <c r="K1270" i="5" s="1"/>
  <c r="L1270" i="5" s="1"/>
  <c r="K1269" i="5" a="1"/>
  <c r="K1269" i="5" s="1"/>
  <c r="L1269" i="5" s="1"/>
  <c r="C1269" i="5" a="1"/>
  <c r="C1269" i="5" s="1"/>
  <c r="K1268" i="5" a="1"/>
  <c r="K1268" i="5" s="1"/>
  <c r="L1268" i="5" s="1"/>
  <c r="C1268" i="5" a="1"/>
  <c r="C1268" i="5" s="1"/>
  <c r="K1267" i="5" a="1"/>
  <c r="K1267" i="5" s="1"/>
  <c r="L1267" i="5" s="1"/>
  <c r="C1267" i="5" a="1"/>
  <c r="C1267" i="5" s="1"/>
  <c r="K1266" i="5" a="1"/>
  <c r="K1266" i="5" s="1"/>
  <c r="L1266" i="5" s="1"/>
  <c r="C1266" i="5" a="1"/>
  <c r="C1266" i="5" s="1"/>
  <c r="K1265" i="5" a="1"/>
  <c r="K1265" i="5" s="1"/>
  <c r="L1265" i="5" s="1"/>
  <c r="C1265" i="5" a="1"/>
  <c r="C1265" i="5" s="1"/>
  <c r="K1264" i="5" a="1"/>
  <c r="K1264" i="5" s="1"/>
  <c r="L1264" i="5" s="1"/>
  <c r="C1264" i="5" a="1"/>
  <c r="C1264" i="5" s="1"/>
  <c r="K1263" i="5" a="1"/>
  <c r="K1263" i="5" s="1"/>
  <c r="L1263" i="5" s="1"/>
  <c r="C1263" i="5" a="1"/>
  <c r="C1263" i="5" s="1"/>
  <c r="K1262" i="5" a="1"/>
  <c r="K1262" i="5" s="1"/>
  <c r="L1262" i="5" s="1"/>
  <c r="K1261" i="5" a="1"/>
  <c r="K1261" i="5" s="1"/>
  <c r="L1261" i="5" s="1"/>
  <c r="C1261" i="5" a="1"/>
  <c r="C1261" i="5" s="1"/>
  <c r="K1260" i="5" a="1"/>
  <c r="K1260" i="5" s="1"/>
  <c r="L1260" i="5" s="1"/>
  <c r="C1260" i="5" a="1"/>
  <c r="C1260" i="5" s="1"/>
  <c r="K1259" i="5" a="1"/>
  <c r="K1259" i="5" s="1"/>
  <c r="L1259" i="5" s="1"/>
  <c r="C1259" i="5" a="1"/>
  <c r="C1259" i="5" s="1"/>
  <c r="K1258" i="5" a="1"/>
  <c r="K1258" i="5" s="1"/>
  <c r="L1258" i="5" s="1"/>
  <c r="C1258" i="5" a="1"/>
  <c r="C1258" i="5" s="1"/>
  <c r="K1257" i="5" a="1"/>
  <c r="K1257" i="5" s="1"/>
  <c r="L1257" i="5" s="1"/>
  <c r="C1257" i="5" a="1"/>
  <c r="C1257" i="5" s="1"/>
  <c r="K1256" i="5" a="1"/>
  <c r="K1256" i="5" s="1"/>
  <c r="L1256" i="5" s="1"/>
  <c r="C1256" i="5" a="1"/>
  <c r="C1256" i="5" s="1"/>
  <c r="K1255" i="5" a="1"/>
  <c r="K1255" i="5" s="1"/>
  <c r="L1255" i="5" s="1"/>
  <c r="C1255" i="5" a="1"/>
  <c r="C1255" i="5" s="1"/>
  <c r="K1254" i="5" a="1"/>
  <c r="K1254" i="5" s="1"/>
  <c r="L1254" i="5" s="1"/>
  <c r="K1253" i="5" a="1"/>
  <c r="K1253" i="5" s="1"/>
  <c r="L1253" i="5" s="1"/>
  <c r="K1252" i="5" a="1"/>
  <c r="K1252" i="5" s="1"/>
  <c r="L1252" i="5" s="1"/>
  <c r="C1252" i="5" a="1"/>
  <c r="C1252" i="5" s="1"/>
  <c r="K1251" i="5" a="1"/>
  <c r="K1251" i="5" s="1"/>
  <c r="L1251" i="5" s="1"/>
  <c r="C1251" i="5" a="1"/>
  <c r="C1251" i="5" s="1"/>
  <c r="K1250" i="5" a="1"/>
  <c r="K1250" i="5" s="1"/>
  <c r="L1250" i="5" s="1"/>
  <c r="C1250" i="5" a="1"/>
  <c r="C1250" i="5" s="1"/>
  <c r="K1249" i="5" a="1"/>
  <c r="K1249" i="5" s="1"/>
  <c r="L1249" i="5" s="1"/>
  <c r="C1249" i="5" a="1"/>
  <c r="C1249" i="5" s="1"/>
  <c r="K1248" i="5" a="1"/>
  <c r="K1248" i="5" s="1"/>
  <c r="L1248" i="5" s="1"/>
  <c r="C1248" i="5" a="1"/>
  <c r="C1248" i="5" s="1"/>
  <c r="K1247" i="5" a="1"/>
  <c r="K1247" i="5" s="1"/>
  <c r="L1247" i="5" s="1"/>
  <c r="C1247" i="5" a="1"/>
  <c r="C1247" i="5" s="1"/>
  <c r="K1246" i="5" a="1"/>
  <c r="K1246" i="5" s="1"/>
  <c r="L1246" i="5" s="1"/>
  <c r="K1245" i="5" a="1"/>
  <c r="K1245" i="5" s="1"/>
  <c r="L1245" i="5" s="1"/>
  <c r="K1244" i="5" a="1"/>
  <c r="K1244" i="5" s="1"/>
  <c r="L1244" i="5" s="1"/>
  <c r="C1244" i="5" a="1"/>
  <c r="C1244" i="5" s="1"/>
  <c r="K1243" i="5" a="1"/>
  <c r="K1243" i="5" s="1"/>
  <c r="L1243" i="5" s="1"/>
  <c r="C1243" i="5" a="1"/>
  <c r="C1243" i="5" s="1"/>
  <c r="K1242" i="5" a="1"/>
  <c r="K1242" i="5" s="1"/>
  <c r="L1242" i="5" s="1"/>
  <c r="C1242" i="5" a="1"/>
  <c r="C1242" i="5" s="1"/>
  <c r="K1241" i="5" a="1"/>
  <c r="K1241" i="5" s="1"/>
  <c r="L1241" i="5" s="1"/>
  <c r="C1241" i="5" a="1"/>
  <c r="C1241" i="5" s="1"/>
  <c r="K1240" i="5" a="1"/>
  <c r="K1240" i="5" s="1"/>
  <c r="L1240" i="5" s="1"/>
  <c r="C1240" i="5" a="1"/>
  <c r="C1240" i="5" s="1"/>
  <c r="K1239" i="5" a="1"/>
  <c r="K1239" i="5" s="1"/>
  <c r="L1239" i="5" s="1"/>
  <c r="C1239" i="5" a="1"/>
  <c r="C1239" i="5" s="1"/>
  <c r="K1238" i="5" a="1"/>
  <c r="K1238" i="5" s="1"/>
  <c r="L1238" i="5" s="1"/>
  <c r="K1237" i="5" a="1"/>
  <c r="K1237" i="5" s="1"/>
  <c r="L1237" i="5" s="1"/>
  <c r="K1236" i="5" a="1"/>
  <c r="K1236" i="5" s="1"/>
  <c r="L1236" i="5" s="1"/>
  <c r="C1236" i="5" a="1"/>
  <c r="C1236" i="5" s="1"/>
  <c r="K1235" i="5" a="1"/>
  <c r="K1235" i="5" s="1"/>
  <c r="L1235" i="5" s="1"/>
  <c r="C1235" i="5" a="1"/>
  <c r="C1235" i="5" s="1"/>
  <c r="K1234" i="5" a="1"/>
  <c r="K1234" i="5" s="1"/>
  <c r="L1234" i="5" s="1"/>
  <c r="C1234" i="5" a="1"/>
  <c r="C1234" i="5" s="1"/>
  <c r="K1233" i="5" a="1"/>
  <c r="K1233" i="5" s="1"/>
  <c r="L1233" i="5" s="1"/>
  <c r="C1233" i="5" a="1"/>
  <c r="C1233" i="5" s="1"/>
  <c r="K1232" i="5" a="1"/>
  <c r="K1232" i="5" s="1"/>
  <c r="L1232" i="5" s="1"/>
  <c r="C1232" i="5" a="1"/>
  <c r="C1232" i="5" s="1"/>
  <c r="K1231" i="5" a="1"/>
  <c r="K1231" i="5" s="1"/>
  <c r="L1231" i="5" s="1"/>
  <c r="C1231" i="5" a="1"/>
  <c r="C1231" i="5" s="1"/>
  <c r="K1230" i="5" a="1"/>
  <c r="K1230" i="5" s="1"/>
  <c r="L1230" i="5" s="1"/>
  <c r="K1229" i="5" a="1"/>
  <c r="K1229" i="5" s="1"/>
  <c r="L1229" i="5" s="1"/>
  <c r="K1228" i="5" a="1"/>
  <c r="K1228" i="5" s="1"/>
  <c r="L1228" i="5" s="1"/>
  <c r="C1228" i="5" a="1"/>
  <c r="C1228" i="5" s="1"/>
  <c r="K1227" i="5" a="1"/>
  <c r="K1227" i="5" s="1"/>
  <c r="L1227" i="5" s="1"/>
  <c r="C1227" i="5" a="1"/>
  <c r="C1227" i="5" s="1"/>
  <c r="K1226" i="5" a="1"/>
  <c r="K1226" i="5" s="1"/>
  <c r="L1226" i="5" s="1"/>
  <c r="C1226" i="5" a="1"/>
  <c r="C1226" i="5" s="1"/>
  <c r="K1225" i="5" a="1"/>
  <c r="K1225" i="5" s="1"/>
  <c r="L1225" i="5" s="1"/>
  <c r="C1225" i="5" a="1"/>
  <c r="C1225" i="5" s="1"/>
  <c r="K1224" i="5" a="1"/>
  <c r="K1224" i="5" s="1"/>
  <c r="L1224" i="5" s="1"/>
  <c r="C1224" i="5" a="1"/>
  <c r="C1224" i="5" s="1"/>
  <c r="K1223" i="5" a="1"/>
  <c r="K1223" i="5" s="1"/>
  <c r="L1223" i="5" s="1"/>
  <c r="C1223" i="5" a="1"/>
  <c r="C1223" i="5" s="1"/>
  <c r="K1222" i="5" a="1"/>
  <c r="K1222" i="5" s="1"/>
  <c r="L1222" i="5" s="1"/>
  <c r="K1221" i="5" a="1"/>
  <c r="K1221" i="5" s="1"/>
  <c r="L1221" i="5" s="1"/>
  <c r="K1220" i="5" a="1"/>
  <c r="K1220" i="5" s="1"/>
  <c r="L1220" i="5" s="1"/>
  <c r="C1220" i="5" a="1"/>
  <c r="C1220" i="5" s="1"/>
  <c r="K1219" i="5" a="1"/>
  <c r="K1219" i="5" s="1"/>
  <c r="L1219" i="5" s="1"/>
  <c r="C1219" i="5" a="1"/>
  <c r="C1219" i="5" s="1"/>
  <c r="K1218" i="5" a="1"/>
  <c r="K1218" i="5" s="1"/>
  <c r="L1218" i="5" s="1"/>
  <c r="C1218" i="5" a="1"/>
  <c r="C1218" i="5" s="1"/>
  <c r="K1217" i="5" a="1"/>
  <c r="K1217" i="5" s="1"/>
  <c r="L1217" i="5" s="1"/>
  <c r="C1217" i="5" a="1"/>
  <c r="C1217" i="5" s="1"/>
  <c r="K1216" i="5" a="1"/>
  <c r="K1216" i="5" s="1"/>
  <c r="L1216" i="5" s="1"/>
  <c r="C1216" i="5" a="1"/>
  <c r="C1216" i="5" s="1"/>
  <c r="K1215" i="5" a="1"/>
  <c r="K1215" i="5" s="1"/>
  <c r="L1215" i="5" s="1"/>
  <c r="C1215" i="5" a="1"/>
  <c r="C1215" i="5" s="1"/>
  <c r="K1214" i="5" a="1"/>
  <c r="K1214" i="5" s="1"/>
  <c r="L1214" i="5" s="1"/>
  <c r="K1213" i="5" a="1"/>
  <c r="K1213" i="5" s="1"/>
  <c r="L1213" i="5" s="1"/>
  <c r="K1212" i="5" a="1"/>
  <c r="K1212" i="5" s="1"/>
  <c r="L1212" i="5" s="1"/>
  <c r="C1212" i="5" a="1"/>
  <c r="C1212" i="5" s="1"/>
  <c r="K1211" i="5" a="1"/>
  <c r="K1211" i="5" s="1"/>
  <c r="L1211" i="5" s="1"/>
  <c r="C1211" i="5" a="1"/>
  <c r="C1211" i="5" s="1"/>
  <c r="K1210" i="5" a="1"/>
  <c r="K1210" i="5" s="1"/>
  <c r="L1210" i="5" s="1"/>
  <c r="C1210" i="5" a="1"/>
  <c r="C1210" i="5" s="1"/>
  <c r="K1209" i="5" a="1"/>
  <c r="K1209" i="5" s="1"/>
  <c r="L1209" i="5" s="1"/>
  <c r="C1209" i="5" a="1"/>
  <c r="C1209" i="5" s="1"/>
  <c r="K1208" i="5" a="1"/>
  <c r="K1208" i="5" s="1"/>
  <c r="L1208" i="5" s="1"/>
  <c r="C1208" i="5" a="1"/>
  <c r="C1208" i="5" s="1"/>
  <c r="K1207" i="5" a="1"/>
  <c r="K1207" i="5" s="1"/>
  <c r="L1207" i="5" s="1"/>
  <c r="C1207" i="5" a="1"/>
  <c r="C1207" i="5" s="1"/>
  <c r="K1206" i="5" a="1"/>
  <c r="K1206" i="5" s="1"/>
  <c r="L1206" i="5" s="1"/>
  <c r="K1205" i="5" a="1"/>
  <c r="K1205" i="5" s="1"/>
  <c r="L1205" i="5" s="1"/>
  <c r="C1205" i="5" a="1"/>
  <c r="C1205" i="5" s="1"/>
  <c r="K1204" i="5" a="1"/>
  <c r="K1204" i="5" s="1"/>
  <c r="L1204" i="5" s="1"/>
  <c r="C1204" i="5" a="1"/>
  <c r="C1204" i="5" s="1"/>
  <c r="K1203" i="5" a="1"/>
  <c r="K1203" i="5" s="1"/>
  <c r="L1203" i="5" s="1"/>
  <c r="C1203" i="5" a="1"/>
  <c r="C1203" i="5" s="1"/>
  <c r="K1202" i="5" a="1"/>
  <c r="K1202" i="5" s="1"/>
  <c r="L1202" i="5" s="1"/>
  <c r="C1202" i="5" a="1"/>
  <c r="C1202" i="5" s="1"/>
  <c r="K1201" i="5" a="1"/>
  <c r="K1201" i="5" s="1"/>
  <c r="L1201" i="5" s="1"/>
  <c r="C1201" i="5" a="1"/>
  <c r="C1201" i="5" s="1"/>
  <c r="K1200" i="5" a="1"/>
  <c r="K1200" i="5" s="1"/>
  <c r="L1200" i="5" s="1"/>
  <c r="C1200" i="5" a="1"/>
  <c r="C1200" i="5" s="1"/>
  <c r="K1199" i="5" a="1"/>
  <c r="K1199" i="5" s="1"/>
  <c r="L1199" i="5" s="1"/>
  <c r="C1199" i="5" a="1"/>
  <c r="C1199" i="5" s="1"/>
  <c r="K1198" i="5" a="1"/>
  <c r="K1198" i="5" s="1"/>
  <c r="L1198" i="5" s="1"/>
  <c r="K1197" i="5" a="1"/>
  <c r="K1197" i="5" s="1"/>
  <c r="L1197" i="5" s="1"/>
  <c r="C1197" i="5" a="1"/>
  <c r="C1197" i="5" s="1"/>
  <c r="K1196" i="5" a="1"/>
  <c r="K1196" i="5" s="1"/>
  <c r="L1196" i="5" s="1"/>
  <c r="C1196" i="5" a="1"/>
  <c r="C1196" i="5" s="1"/>
  <c r="K1195" i="5" a="1"/>
  <c r="K1195" i="5" s="1"/>
  <c r="L1195" i="5" s="1"/>
  <c r="C1195" i="5" a="1"/>
  <c r="C1195" i="5" s="1"/>
  <c r="K1194" i="5" a="1"/>
  <c r="K1194" i="5" s="1"/>
  <c r="L1194" i="5" s="1"/>
  <c r="C1194" i="5" a="1"/>
  <c r="C1194" i="5" s="1"/>
  <c r="K1193" i="5" a="1"/>
  <c r="K1193" i="5" s="1"/>
  <c r="L1193" i="5" s="1"/>
  <c r="C1193" i="5" a="1"/>
  <c r="C1193" i="5" s="1"/>
  <c r="K1192" i="5" a="1"/>
  <c r="K1192" i="5" s="1"/>
  <c r="L1192" i="5" s="1"/>
  <c r="C1192" i="5" a="1"/>
  <c r="C1192" i="5" s="1"/>
  <c r="K1191" i="5" a="1"/>
  <c r="K1191" i="5" s="1"/>
  <c r="L1191" i="5" s="1"/>
  <c r="C1191" i="5" a="1"/>
  <c r="C1191" i="5" s="1"/>
  <c r="K1190" i="5" a="1"/>
  <c r="K1190" i="5" s="1"/>
  <c r="L1190" i="5" s="1"/>
  <c r="K1189" i="5" a="1"/>
  <c r="K1189" i="5" s="1"/>
  <c r="L1189" i="5" s="1"/>
  <c r="C1189" i="5" a="1"/>
  <c r="C1189" i="5" s="1"/>
  <c r="K1188" i="5" a="1"/>
  <c r="K1188" i="5" s="1"/>
  <c r="L1188" i="5" s="1"/>
  <c r="C1188" i="5" a="1"/>
  <c r="C1188" i="5" s="1"/>
  <c r="K1187" i="5" a="1"/>
  <c r="K1187" i="5" s="1"/>
  <c r="L1187" i="5" s="1"/>
  <c r="C1187" i="5" a="1"/>
  <c r="C1187" i="5" s="1"/>
  <c r="K1186" i="5" a="1"/>
  <c r="K1186" i="5" s="1"/>
  <c r="L1186" i="5" s="1"/>
  <c r="C1186" i="5" a="1"/>
  <c r="C1186" i="5" s="1"/>
  <c r="K1185" i="5" a="1"/>
  <c r="K1185" i="5" s="1"/>
  <c r="L1185" i="5" s="1"/>
  <c r="C1185" i="5" a="1"/>
  <c r="C1185" i="5" s="1"/>
  <c r="K1184" i="5" a="1"/>
  <c r="K1184" i="5" s="1"/>
  <c r="L1184" i="5" s="1"/>
  <c r="C1184" i="5" a="1"/>
  <c r="C1184" i="5" s="1"/>
  <c r="K1183" i="5" a="1"/>
  <c r="K1183" i="5" s="1"/>
  <c r="L1183" i="5" s="1"/>
  <c r="C1183" i="5" a="1"/>
  <c r="C1183" i="5" s="1"/>
  <c r="K1182" i="5" a="1"/>
  <c r="K1182" i="5" s="1"/>
  <c r="L1182" i="5" s="1"/>
  <c r="K1181" i="5" a="1"/>
  <c r="K1181" i="5" s="1"/>
  <c r="L1181" i="5" s="1"/>
  <c r="C1181" i="5" a="1"/>
  <c r="C1181" i="5" s="1"/>
  <c r="K1180" i="5" a="1"/>
  <c r="K1180" i="5" s="1"/>
  <c r="L1180" i="5" s="1"/>
  <c r="C1180" i="5" a="1"/>
  <c r="C1180" i="5" s="1"/>
  <c r="K1179" i="5" a="1"/>
  <c r="K1179" i="5" s="1"/>
  <c r="L1179" i="5" s="1"/>
  <c r="C1179" i="5" a="1"/>
  <c r="C1179" i="5" s="1"/>
  <c r="K1178" i="5" a="1"/>
  <c r="K1178" i="5" s="1"/>
  <c r="L1178" i="5" s="1"/>
  <c r="C1178" i="5" a="1"/>
  <c r="C1178" i="5" s="1"/>
  <c r="K1177" i="5" a="1"/>
  <c r="K1177" i="5" s="1"/>
  <c r="L1177" i="5" s="1"/>
  <c r="C1177" i="5" a="1"/>
  <c r="C1177" i="5" s="1"/>
  <c r="K1176" i="5" a="1"/>
  <c r="K1176" i="5" s="1"/>
  <c r="L1176" i="5" s="1"/>
  <c r="C1176" i="5" a="1"/>
  <c r="C1176" i="5" s="1"/>
  <c r="K1175" i="5" a="1"/>
  <c r="K1175" i="5" s="1"/>
  <c r="L1175" i="5" s="1"/>
  <c r="C1175" i="5" a="1"/>
  <c r="C1175" i="5" s="1"/>
  <c r="K1174" i="5" a="1"/>
  <c r="K1174" i="5" s="1"/>
  <c r="L1174" i="5" s="1"/>
  <c r="K1173" i="5" a="1"/>
  <c r="K1173" i="5" s="1"/>
  <c r="L1173" i="5" s="1"/>
  <c r="K1172" i="5" a="1"/>
  <c r="K1172" i="5" s="1"/>
  <c r="L1172" i="5" s="1"/>
  <c r="C1172" i="5" a="1"/>
  <c r="C1172" i="5" s="1"/>
  <c r="K1171" i="5" a="1"/>
  <c r="K1171" i="5" s="1"/>
  <c r="L1171" i="5" s="1"/>
  <c r="C1171" i="5" a="1"/>
  <c r="C1171" i="5" s="1"/>
  <c r="K1170" i="5" a="1"/>
  <c r="K1170" i="5" s="1"/>
  <c r="L1170" i="5" s="1"/>
  <c r="C1170" i="5" a="1"/>
  <c r="C1170" i="5" s="1"/>
  <c r="K1169" i="5" a="1"/>
  <c r="K1169" i="5" s="1"/>
  <c r="L1169" i="5" s="1"/>
  <c r="C1169" i="5" a="1"/>
  <c r="C1169" i="5" s="1"/>
  <c r="K1168" i="5" a="1"/>
  <c r="K1168" i="5" s="1"/>
  <c r="L1168" i="5" s="1"/>
  <c r="C1168" i="5" a="1"/>
  <c r="C1168" i="5" s="1"/>
  <c r="K1167" i="5" a="1"/>
  <c r="K1167" i="5" s="1"/>
  <c r="L1167" i="5" s="1"/>
  <c r="C1167" i="5" a="1"/>
  <c r="C1167" i="5" s="1"/>
  <c r="K1166" i="5" a="1"/>
  <c r="K1166" i="5" s="1"/>
  <c r="L1166" i="5" s="1"/>
  <c r="K1165" i="5" a="1"/>
  <c r="K1165" i="5" s="1"/>
  <c r="L1165" i="5" s="1"/>
  <c r="K1164" i="5" a="1"/>
  <c r="K1164" i="5" s="1"/>
  <c r="L1164" i="5" s="1"/>
  <c r="C1164" i="5" a="1"/>
  <c r="C1164" i="5" s="1"/>
  <c r="K1163" i="5" a="1"/>
  <c r="K1163" i="5" s="1"/>
  <c r="L1163" i="5" s="1"/>
  <c r="C1163" i="5" a="1"/>
  <c r="C1163" i="5" s="1"/>
  <c r="K1162" i="5" a="1"/>
  <c r="K1162" i="5" s="1"/>
  <c r="L1162" i="5" s="1"/>
  <c r="C1162" i="5" a="1"/>
  <c r="C1162" i="5" s="1"/>
  <c r="K1161" i="5" a="1"/>
  <c r="K1161" i="5" s="1"/>
  <c r="L1161" i="5" s="1"/>
  <c r="C1161" i="5" a="1"/>
  <c r="C1161" i="5" s="1"/>
  <c r="K1160" i="5" a="1"/>
  <c r="K1160" i="5" s="1"/>
  <c r="L1160" i="5" s="1"/>
  <c r="C1160" i="5" a="1"/>
  <c r="C1160" i="5" s="1"/>
  <c r="K1159" i="5" a="1"/>
  <c r="K1159" i="5" s="1"/>
  <c r="L1159" i="5" s="1"/>
  <c r="C1159" i="5" a="1"/>
  <c r="C1159" i="5" s="1"/>
  <c r="K1158" i="5" a="1"/>
  <c r="K1158" i="5" s="1"/>
  <c r="L1158" i="5" s="1"/>
  <c r="K1157" i="5" a="1"/>
  <c r="K1157" i="5" s="1"/>
  <c r="L1157" i="5" s="1"/>
  <c r="K1156" i="5" a="1"/>
  <c r="K1156" i="5" s="1"/>
  <c r="L1156" i="5" s="1"/>
  <c r="C1156" i="5" a="1"/>
  <c r="C1156" i="5" s="1"/>
  <c r="K1155" i="5" a="1"/>
  <c r="K1155" i="5" s="1"/>
  <c r="L1155" i="5" s="1"/>
  <c r="C1155" i="5" a="1"/>
  <c r="C1155" i="5" s="1"/>
  <c r="K1154" i="5" a="1"/>
  <c r="K1154" i="5" s="1"/>
  <c r="L1154" i="5" s="1"/>
  <c r="C1154" i="5" a="1"/>
  <c r="C1154" i="5" s="1"/>
  <c r="K1153" i="5" a="1"/>
  <c r="K1153" i="5" s="1"/>
  <c r="L1153" i="5" s="1"/>
  <c r="C1153" i="5" a="1"/>
  <c r="C1153" i="5" s="1"/>
  <c r="K1152" i="5" a="1"/>
  <c r="K1152" i="5" s="1"/>
  <c r="L1152" i="5" s="1"/>
  <c r="C1152" i="5" a="1"/>
  <c r="C1152" i="5" s="1"/>
  <c r="K1151" i="5" a="1"/>
  <c r="K1151" i="5" s="1"/>
  <c r="L1151" i="5" s="1"/>
  <c r="C1151" i="5" a="1"/>
  <c r="C1151" i="5" s="1"/>
  <c r="K1150" i="5" a="1"/>
  <c r="K1150" i="5" s="1"/>
  <c r="L1150" i="5" s="1"/>
  <c r="K1149" i="5" a="1"/>
  <c r="K1149" i="5" s="1"/>
  <c r="L1149" i="5" s="1"/>
  <c r="C1149" i="5" a="1"/>
  <c r="C1149" i="5" s="1"/>
  <c r="K1148" i="5" a="1"/>
  <c r="K1148" i="5" s="1"/>
  <c r="L1148" i="5" s="1"/>
  <c r="C1148" i="5" a="1"/>
  <c r="C1148" i="5" s="1"/>
  <c r="K1147" i="5" a="1"/>
  <c r="K1147" i="5" s="1"/>
  <c r="L1147" i="5" s="1"/>
  <c r="C1147" i="5" a="1"/>
  <c r="C1147" i="5" s="1"/>
  <c r="K1146" i="5" a="1"/>
  <c r="K1146" i="5" s="1"/>
  <c r="L1146" i="5" s="1"/>
  <c r="C1146" i="5" a="1"/>
  <c r="C1146" i="5" s="1"/>
  <c r="K1145" i="5" a="1"/>
  <c r="K1145" i="5" s="1"/>
  <c r="L1145" i="5" s="1"/>
  <c r="C1145" i="5" a="1"/>
  <c r="C1145" i="5" s="1"/>
  <c r="K1144" i="5" a="1"/>
  <c r="K1144" i="5" s="1"/>
  <c r="L1144" i="5" s="1"/>
  <c r="C1144" i="5" a="1"/>
  <c r="C1144" i="5" s="1"/>
  <c r="K1143" i="5" a="1"/>
  <c r="K1143" i="5" s="1"/>
  <c r="L1143" i="5" s="1"/>
  <c r="C1143" i="5" a="1"/>
  <c r="C1143" i="5" s="1"/>
  <c r="K1142" i="5" a="1"/>
  <c r="K1142" i="5" s="1"/>
  <c r="L1142" i="5" s="1"/>
  <c r="K1141" i="5" a="1"/>
  <c r="K1141" i="5" s="1"/>
  <c r="L1141" i="5" s="1"/>
  <c r="K1140" i="5" a="1"/>
  <c r="K1140" i="5" s="1"/>
  <c r="L1140" i="5" s="1"/>
  <c r="C1140" i="5" a="1"/>
  <c r="C1140" i="5" s="1"/>
  <c r="K1139" i="5" a="1"/>
  <c r="K1139" i="5" s="1"/>
  <c r="L1139" i="5" s="1"/>
  <c r="C1139" i="5" a="1"/>
  <c r="C1139" i="5" s="1"/>
  <c r="K1138" i="5" a="1"/>
  <c r="K1138" i="5" s="1"/>
  <c r="L1138" i="5" s="1"/>
  <c r="C1138" i="5" a="1"/>
  <c r="C1138" i="5" s="1"/>
  <c r="K1137" i="5" a="1"/>
  <c r="K1137" i="5" s="1"/>
  <c r="L1137" i="5" s="1"/>
  <c r="C1137" i="5" a="1"/>
  <c r="C1137" i="5" s="1"/>
  <c r="K1136" i="5" a="1"/>
  <c r="K1136" i="5" s="1"/>
  <c r="L1136" i="5" s="1"/>
  <c r="C1136" i="5" a="1"/>
  <c r="C1136" i="5" s="1"/>
  <c r="K1135" i="5" a="1"/>
  <c r="K1135" i="5" s="1"/>
  <c r="L1135" i="5" s="1"/>
  <c r="C1135" i="5" a="1"/>
  <c r="C1135" i="5" s="1"/>
  <c r="K1134" i="5" a="1"/>
  <c r="K1134" i="5" s="1"/>
  <c r="L1134" i="5" s="1"/>
  <c r="K1133" i="5" a="1"/>
  <c r="K1133" i="5" s="1"/>
  <c r="L1133" i="5" s="1"/>
  <c r="C1133" i="5" a="1"/>
  <c r="C1133" i="5" s="1"/>
  <c r="K1132" i="5" a="1"/>
  <c r="K1132" i="5" s="1"/>
  <c r="L1132" i="5" s="1"/>
  <c r="C1132" i="5" a="1"/>
  <c r="C1132" i="5" s="1"/>
  <c r="K1131" i="5" a="1"/>
  <c r="K1131" i="5" s="1"/>
  <c r="L1131" i="5" s="1"/>
  <c r="C1131" i="5" a="1"/>
  <c r="C1131" i="5" s="1"/>
  <c r="K1130" i="5" a="1"/>
  <c r="K1130" i="5" s="1"/>
  <c r="L1130" i="5" s="1"/>
  <c r="C1130" i="5" a="1"/>
  <c r="C1130" i="5" s="1"/>
  <c r="K1129" i="5" a="1"/>
  <c r="K1129" i="5" s="1"/>
  <c r="L1129" i="5" s="1"/>
  <c r="C1129" i="5" a="1"/>
  <c r="C1129" i="5" s="1"/>
  <c r="K1128" i="5" a="1"/>
  <c r="K1128" i="5" s="1"/>
  <c r="L1128" i="5" s="1"/>
  <c r="C1128" i="5" a="1"/>
  <c r="C1128" i="5" s="1"/>
  <c r="K1127" i="5" a="1"/>
  <c r="K1127" i="5" s="1"/>
  <c r="L1127" i="5" s="1"/>
  <c r="C1127" i="5" a="1"/>
  <c r="C1127" i="5" s="1"/>
  <c r="K1126" i="5" a="1"/>
  <c r="K1126" i="5" s="1"/>
  <c r="L1126" i="5" s="1"/>
  <c r="K1125" i="5" a="1"/>
  <c r="K1125" i="5" s="1"/>
  <c r="L1125" i="5" s="1"/>
  <c r="C1125" i="5" a="1"/>
  <c r="C1125" i="5" s="1"/>
  <c r="K1124" i="5" a="1"/>
  <c r="K1124" i="5" s="1"/>
  <c r="L1124" i="5" s="1"/>
  <c r="C1124" i="5" a="1"/>
  <c r="C1124" i="5" s="1"/>
  <c r="K1123" i="5" a="1"/>
  <c r="K1123" i="5" s="1"/>
  <c r="L1123" i="5" s="1"/>
  <c r="C1123" i="5" a="1"/>
  <c r="C1123" i="5" s="1"/>
  <c r="K1122" i="5" a="1"/>
  <c r="K1122" i="5" s="1"/>
  <c r="L1122" i="5" s="1"/>
  <c r="C1122" i="5" a="1"/>
  <c r="C1122" i="5" s="1"/>
  <c r="K1121" i="5" a="1"/>
  <c r="K1121" i="5" s="1"/>
  <c r="L1121" i="5" s="1"/>
  <c r="C1121" i="5" a="1"/>
  <c r="C1121" i="5" s="1"/>
  <c r="K1120" i="5" a="1"/>
  <c r="K1120" i="5" s="1"/>
  <c r="L1120" i="5" s="1"/>
  <c r="C1120" i="5" a="1"/>
  <c r="C1120" i="5" s="1"/>
  <c r="K1119" i="5" a="1"/>
  <c r="K1119" i="5" s="1"/>
  <c r="L1119" i="5" s="1"/>
  <c r="C1119" i="5" a="1"/>
  <c r="C1119" i="5" s="1"/>
  <c r="K1118" i="5" a="1"/>
  <c r="K1118" i="5" s="1"/>
  <c r="L1118" i="5" s="1"/>
  <c r="K1117" i="5" a="1"/>
  <c r="K1117" i="5" s="1"/>
  <c r="L1117" i="5" s="1"/>
  <c r="C1117" i="5" a="1"/>
  <c r="C1117" i="5" s="1"/>
  <c r="K1116" i="5" a="1"/>
  <c r="K1116" i="5" s="1"/>
  <c r="L1116" i="5" s="1"/>
  <c r="C1116" i="5" a="1"/>
  <c r="C1116" i="5" s="1"/>
  <c r="K1115" i="5" a="1"/>
  <c r="K1115" i="5" s="1"/>
  <c r="L1115" i="5" s="1"/>
  <c r="C1115" i="5" a="1"/>
  <c r="C1115" i="5" s="1"/>
  <c r="K1114" i="5" a="1"/>
  <c r="K1114" i="5" s="1"/>
  <c r="L1114" i="5" s="1"/>
  <c r="C1114" i="5" a="1"/>
  <c r="C1114" i="5" s="1"/>
  <c r="K1113" i="5" a="1"/>
  <c r="K1113" i="5" s="1"/>
  <c r="L1113" i="5" s="1"/>
  <c r="C1113" i="5" a="1"/>
  <c r="C1113" i="5" s="1"/>
  <c r="K1112" i="5" a="1"/>
  <c r="K1112" i="5" s="1"/>
  <c r="L1112" i="5" s="1"/>
  <c r="C1112" i="5" a="1"/>
  <c r="C1112" i="5" s="1"/>
  <c r="K1111" i="5" a="1"/>
  <c r="K1111" i="5" s="1"/>
  <c r="L1111" i="5" s="1"/>
  <c r="C1111" i="5" a="1"/>
  <c r="C1111" i="5" s="1"/>
  <c r="K1110" i="5" a="1"/>
  <c r="K1110" i="5" s="1"/>
  <c r="L1110" i="5" s="1"/>
  <c r="K1109" i="5" a="1"/>
  <c r="K1109" i="5" s="1"/>
  <c r="L1109" i="5" s="1"/>
  <c r="C1109" i="5" a="1"/>
  <c r="C1109" i="5" s="1"/>
  <c r="K1108" i="5" a="1"/>
  <c r="K1108" i="5" s="1"/>
  <c r="L1108" i="5" s="1"/>
  <c r="C1108" i="5" a="1"/>
  <c r="C1108" i="5" s="1"/>
  <c r="K1107" i="5" a="1"/>
  <c r="K1107" i="5" s="1"/>
  <c r="L1107" i="5" s="1"/>
  <c r="C1107" i="5" a="1"/>
  <c r="C1107" i="5" s="1"/>
  <c r="K1106" i="5" a="1"/>
  <c r="K1106" i="5" s="1"/>
  <c r="L1106" i="5" s="1"/>
  <c r="C1106" i="5" a="1"/>
  <c r="C1106" i="5" s="1"/>
  <c r="K1105" i="5" a="1"/>
  <c r="K1105" i="5" s="1"/>
  <c r="L1105" i="5" s="1"/>
  <c r="C1105" i="5" a="1"/>
  <c r="C1105" i="5" s="1"/>
  <c r="K1104" i="5" a="1"/>
  <c r="K1104" i="5" s="1"/>
  <c r="L1104" i="5" s="1"/>
  <c r="C1104" i="5" a="1"/>
  <c r="C1104" i="5" s="1"/>
  <c r="K1103" i="5" a="1"/>
  <c r="K1103" i="5" s="1"/>
  <c r="L1103" i="5" s="1"/>
  <c r="C1103" i="5" a="1"/>
  <c r="C1103" i="5" s="1"/>
  <c r="K1102" i="5" a="1"/>
  <c r="K1102" i="5" s="1"/>
  <c r="L1102" i="5" s="1"/>
  <c r="K1101" i="5" a="1"/>
  <c r="K1101" i="5" s="1"/>
  <c r="L1101" i="5" s="1"/>
  <c r="K1100" i="5" a="1"/>
  <c r="K1100" i="5" s="1"/>
  <c r="L1100" i="5" s="1"/>
  <c r="C1100" i="5" a="1"/>
  <c r="C1100" i="5" s="1"/>
  <c r="K1099" i="5" a="1"/>
  <c r="K1099" i="5" s="1"/>
  <c r="L1099" i="5" s="1"/>
  <c r="C1099" i="5" a="1"/>
  <c r="C1099" i="5" s="1"/>
  <c r="K1098" i="5" a="1"/>
  <c r="K1098" i="5" s="1"/>
  <c r="L1098" i="5" s="1"/>
  <c r="C1098" i="5" a="1"/>
  <c r="C1098" i="5" s="1"/>
  <c r="K1097" i="5" a="1"/>
  <c r="K1097" i="5" s="1"/>
  <c r="L1097" i="5" s="1"/>
  <c r="C1097" i="5" a="1"/>
  <c r="C1097" i="5" s="1"/>
  <c r="K1096" i="5" a="1"/>
  <c r="K1096" i="5" s="1"/>
  <c r="L1096" i="5" s="1"/>
  <c r="C1096" i="5" a="1"/>
  <c r="C1096" i="5" s="1"/>
  <c r="K1095" i="5" a="1"/>
  <c r="K1095" i="5" s="1"/>
  <c r="L1095" i="5" s="1"/>
  <c r="C1095" i="5" a="1"/>
  <c r="C1095" i="5" s="1"/>
  <c r="K1094" i="5" a="1"/>
  <c r="K1094" i="5" s="1"/>
  <c r="L1094" i="5" s="1"/>
  <c r="K1093" i="5" a="1"/>
  <c r="K1093" i="5" s="1"/>
  <c r="L1093" i="5" s="1"/>
  <c r="K1092" i="5" a="1"/>
  <c r="K1092" i="5" s="1"/>
  <c r="L1092" i="5" s="1"/>
  <c r="C1092" i="5" a="1"/>
  <c r="C1092" i="5" s="1"/>
  <c r="K1091" i="5" a="1"/>
  <c r="K1091" i="5" s="1"/>
  <c r="L1091" i="5" s="1"/>
  <c r="C1091" i="5" a="1"/>
  <c r="C1091" i="5" s="1"/>
  <c r="K1090" i="5" a="1"/>
  <c r="K1090" i="5" s="1"/>
  <c r="L1090" i="5" s="1"/>
  <c r="C1090" i="5" a="1"/>
  <c r="C1090" i="5" s="1"/>
  <c r="K1089" i="5" a="1"/>
  <c r="K1089" i="5" s="1"/>
  <c r="L1089" i="5" s="1"/>
  <c r="C1089" i="5" a="1"/>
  <c r="C1089" i="5" s="1"/>
  <c r="K1088" i="5" a="1"/>
  <c r="K1088" i="5" s="1"/>
  <c r="L1088" i="5" s="1"/>
  <c r="C1088" i="5" a="1"/>
  <c r="C1088" i="5" s="1"/>
  <c r="K1087" i="5" a="1"/>
  <c r="K1087" i="5" s="1"/>
  <c r="L1087" i="5" s="1"/>
  <c r="C1087" i="5" a="1"/>
  <c r="C1087" i="5" s="1"/>
  <c r="K1086" i="5" a="1"/>
  <c r="K1086" i="5" s="1"/>
  <c r="L1086" i="5" s="1"/>
  <c r="K1085" i="5" a="1"/>
  <c r="K1085" i="5" s="1"/>
  <c r="L1085" i="5" s="1"/>
  <c r="K1084" i="5" a="1"/>
  <c r="K1084" i="5" s="1"/>
  <c r="L1084" i="5" s="1"/>
  <c r="C1084" i="5" a="1"/>
  <c r="C1084" i="5" s="1"/>
  <c r="K1083" i="5" a="1"/>
  <c r="K1083" i="5" s="1"/>
  <c r="L1083" i="5" s="1"/>
  <c r="C1083" i="5" a="1"/>
  <c r="C1083" i="5" s="1"/>
  <c r="K1082" i="5" a="1"/>
  <c r="K1082" i="5" s="1"/>
  <c r="L1082" i="5" s="1"/>
  <c r="C1082" i="5" a="1"/>
  <c r="C1082" i="5" s="1"/>
  <c r="K1081" i="5" a="1"/>
  <c r="K1081" i="5" s="1"/>
  <c r="L1081" i="5" s="1"/>
  <c r="C1081" i="5" a="1"/>
  <c r="C1081" i="5" s="1"/>
  <c r="K1080" i="5" a="1"/>
  <c r="K1080" i="5" s="1"/>
  <c r="L1080" i="5" s="1"/>
  <c r="C1080" i="5" a="1"/>
  <c r="C1080" i="5" s="1"/>
  <c r="K1079" i="5" a="1"/>
  <c r="K1079" i="5" s="1"/>
  <c r="L1079" i="5" s="1"/>
  <c r="C1079" i="5" a="1"/>
  <c r="C1079" i="5" s="1"/>
  <c r="K1078" i="5" a="1"/>
  <c r="K1078" i="5" s="1"/>
  <c r="L1078" i="5" s="1"/>
  <c r="K1077" i="5" a="1"/>
  <c r="K1077" i="5" s="1"/>
  <c r="L1077" i="5" s="1"/>
  <c r="C1077" i="5" a="1"/>
  <c r="C1077" i="5" s="1"/>
  <c r="K1076" i="5" a="1"/>
  <c r="K1076" i="5" s="1"/>
  <c r="L1076" i="5" s="1"/>
  <c r="C1076" i="5" a="1"/>
  <c r="C1076" i="5" s="1"/>
  <c r="K1075" i="5" a="1"/>
  <c r="K1075" i="5" s="1"/>
  <c r="L1075" i="5" s="1"/>
  <c r="C1075" i="5" a="1"/>
  <c r="C1075" i="5" s="1"/>
  <c r="K1074" i="5" a="1"/>
  <c r="K1074" i="5" s="1"/>
  <c r="L1074" i="5" s="1"/>
  <c r="C1074" i="5" a="1"/>
  <c r="C1074" i="5" s="1"/>
  <c r="K1073" i="5" a="1"/>
  <c r="K1073" i="5" s="1"/>
  <c r="L1073" i="5" s="1"/>
  <c r="C1073" i="5" a="1"/>
  <c r="C1073" i="5" s="1"/>
  <c r="K1072" i="5" a="1"/>
  <c r="K1072" i="5" s="1"/>
  <c r="L1072" i="5" s="1"/>
  <c r="C1072" i="5" a="1"/>
  <c r="C1072" i="5" s="1"/>
  <c r="K1071" i="5" a="1"/>
  <c r="K1071" i="5" s="1"/>
  <c r="L1071" i="5" s="1"/>
  <c r="C1071" i="5" a="1"/>
  <c r="C1071" i="5" s="1"/>
  <c r="K1070" i="5" a="1"/>
  <c r="K1070" i="5" s="1"/>
  <c r="L1070" i="5" s="1"/>
  <c r="K1069" i="5" a="1"/>
  <c r="K1069" i="5" s="1"/>
  <c r="L1069" i="5" s="1"/>
  <c r="K1068" i="5" a="1"/>
  <c r="K1068" i="5" s="1"/>
  <c r="L1068" i="5" s="1"/>
  <c r="C1068" i="5" a="1"/>
  <c r="C1068" i="5" s="1"/>
  <c r="K1067" i="5" a="1"/>
  <c r="K1067" i="5" s="1"/>
  <c r="L1067" i="5" s="1"/>
  <c r="C1067" i="5" a="1"/>
  <c r="C1067" i="5" s="1"/>
  <c r="K1066" i="5" a="1"/>
  <c r="K1066" i="5" s="1"/>
  <c r="L1066" i="5" s="1"/>
  <c r="C1066" i="5" a="1"/>
  <c r="C1066" i="5" s="1"/>
  <c r="K1065" i="5" a="1"/>
  <c r="K1065" i="5" s="1"/>
  <c r="L1065" i="5" s="1"/>
  <c r="C1065" i="5" a="1"/>
  <c r="C1065" i="5" s="1"/>
  <c r="K1064" i="5" a="1"/>
  <c r="K1064" i="5" s="1"/>
  <c r="L1064" i="5" s="1"/>
  <c r="C1064" i="5" a="1"/>
  <c r="C1064" i="5" s="1"/>
  <c r="K1063" i="5" a="1"/>
  <c r="K1063" i="5" s="1"/>
  <c r="L1063" i="5" s="1"/>
  <c r="C1063" i="5" a="1"/>
  <c r="C1063" i="5" s="1"/>
  <c r="K1062" i="5" a="1"/>
  <c r="K1062" i="5" s="1"/>
  <c r="L1062" i="5" s="1"/>
  <c r="K1061" i="5" a="1"/>
  <c r="K1061" i="5" s="1"/>
  <c r="L1061" i="5" s="1"/>
  <c r="C1061" i="5" a="1"/>
  <c r="C1061" i="5" s="1"/>
  <c r="K1060" i="5" a="1"/>
  <c r="K1060" i="5" s="1"/>
  <c r="L1060" i="5" s="1"/>
  <c r="C1060" i="5" a="1"/>
  <c r="C1060" i="5" s="1"/>
  <c r="K1059" i="5" a="1"/>
  <c r="K1059" i="5" s="1"/>
  <c r="L1059" i="5" s="1"/>
  <c r="C1059" i="5" a="1"/>
  <c r="C1059" i="5" s="1"/>
  <c r="K1058" i="5" a="1"/>
  <c r="K1058" i="5" s="1"/>
  <c r="L1058" i="5" s="1"/>
  <c r="C1058" i="5" a="1"/>
  <c r="C1058" i="5" s="1"/>
  <c r="K1057" i="5" a="1"/>
  <c r="K1057" i="5" s="1"/>
  <c r="L1057" i="5" s="1"/>
  <c r="C1057" i="5" a="1"/>
  <c r="C1057" i="5" s="1"/>
  <c r="K1056" i="5" a="1"/>
  <c r="K1056" i="5" s="1"/>
  <c r="L1056" i="5" s="1"/>
  <c r="C1056" i="5" a="1"/>
  <c r="C1056" i="5" s="1"/>
  <c r="K1055" i="5" a="1"/>
  <c r="K1055" i="5" s="1"/>
  <c r="L1055" i="5" s="1"/>
  <c r="C1055" i="5" a="1"/>
  <c r="C1055" i="5" s="1"/>
  <c r="K1054" i="5" a="1"/>
  <c r="K1054" i="5" s="1"/>
  <c r="L1054" i="5" s="1"/>
  <c r="K1053" i="5" a="1"/>
  <c r="K1053" i="5" s="1"/>
  <c r="L1053" i="5" s="1"/>
  <c r="C1053" i="5" a="1"/>
  <c r="C1053" i="5" s="1"/>
  <c r="K1052" i="5" a="1"/>
  <c r="K1052" i="5" s="1"/>
  <c r="L1052" i="5" s="1"/>
  <c r="C1052" i="5" a="1"/>
  <c r="C1052" i="5" s="1"/>
  <c r="K1051" i="5" a="1"/>
  <c r="K1051" i="5" s="1"/>
  <c r="L1051" i="5" s="1"/>
  <c r="C1051" i="5" a="1"/>
  <c r="C1051" i="5" s="1"/>
  <c r="K1050" i="5" a="1"/>
  <c r="K1050" i="5" s="1"/>
  <c r="L1050" i="5" s="1"/>
  <c r="C1050" i="5" a="1"/>
  <c r="C1050" i="5" s="1"/>
  <c r="K1049" i="5" a="1"/>
  <c r="K1049" i="5" s="1"/>
  <c r="L1049" i="5" s="1"/>
  <c r="C1049" i="5" a="1"/>
  <c r="C1049" i="5" s="1"/>
  <c r="K1048" i="5" a="1"/>
  <c r="K1048" i="5" s="1"/>
  <c r="L1048" i="5" s="1"/>
  <c r="C1048" i="5" a="1"/>
  <c r="C1048" i="5" s="1"/>
  <c r="K1047" i="5" a="1"/>
  <c r="K1047" i="5" s="1"/>
  <c r="L1047" i="5" s="1"/>
  <c r="C1047" i="5" a="1"/>
  <c r="C1047" i="5" s="1"/>
  <c r="K1046" i="5" a="1"/>
  <c r="K1046" i="5" s="1"/>
  <c r="L1046" i="5" s="1"/>
  <c r="K1045" i="5" a="1"/>
  <c r="K1045" i="5" s="1"/>
  <c r="L1045" i="5" s="1"/>
  <c r="C1045" i="5" a="1"/>
  <c r="C1045" i="5" s="1"/>
  <c r="K1044" i="5" a="1"/>
  <c r="K1044" i="5" s="1"/>
  <c r="L1044" i="5" s="1"/>
  <c r="C1044" i="5" a="1"/>
  <c r="C1044" i="5" s="1"/>
  <c r="K1043" i="5" a="1"/>
  <c r="K1043" i="5" s="1"/>
  <c r="L1043" i="5" s="1"/>
  <c r="C1043" i="5" a="1"/>
  <c r="C1043" i="5" s="1"/>
  <c r="K1042" i="5" a="1"/>
  <c r="K1042" i="5" s="1"/>
  <c r="L1042" i="5" s="1"/>
  <c r="C1042" i="5" a="1"/>
  <c r="C1042" i="5" s="1"/>
  <c r="K1041" i="5" a="1"/>
  <c r="K1041" i="5" s="1"/>
  <c r="L1041" i="5" s="1"/>
  <c r="C1041" i="5" a="1"/>
  <c r="C1041" i="5" s="1"/>
  <c r="K1040" i="5" a="1"/>
  <c r="K1040" i="5" s="1"/>
  <c r="L1040" i="5" s="1"/>
  <c r="C1040" i="5" a="1"/>
  <c r="C1040" i="5" s="1"/>
  <c r="K1039" i="5" a="1"/>
  <c r="K1039" i="5" s="1"/>
  <c r="L1039" i="5" s="1"/>
  <c r="C1039" i="5" a="1"/>
  <c r="C1039" i="5" s="1"/>
  <c r="K1038" i="5" a="1"/>
  <c r="K1038" i="5" s="1"/>
  <c r="L1038" i="5" s="1"/>
  <c r="K1037" i="5" a="1"/>
  <c r="K1037" i="5" s="1"/>
  <c r="L1037" i="5" s="1"/>
  <c r="K1036" i="5" a="1"/>
  <c r="K1036" i="5" s="1"/>
  <c r="L1036" i="5" s="1"/>
  <c r="C1036" i="5" a="1"/>
  <c r="C1036" i="5" s="1"/>
  <c r="K1035" i="5" a="1"/>
  <c r="K1035" i="5" s="1"/>
  <c r="L1035" i="5" s="1"/>
  <c r="C1035" i="5" a="1"/>
  <c r="C1035" i="5" s="1"/>
  <c r="K1034" i="5" a="1"/>
  <c r="K1034" i="5" s="1"/>
  <c r="L1034" i="5" s="1"/>
  <c r="C1034" i="5" a="1"/>
  <c r="C1034" i="5" s="1"/>
  <c r="K1033" i="5" a="1"/>
  <c r="K1033" i="5" s="1"/>
  <c r="L1033" i="5" s="1"/>
  <c r="C1033" i="5" a="1"/>
  <c r="C1033" i="5" s="1"/>
  <c r="K1032" i="5" a="1"/>
  <c r="K1032" i="5" s="1"/>
  <c r="L1032" i="5" s="1"/>
  <c r="C1032" i="5" a="1"/>
  <c r="C1032" i="5" s="1"/>
  <c r="K1031" i="5" a="1"/>
  <c r="K1031" i="5" s="1"/>
  <c r="L1031" i="5" s="1"/>
  <c r="C1031" i="5" a="1"/>
  <c r="C1031" i="5" s="1"/>
  <c r="K1030" i="5" a="1"/>
  <c r="K1030" i="5" s="1"/>
  <c r="L1030" i="5" s="1"/>
  <c r="K1029" i="5" a="1"/>
  <c r="K1029" i="5" s="1"/>
  <c r="L1029" i="5" s="1"/>
  <c r="C1029" i="5" a="1"/>
  <c r="C1029" i="5" s="1"/>
  <c r="K1028" i="5" a="1"/>
  <c r="K1028" i="5" s="1"/>
  <c r="L1028" i="5" s="1"/>
  <c r="C1028" i="5" a="1"/>
  <c r="C1028" i="5" s="1"/>
  <c r="K1027" i="5" a="1"/>
  <c r="K1027" i="5" s="1"/>
  <c r="L1027" i="5" s="1"/>
  <c r="C1027" i="5" a="1"/>
  <c r="C1027" i="5" s="1"/>
  <c r="K1026" i="5" a="1"/>
  <c r="K1026" i="5" s="1"/>
  <c r="L1026" i="5" s="1"/>
  <c r="C1026" i="5" a="1"/>
  <c r="C1026" i="5" s="1"/>
  <c r="K1025" i="5" a="1"/>
  <c r="K1025" i="5" s="1"/>
  <c r="L1025" i="5" s="1"/>
  <c r="C1025" i="5" a="1"/>
  <c r="C1025" i="5" s="1"/>
  <c r="K1024" i="5" a="1"/>
  <c r="K1024" i="5" s="1"/>
  <c r="L1024" i="5" s="1"/>
  <c r="C1024" i="5" a="1"/>
  <c r="C1024" i="5" s="1"/>
  <c r="K1023" i="5" a="1"/>
  <c r="K1023" i="5" s="1"/>
  <c r="L1023" i="5" s="1"/>
  <c r="C1023" i="5" a="1"/>
  <c r="C1023" i="5" s="1"/>
  <c r="K1022" i="5" a="1"/>
  <c r="K1022" i="5" s="1"/>
  <c r="L1022" i="5" s="1"/>
  <c r="K1021" i="5" a="1"/>
  <c r="K1021" i="5" s="1"/>
  <c r="L1021" i="5" s="1"/>
  <c r="K1020" i="5" a="1"/>
  <c r="K1020" i="5" s="1"/>
  <c r="L1020" i="5" s="1"/>
  <c r="C1020" i="5" a="1"/>
  <c r="C1020" i="5" s="1"/>
  <c r="K1019" i="5" a="1"/>
  <c r="K1019" i="5" s="1"/>
  <c r="L1019" i="5" s="1"/>
  <c r="C1019" i="5" a="1"/>
  <c r="C1019" i="5" s="1"/>
  <c r="K1018" i="5" a="1"/>
  <c r="K1018" i="5" s="1"/>
  <c r="L1018" i="5" s="1"/>
  <c r="C1018" i="5" a="1"/>
  <c r="C1018" i="5" s="1"/>
  <c r="K1017" i="5" a="1"/>
  <c r="K1017" i="5" s="1"/>
  <c r="L1017" i="5" s="1"/>
  <c r="C1017" i="5" a="1"/>
  <c r="C1017" i="5" s="1"/>
  <c r="K1016" i="5" a="1"/>
  <c r="K1016" i="5" s="1"/>
  <c r="L1016" i="5" s="1"/>
  <c r="C1016" i="5" a="1"/>
  <c r="C1016" i="5" s="1"/>
  <c r="K1015" i="5" a="1"/>
  <c r="K1015" i="5" s="1"/>
  <c r="L1015" i="5" s="1"/>
  <c r="C1015" i="5" a="1"/>
  <c r="C1015" i="5" s="1"/>
  <c r="K1014" i="5" a="1"/>
  <c r="K1014" i="5" s="1"/>
  <c r="L1014" i="5" s="1"/>
  <c r="K1013" i="5" a="1"/>
  <c r="K1013" i="5" s="1"/>
  <c r="L1013" i="5" s="1"/>
  <c r="C1013" i="5" a="1"/>
  <c r="C1013" i="5" s="1"/>
  <c r="K1012" i="5" a="1"/>
  <c r="K1012" i="5" s="1"/>
  <c r="L1012" i="5" s="1"/>
  <c r="C1012" i="5" a="1"/>
  <c r="C1012" i="5" s="1"/>
  <c r="K1011" i="5" a="1"/>
  <c r="K1011" i="5" s="1"/>
  <c r="L1011" i="5" s="1"/>
  <c r="C1011" i="5" a="1"/>
  <c r="C1011" i="5" s="1"/>
  <c r="K1010" i="5" a="1"/>
  <c r="K1010" i="5" s="1"/>
  <c r="L1010" i="5" s="1"/>
  <c r="C1010" i="5" a="1"/>
  <c r="C1010" i="5" s="1"/>
  <c r="K1009" i="5" a="1"/>
  <c r="K1009" i="5" s="1"/>
  <c r="L1009" i="5" s="1"/>
  <c r="C1009" i="5" a="1"/>
  <c r="C1009" i="5" s="1"/>
  <c r="K1008" i="5" a="1"/>
  <c r="K1008" i="5" s="1"/>
  <c r="L1008" i="5" s="1"/>
  <c r="C1008" i="5" a="1"/>
  <c r="C1008" i="5" s="1"/>
  <c r="K1007" i="5" a="1"/>
  <c r="K1007" i="5" s="1"/>
  <c r="L1007" i="5" s="1"/>
  <c r="C1007" i="5" a="1"/>
  <c r="C1007" i="5" s="1"/>
  <c r="K1006" i="5" a="1"/>
  <c r="K1006" i="5" s="1"/>
  <c r="L1006" i="5" s="1"/>
  <c r="K1005" i="5" a="1"/>
  <c r="K1005" i="5" s="1"/>
  <c r="L1005" i="5" s="1"/>
  <c r="K1004" i="5" a="1"/>
  <c r="K1004" i="5" s="1"/>
  <c r="L1004" i="5" s="1"/>
  <c r="C1004" i="5" a="1"/>
  <c r="C1004" i="5" s="1"/>
  <c r="K1003" i="5" a="1"/>
  <c r="K1003" i="5" s="1"/>
  <c r="L1003" i="5" s="1"/>
  <c r="C1003" i="5" a="1"/>
  <c r="C1003" i="5" s="1"/>
  <c r="K1002" i="5" a="1"/>
  <c r="K1002" i="5" s="1"/>
  <c r="L1002" i="5" s="1"/>
  <c r="C1002" i="5" a="1"/>
  <c r="C1002" i="5" s="1"/>
  <c r="K1001" i="5" a="1"/>
  <c r="K1001" i="5" s="1"/>
  <c r="L1001" i="5" s="1"/>
  <c r="C1001" i="5" a="1"/>
  <c r="C1001" i="5" s="1"/>
  <c r="K1000" i="5" a="1"/>
  <c r="K1000" i="5" s="1"/>
  <c r="L1000" i="5" s="1"/>
  <c r="C1000" i="5" a="1"/>
  <c r="C1000" i="5" s="1"/>
  <c r="K999" i="5" a="1"/>
  <c r="K999" i="5" s="1"/>
  <c r="L999" i="5" s="1"/>
  <c r="C999" i="5" a="1"/>
  <c r="C999" i="5" s="1"/>
  <c r="K998" i="5" a="1"/>
  <c r="K998" i="5" s="1"/>
  <c r="L998" i="5" s="1"/>
  <c r="K997" i="5" a="1"/>
  <c r="K997" i="5" s="1"/>
  <c r="L997" i="5" s="1"/>
  <c r="C997" i="5" a="1"/>
  <c r="C997" i="5" s="1"/>
  <c r="K996" i="5" a="1"/>
  <c r="K996" i="5" s="1"/>
  <c r="L996" i="5" s="1"/>
  <c r="C996" i="5" a="1"/>
  <c r="C996" i="5" s="1"/>
  <c r="K995" i="5" a="1"/>
  <c r="K995" i="5" s="1"/>
  <c r="L995" i="5" s="1"/>
  <c r="C995" i="5" a="1"/>
  <c r="C995" i="5" s="1"/>
  <c r="K994" i="5" a="1"/>
  <c r="K994" i="5" s="1"/>
  <c r="L994" i="5" s="1"/>
  <c r="C994" i="5" a="1"/>
  <c r="C994" i="5" s="1"/>
  <c r="K993" i="5" a="1"/>
  <c r="K993" i="5" s="1"/>
  <c r="L993" i="5" s="1"/>
  <c r="C993" i="5" a="1"/>
  <c r="C993" i="5" s="1"/>
  <c r="K992" i="5" a="1"/>
  <c r="K992" i="5" s="1"/>
  <c r="L992" i="5" s="1"/>
  <c r="C992" i="5" a="1"/>
  <c r="C992" i="5" s="1"/>
  <c r="K991" i="5" a="1"/>
  <c r="K991" i="5" s="1"/>
  <c r="L991" i="5" s="1"/>
  <c r="C991" i="5" a="1"/>
  <c r="C991" i="5" s="1"/>
  <c r="K990" i="5" a="1"/>
  <c r="K990" i="5" s="1"/>
  <c r="L990" i="5" s="1"/>
  <c r="K989" i="5" a="1"/>
  <c r="K989" i="5" s="1"/>
  <c r="L989" i="5" s="1"/>
  <c r="C989" i="5" a="1"/>
  <c r="C989" i="5" s="1"/>
  <c r="K988" i="5" a="1"/>
  <c r="K988" i="5" s="1"/>
  <c r="L988" i="5" s="1"/>
  <c r="C988" i="5" a="1"/>
  <c r="C988" i="5" s="1"/>
  <c r="K987" i="5" a="1"/>
  <c r="K987" i="5" s="1"/>
  <c r="L987" i="5" s="1"/>
  <c r="C987" i="5" a="1"/>
  <c r="C987" i="5" s="1"/>
  <c r="K986" i="5" a="1"/>
  <c r="K986" i="5" s="1"/>
  <c r="L986" i="5" s="1"/>
  <c r="C986" i="5" a="1"/>
  <c r="C986" i="5" s="1"/>
  <c r="K985" i="5" a="1"/>
  <c r="K985" i="5" s="1"/>
  <c r="L985" i="5" s="1"/>
  <c r="C985" i="5" a="1"/>
  <c r="C985" i="5" s="1"/>
  <c r="K984" i="5" a="1"/>
  <c r="K984" i="5" s="1"/>
  <c r="L984" i="5" s="1"/>
  <c r="C984" i="5" a="1"/>
  <c r="C984" i="5" s="1"/>
  <c r="K983" i="5" a="1"/>
  <c r="K983" i="5" s="1"/>
  <c r="L983" i="5" s="1"/>
  <c r="C983" i="5" a="1"/>
  <c r="C983" i="5" s="1"/>
  <c r="K982" i="5" a="1"/>
  <c r="K982" i="5" s="1"/>
  <c r="L982" i="5" s="1"/>
  <c r="K981" i="5" a="1"/>
  <c r="K981" i="5" s="1"/>
  <c r="L981" i="5" s="1"/>
  <c r="C981" i="5" a="1"/>
  <c r="C981" i="5" s="1"/>
  <c r="K980" i="5" a="1"/>
  <c r="K980" i="5" s="1"/>
  <c r="L980" i="5" s="1"/>
  <c r="C980" i="5" a="1"/>
  <c r="C980" i="5" s="1"/>
  <c r="K979" i="5" a="1"/>
  <c r="K979" i="5" s="1"/>
  <c r="L979" i="5" s="1"/>
  <c r="C979" i="5" a="1"/>
  <c r="C979" i="5" s="1"/>
  <c r="K978" i="5" a="1"/>
  <c r="K978" i="5" s="1"/>
  <c r="L978" i="5" s="1"/>
  <c r="C978" i="5" a="1"/>
  <c r="C978" i="5" s="1"/>
  <c r="K977" i="5" a="1"/>
  <c r="K977" i="5" s="1"/>
  <c r="L977" i="5" s="1"/>
  <c r="C977" i="5" a="1"/>
  <c r="C977" i="5" s="1"/>
  <c r="K976" i="5" a="1"/>
  <c r="K976" i="5" s="1"/>
  <c r="L976" i="5" s="1"/>
  <c r="C976" i="5" a="1"/>
  <c r="C976" i="5" s="1"/>
  <c r="K975" i="5" a="1"/>
  <c r="K975" i="5" s="1"/>
  <c r="L975" i="5" s="1"/>
  <c r="C975" i="5" a="1"/>
  <c r="C975" i="5" s="1"/>
  <c r="K974" i="5" a="1"/>
  <c r="K974" i="5" s="1"/>
  <c r="L974" i="5" s="1"/>
  <c r="K973" i="5" a="1"/>
  <c r="K973" i="5" s="1"/>
  <c r="L973" i="5" s="1"/>
  <c r="K972" i="5" a="1"/>
  <c r="K972" i="5" s="1"/>
  <c r="L972" i="5" s="1"/>
  <c r="C972" i="5" a="1"/>
  <c r="C972" i="5" s="1"/>
  <c r="K971" i="5" a="1"/>
  <c r="K971" i="5" s="1"/>
  <c r="L971" i="5" s="1"/>
  <c r="C971" i="5" a="1"/>
  <c r="C971" i="5" s="1"/>
  <c r="K970" i="5" a="1"/>
  <c r="K970" i="5" s="1"/>
  <c r="L970" i="5" s="1"/>
  <c r="C970" i="5" a="1"/>
  <c r="C970" i="5" s="1"/>
  <c r="K969" i="5" a="1"/>
  <c r="K969" i="5" s="1"/>
  <c r="L969" i="5" s="1"/>
  <c r="C969" i="5" a="1"/>
  <c r="C969" i="5" s="1"/>
  <c r="K968" i="5" a="1"/>
  <c r="K968" i="5" s="1"/>
  <c r="L968" i="5" s="1"/>
  <c r="C968" i="5" a="1"/>
  <c r="C968" i="5" s="1"/>
  <c r="K967" i="5" a="1"/>
  <c r="K967" i="5" s="1"/>
  <c r="L967" i="5" s="1"/>
  <c r="C967" i="5" a="1"/>
  <c r="C967" i="5" s="1"/>
  <c r="K966" i="5" a="1"/>
  <c r="K966" i="5" s="1"/>
  <c r="L966" i="5" s="1"/>
  <c r="K965" i="5" a="1"/>
  <c r="K965" i="5" s="1"/>
  <c r="L965" i="5" s="1"/>
  <c r="C965" i="5" a="1"/>
  <c r="C965" i="5" s="1"/>
  <c r="K964" i="5" a="1"/>
  <c r="K964" i="5" s="1"/>
  <c r="L964" i="5" s="1"/>
  <c r="C964" i="5" a="1"/>
  <c r="C964" i="5" s="1"/>
  <c r="K963" i="5" a="1"/>
  <c r="K963" i="5" s="1"/>
  <c r="L963" i="5" s="1"/>
  <c r="C963" i="5" a="1"/>
  <c r="C963" i="5" s="1"/>
  <c r="K962" i="5" a="1"/>
  <c r="K962" i="5" s="1"/>
  <c r="L962" i="5" s="1"/>
  <c r="C962" i="5" a="1"/>
  <c r="C962" i="5" s="1"/>
  <c r="K961" i="5" a="1"/>
  <c r="K961" i="5" s="1"/>
  <c r="L961" i="5" s="1"/>
  <c r="C961" i="5" a="1"/>
  <c r="C961" i="5" s="1"/>
  <c r="K960" i="5" a="1"/>
  <c r="K960" i="5" s="1"/>
  <c r="L960" i="5" s="1"/>
  <c r="C960" i="5" a="1"/>
  <c r="C960" i="5" s="1"/>
  <c r="K959" i="5" a="1"/>
  <c r="K959" i="5" s="1"/>
  <c r="L959" i="5" s="1"/>
  <c r="C959" i="5" a="1"/>
  <c r="C959" i="5" s="1"/>
  <c r="K958" i="5" a="1"/>
  <c r="K958" i="5" s="1"/>
  <c r="L958" i="5" s="1"/>
  <c r="K957" i="5" a="1"/>
  <c r="K957" i="5" s="1"/>
  <c r="L957" i="5" s="1"/>
  <c r="K956" i="5" a="1"/>
  <c r="K956" i="5" s="1"/>
  <c r="L956" i="5" s="1"/>
  <c r="C956" i="5" a="1"/>
  <c r="C956" i="5" s="1"/>
  <c r="K955" i="5" a="1"/>
  <c r="K955" i="5" s="1"/>
  <c r="L955" i="5" s="1"/>
  <c r="C955" i="5" a="1"/>
  <c r="C955" i="5" s="1"/>
  <c r="K954" i="5" a="1"/>
  <c r="K954" i="5" s="1"/>
  <c r="L954" i="5" s="1"/>
  <c r="C954" i="5" a="1"/>
  <c r="C954" i="5" s="1"/>
  <c r="K953" i="5" a="1"/>
  <c r="K953" i="5" s="1"/>
  <c r="L953" i="5" s="1"/>
  <c r="C953" i="5" a="1"/>
  <c r="C953" i="5" s="1"/>
  <c r="K952" i="5" a="1"/>
  <c r="K952" i="5" s="1"/>
  <c r="L952" i="5" s="1"/>
  <c r="C952" i="5" a="1"/>
  <c r="C952" i="5" s="1"/>
  <c r="K951" i="5" a="1"/>
  <c r="K951" i="5" s="1"/>
  <c r="L951" i="5" s="1"/>
  <c r="C951" i="5" a="1"/>
  <c r="C951" i="5" s="1"/>
  <c r="K950" i="5" a="1"/>
  <c r="K950" i="5" s="1"/>
  <c r="L950" i="5" s="1"/>
  <c r="K949" i="5" a="1"/>
  <c r="K949" i="5" s="1"/>
  <c r="L949" i="5" s="1"/>
  <c r="C949" i="5" a="1"/>
  <c r="C949" i="5" s="1"/>
  <c r="K948" i="5" a="1"/>
  <c r="K948" i="5" s="1"/>
  <c r="L948" i="5" s="1"/>
  <c r="C948" i="5" a="1"/>
  <c r="C948" i="5" s="1"/>
  <c r="K947" i="5" a="1"/>
  <c r="K947" i="5" s="1"/>
  <c r="L947" i="5" s="1"/>
  <c r="C947" i="5" a="1"/>
  <c r="C947" i="5" s="1"/>
  <c r="K946" i="5" a="1"/>
  <c r="K946" i="5" s="1"/>
  <c r="L946" i="5" s="1"/>
  <c r="C946" i="5" a="1"/>
  <c r="C946" i="5" s="1"/>
  <c r="K945" i="5" a="1"/>
  <c r="K945" i="5" s="1"/>
  <c r="L945" i="5" s="1"/>
  <c r="C945" i="5" a="1"/>
  <c r="C945" i="5" s="1"/>
  <c r="K944" i="5" a="1"/>
  <c r="K944" i="5" s="1"/>
  <c r="L944" i="5" s="1"/>
  <c r="C944" i="5" a="1"/>
  <c r="C944" i="5" s="1"/>
  <c r="K943" i="5" a="1"/>
  <c r="K943" i="5" s="1"/>
  <c r="L943" i="5" s="1"/>
  <c r="C943" i="5" a="1"/>
  <c r="C943" i="5" s="1"/>
  <c r="K942" i="5" a="1"/>
  <c r="K942" i="5" s="1"/>
  <c r="L942" i="5" s="1"/>
  <c r="K941" i="5" a="1"/>
  <c r="K941" i="5" s="1"/>
  <c r="L941" i="5" s="1"/>
  <c r="K940" i="5" a="1"/>
  <c r="K940" i="5" s="1"/>
  <c r="L940" i="5" s="1"/>
  <c r="C940" i="5" a="1"/>
  <c r="C940" i="5" s="1"/>
  <c r="K939" i="5" a="1"/>
  <c r="K939" i="5" s="1"/>
  <c r="L939" i="5" s="1"/>
  <c r="C939" i="5" a="1"/>
  <c r="C939" i="5" s="1"/>
  <c r="K938" i="5" a="1"/>
  <c r="K938" i="5" s="1"/>
  <c r="L938" i="5" s="1"/>
  <c r="C938" i="5" a="1"/>
  <c r="C938" i="5" s="1"/>
  <c r="K937" i="5" a="1"/>
  <c r="K937" i="5" s="1"/>
  <c r="L937" i="5" s="1"/>
  <c r="C937" i="5" a="1"/>
  <c r="C937" i="5" s="1"/>
  <c r="K936" i="5" a="1"/>
  <c r="K936" i="5" s="1"/>
  <c r="L936" i="5" s="1"/>
  <c r="C936" i="5" a="1"/>
  <c r="C936" i="5" s="1"/>
  <c r="K935" i="5" a="1"/>
  <c r="K935" i="5" s="1"/>
  <c r="L935" i="5" s="1"/>
  <c r="C935" i="5" a="1"/>
  <c r="C935" i="5" s="1"/>
  <c r="K934" i="5" a="1"/>
  <c r="K934" i="5" s="1"/>
  <c r="L934" i="5" s="1"/>
  <c r="K933" i="5" a="1"/>
  <c r="K933" i="5" s="1"/>
  <c r="L933" i="5" s="1"/>
  <c r="C933" i="5" a="1"/>
  <c r="C933" i="5" s="1"/>
  <c r="K932" i="5" a="1"/>
  <c r="K932" i="5" s="1"/>
  <c r="L932" i="5" s="1"/>
  <c r="C932" i="5" a="1"/>
  <c r="C932" i="5" s="1"/>
  <c r="K931" i="5" a="1"/>
  <c r="K931" i="5" s="1"/>
  <c r="L931" i="5" s="1"/>
  <c r="C931" i="5" a="1"/>
  <c r="C931" i="5" s="1"/>
  <c r="K930" i="5" a="1"/>
  <c r="K930" i="5" s="1"/>
  <c r="L930" i="5" s="1"/>
  <c r="C930" i="5" a="1"/>
  <c r="C930" i="5" s="1"/>
  <c r="K929" i="5" a="1"/>
  <c r="K929" i="5" s="1"/>
  <c r="L929" i="5" s="1"/>
  <c r="C929" i="5" a="1"/>
  <c r="C929" i="5" s="1"/>
  <c r="K928" i="5" a="1"/>
  <c r="K928" i="5" s="1"/>
  <c r="L928" i="5" s="1"/>
  <c r="C928" i="5" a="1"/>
  <c r="C928" i="5" s="1"/>
  <c r="K927" i="5" a="1"/>
  <c r="K927" i="5" s="1"/>
  <c r="L927" i="5" s="1"/>
  <c r="C927" i="5" a="1"/>
  <c r="C927" i="5" s="1"/>
  <c r="K926" i="5" a="1"/>
  <c r="K926" i="5" s="1"/>
  <c r="L926" i="5" s="1"/>
  <c r="K925" i="5" a="1"/>
  <c r="K925" i="5" s="1"/>
  <c r="L925" i="5" s="1"/>
  <c r="C925" i="5" a="1"/>
  <c r="C925" i="5" s="1"/>
  <c r="K924" i="5" a="1"/>
  <c r="K924" i="5" s="1"/>
  <c r="L924" i="5" s="1"/>
  <c r="C924" i="5" a="1"/>
  <c r="C924" i="5" s="1"/>
  <c r="K923" i="5" a="1"/>
  <c r="K923" i="5" s="1"/>
  <c r="L923" i="5" s="1"/>
  <c r="C923" i="5" a="1"/>
  <c r="C923" i="5" s="1"/>
  <c r="K922" i="5" a="1"/>
  <c r="K922" i="5" s="1"/>
  <c r="L922" i="5" s="1"/>
  <c r="C922" i="5" a="1"/>
  <c r="C922" i="5" s="1"/>
  <c r="K921" i="5" a="1"/>
  <c r="K921" i="5" s="1"/>
  <c r="L921" i="5" s="1"/>
  <c r="C921" i="5" a="1"/>
  <c r="C921" i="5" s="1"/>
  <c r="K920" i="5" a="1"/>
  <c r="K920" i="5" s="1"/>
  <c r="L920" i="5" s="1"/>
  <c r="C920" i="5" a="1"/>
  <c r="C920" i="5" s="1"/>
  <c r="K919" i="5" a="1"/>
  <c r="K919" i="5" s="1"/>
  <c r="L919" i="5" s="1"/>
  <c r="C919" i="5" a="1"/>
  <c r="C919" i="5" s="1"/>
  <c r="K918" i="5" a="1"/>
  <c r="K918" i="5" s="1"/>
  <c r="L918" i="5" s="1"/>
  <c r="K917" i="5" a="1"/>
  <c r="K917" i="5" s="1"/>
  <c r="L917" i="5" s="1"/>
  <c r="C917" i="5" a="1"/>
  <c r="C917" i="5" s="1"/>
  <c r="K916" i="5" a="1"/>
  <c r="K916" i="5" s="1"/>
  <c r="L916" i="5" s="1"/>
  <c r="C916" i="5" a="1"/>
  <c r="C916" i="5" s="1"/>
  <c r="K915" i="5" a="1"/>
  <c r="K915" i="5" s="1"/>
  <c r="L915" i="5" s="1"/>
  <c r="C915" i="5" a="1"/>
  <c r="C915" i="5" s="1"/>
  <c r="K914" i="5" a="1"/>
  <c r="K914" i="5" s="1"/>
  <c r="L914" i="5" s="1"/>
  <c r="C914" i="5" a="1"/>
  <c r="C914" i="5" s="1"/>
  <c r="K913" i="5" a="1"/>
  <c r="K913" i="5" s="1"/>
  <c r="L913" i="5" s="1"/>
  <c r="C913" i="5" a="1"/>
  <c r="C913" i="5" s="1"/>
  <c r="K912" i="5" a="1"/>
  <c r="K912" i="5" s="1"/>
  <c r="L912" i="5" s="1"/>
  <c r="C912" i="5" a="1"/>
  <c r="C912" i="5" s="1"/>
  <c r="K911" i="5" a="1"/>
  <c r="K911" i="5" s="1"/>
  <c r="L911" i="5" s="1"/>
  <c r="C911" i="5" a="1"/>
  <c r="C911" i="5" s="1"/>
  <c r="K910" i="5" a="1"/>
  <c r="K910" i="5" s="1"/>
  <c r="L910" i="5" s="1"/>
  <c r="K909" i="5" a="1"/>
  <c r="K909" i="5" s="1"/>
  <c r="L909" i="5" s="1"/>
  <c r="C909" i="5" a="1"/>
  <c r="C909" i="5" s="1"/>
  <c r="K908" i="5" a="1"/>
  <c r="K908" i="5" s="1"/>
  <c r="L908" i="5" s="1"/>
  <c r="C908" i="5" a="1"/>
  <c r="C908" i="5" s="1"/>
  <c r="K907" i="5" a="1"/>
  <c r="K907" i="5" s="1"/>
  <c r="L907" i="5" s="1"/>
  <c r="C907" i="5" a="1"/>
  <c r="C907" i="5" s="1"/>
  <c r="K906" i="5" a="1"/>
  <c r="K906" i="5" s="1"/>
  <c r="L906" i="5" s="1"/>
  <c r="C906" i="5" a="1"/>
  <c r="C906" i="5" s="1"/>
  <c r="K905" i="5" a="1"/>
  <c r="K905" i="5" s="1"/>
  <c r="L905" i="5" s="1"/>
  <c r="C905" i="5" a="1"/>
  <c r="C905" i="5" s="1"/>
  <c r="K904" i="5" a="1"/>
  <c r="K904" i="5" s="1"/>
  <c r="L904" i="5" s="1"/>
  <c r="C904" i="5" a="1"/>
  <c r="C904" i="5" s="1"/>
  <c r="K903" i="5" a="1"/>
  <c r="K903" i="5" s="1"/>
  <c r="L903" i="5" s="1"/>
  <c r="C903" i="5" a="1"/>
  <c r="C903" i="5" s="1"/>
  <c r="K902" i="5" a="1"/>
  <c r="K902" i="5" s="1"/>
  <c r="L902" i="5" s="1"/>
  <c r="K901" i="5" a="1"/>
  <c r="K901" i="5" s="1"/>
  <c r="L901" i="5" s="1"/>
  <c r="C901" i="5" a="1"/>
  <c r="C901" i="5" s="1"/>
  <c r="K900" i="5" a="1"/>
  <c r="K900" i="5" s="1"/>
  <c r="L900" i="5" s="1"/>
  <c r="C900" i="5" a="1"/>
  <c r="C900" i="5" s="1"/>
  <c r="K899" i="5" a="1"/>
  <c r="K899" i="5" s="1"/>
  <c r="L899" i="5" s="1"/>
  <c r="C899" i="5" a="1"/>
  <c r="C899" i="5" s="1"/>
  <c r="K898" i="5" a="1"/>
  <c r="K898" i="5" s="1"/>
  <c r="L898" i="5" s="1"/>
  <c r="C898" i="5" a="1"/>
  <c r="C898" i="5" s="1"/>
  <c r="K897" i="5" a="1"/>
  <c r="K897" i="5" s="1"/>
  <c r="L897" i="5" s="1"/>
  <c r="C897" i="5" a="1"/>
  <c r="C897" i="5" s="1"/>
  <c r="K896" i="5" a="1"/>
  <c r="K896" i="5" s="1"/>
  <c r="L896" i="5" s="1"/>
  <c r="C896" i="5" a="1"/>
  <c r="C896" i="5" s="1"/>
  <c r="K895" i="5" a="1"/>
  <c r="K895" i="5" s="1"/>
  <c r="L895" i="5" s="1"/>
  <c r="C895" i="5" a="1"/>
  <c r="C895" i="5" s="1"/>
  <c r="K894" i="5" a="1"/>
  <c r="K894" i="5" s="1"/>
  <c r="L894" i="5" s="1"/>
  <c r="K893" i="5" a="1"/>
  <c r="K893" i="5" s="1"/>
  <c r="L893" i="5" s="1"/>
  <c r="K892" i="5" a="1"/>
  <c r="K892" i="5" s="1"/>
  <c r="L892" i="5" s="1"/>
  <c r="C892" i="5" a="1"/>
  <c r="C892" i="5" s="1"/>
  <c r="K891" i="5" a="1"/>
  <c r="K891" i="5" s="1"/>
  <c r="L891" i="5" s="1"/>
  <c r="C891" i="5" a="1"/>
  <c r="C891" i="5" s="1"/>
  <c r="K890" i="5" a="1"/>
  <c r="K890" i="5" s="1"/>
  <c r="L890" i="5" s="1"/>
  <c r="C890" i="5" a="1"/>
  <c r="C890" i="5" s="1"/>
  <c r="K889" i="5" a="1"/>
  <c r="K889" i="5" s="1"/>
  <c r="L889" i="5" s="1"/>
  <c r="C889" i="5" a="1"/>
  <c r="C889" i="5" s="1"/>
  <c r="K888" i="5" a="1"/>
  <c r="K888" i="5" s="1"/>
  <c r="L888" i="5" s="1"/>
  <c r="C888" i="5" a="1"/>
  <c r="C888" i="5" s="1"/>
  <c r="K887" i="5" a="1"/>
  <c r="K887" i="5" s="1"/>
  <c r="L887" i="5" s="1"/>
  <c r="C887" i="5" a="1"/>
  <c r="C887" i="5" s="1"/>
  <c r="K886" i="5" a="1"/>
  <c r="K886" i="5" s="1"/>
  <c r="L886" i="5" s="1"/>
  <c r="K885" i="5" a="1"/>
  <c r="K885" i="5" s="1"/>
  <c r="L885" i="5" s="1"/>
  <c r="C885" i="5" a="1"/>
  <c r="C885" i="5" s="1"/>
  <c r="K884" i="5" a="1"/>
  <c r="K884" i="5" s="1"/>
  <c r="L884" i="5" s="1"/>
  <c r="C884" i="5" a="1"/>
  <c r="C884" i="5" s="1"/>
  <c r="K883" i="5" a="1"/>
  <c r="K883" i="5" s="1"/>
  <c r="L883" i="5" s="1"/>
  <c r="C883" i="5" a="1"/>
  <c r="C883" i="5" s="1"/>
  <c r="K882" i="5" a="1"/>
  <c r="K882" i="5" s="1"/>
  <c r="L882" i="5" s="1"/>
  <c r="C882" i="5" a="1"/>
  <c r="C882" i="5" s="1"/>
  <c r="K881" i="5" a="1"/>
  <c r="K881" i="5" s="1"/>
  <c r="L881" i="5" s="1"/>
  <c r="C881" i="5" a="1"/>
  <c r="C881" i="5" s="1"/>
  <c r="K880" i="5" a="1"/>
  <c r="K880" i="5" s="1"/>
  <c r="L880" i="5" s="1"/>
  <c r="C880" i="5" a="1"/>
  <c r="C880" i="5" s="1"/>
  <c r="K879" i="5" a="1"/>
  <c r="K879" i="5" s="1"/>
  <c r="L879" i="5" s="1"/>
  <c r="C879" i="5" a="1"/>
  <c r="C879" i="5" s="1"/>
  <c r="K878" i="5" a="1"/>
  <c r="K878" i="5" s="1"/>
  <c r="L878" i="5" s="1"/>
  <c r="K877" i="5" a="1"/>
  <c r="K877" i="5" s="1"/>
  <c r="L877" i="5" s="1"/>
  <c r="K876" i="5" a="1"/>
  <c r="K876" i="5" s="1"/>
  <c r="L876" i="5" s="1"/>
  <c r="C876" i="5" a="1"/>
  <c r="C876" i="5" s="1"/>
  <c r="K875" i="5" a="1"/>
  <c r="K875" i="5" s="1"/>
  <c r="L875" i="5" s="1"/>
  <c r="C875" i="5" a="1"/>
  <c r="C875" i="5" s="1"/>
  <c r="K874" i="5" a="1"/>
  <c r="K874" i="5" s="1"/>
  <c r="L874" i="5" s="1"/>
  <c r="C874" i="5" a="1"/>
  <c r="C874" i="5" s="1"/>
  <c r="K873" i="5" a="1"/>
  <c r="K873" i="5" s="1"/>
  <c r="L873" i="5" s="1"/>
  <c r="C873" i="5" a="1"/>
  <c r="C873" i="5" s="1"/>
  <c r="K872" i="5" a="1"/>
  <c r="K872" i="5" s="1"/>
  <c r="L872" i="5" s="1"/>
  <c r="C872" i="5" a="1"/>
  <c r="C872" i="5" s="1"/>
  <c r="K871" i="5" a="1"/>
  <c r="K871" i="5" s="1"/>
  <c r="L871" i="5" s="1"/>
  <c r="C871" i="5" a="1"/>
  <c r="C871" i="5" s="1"/>
  <c r="K870" i="5" a="1"/>
  <c r="K870" i="5" s="1"/>
  <c r="L870" i="5" s="1"/>
  <c r="K869" i="5" a="1"/>
  <c r="K869" i="5" s="1"/>
  <c r="L869" i="5" s="1"/>
  <c r="K868" i="5" a="1"/>
  <c r="K868" i="5" s="1"/>
  <c r="L868" i="5" s="1"/>
  <c r="C868" i="5" a="1"/>
  <c r="C868" i="5" s="1"/>
  <c r="K867" i="5" a="1"/>
  <c r="K867" i="5" s="1"/>
  <c r="L867" i="5" s="1"/>
  <c r="C867" i="5" a="1"/>
  <c r="C867" i="5" s="1"/>
  <c r="K866" i="5" a="1"/>
  <c r="K866" i="5" s="1"/>
  <c r="L866" i="5" s="1"/>
  <c r="C866" i="5" a="1"/>
  <c r="C866" i="5" s="1"/>
  <c r="K865" i="5" a="1"/>
  <c r="K865" i="5" s="1"/>
  <c r="L865" i="5" s="1"/>
  <c r="C865" i="5" a="1"/>
  <c r="C865" i="5" s="1"/>
  <c r="K864" i="5" a="1"/>
  <c r="K864" i="5" s="1"/>
  <c r="L864" i="5" s="1"/>
  <c r="C864" i="5" a="1"/>
  <c r="C864" i="5" s="1"/>
  <c r="K863" i="5" a="1"/>
  <c r="K863" i="5" s="1"/>
  <c r="L863" i="5" s="1"/>
  <c r="C863" i="5" a="1"/>
  <c r="C863" i="5" s="1"/>
  <c r="K862" i="5" a="1"/>
  <c r="K862" i="5" s="1"/>
  <c r="L862" i="5" s="1"/>
  <c r="K861" i="5" a="1"/>
  <c r="K861" i="5" s="1"/>
  <c r="L861" i="5" s="1"/>
  <c r="K860" i="5" a="1"/>
  <c r="K860" i="5" s="1"/>
  <c r="L860" i="5" s="1"/>
  <c r="C860" i="5" a="1"/>
  <c r="C860" i="5" s="1"/>
  <c r="K859" i="5" a="1"/>
  <c r="K859" i="5" s="1"/>
  <c r="L859" i="5" s="1"/>
  <c r="C859" i="5" a="1"/>
  <c r="C859" i="5" s="1"/>
  <c r="K858" i="5" a="1"/>
  <c r="K858" i="5" s="1"/>
  <c r="L858" i="5" s="1"/>
  <c r="C858" i="5" a="1"/>
  <c r="C858" i="5" s="1"/>
  <c r="K857" i="5" a="1"/>
  <c r="K857" i="5" s="1"/>
  <c r="L857" i="5" s="1"/>
  <c r="C857" i="5" a="1"/>
  <c r="C857" i="5" s="1"/>
  <c r="K856" i="5" a="1"/>
  <c r="K856" i="5" s="1"/>
  <c r="L856" i="5" s="1"/>
  <c r="C856" i="5" a="1"/>
  <c r="C856" i="5" s="1"/>
  <c r="K855" i="5" a="1"/>
  <c r="K855" i="5" s="1"/>
  <c r="L855" i="5" s="1"/>
  <c r="C855" i="5" a="1"/>
  <c r="C855" i="5" s="1"/>
  <c r="K854" i="5" a="1"/>
  <c r="K854" i="5" s="1"/>
  <c r="L854" i="5" s="1"/>
  <c r="C854" i="5" a="1"/>
  <c r="C854" i="5" s="1"/>
  <c r="K853" i="5" a="1"/>
  <c r="K853" i="5" s="1"/>
  <c r="L853" i="5" s="1"/>
  <c r="K852" i="5" a="1"/>
  <c r="K852" i="5" s="1"/>
  <c r="L852" i="5" s="1"/>
  <c r="C852" i="5" a="1"/>
  <c r="C852" i="5" s="1"/>
  <c r="K851" i="5" a="1"/>
  <c r="K851" i="5" s="1"/>
  <c r="L851" i="5" s="1"/>
  <c r="C851" i="5" a="1"/>
  <c r="C851" i="5" s="1"/>
  <c r="K850" i="5" a="1"/>
  <c r="K850" i="5" s="1"/>
  <c r="L850" i="5" s="1"/>
  <c r="C850" i="5" a="1"/>
  <c r="C850" i="5" s="1"/>
  <c r="K849" i="5" a="1"/>
  <c r="K849" i="5" s="1"/>
  <c r="L849" i="5" s="1"/>
  <c r="C849" i="5" a="1"/>
  <c r="C849" i="5" s="1"/>
  <c r="K848" i="5" a="1"/>
  <c r="K848" i="5" s="1"/>
  <c r="L848" i="5" s="1"/>
  <c r="C848" i="5" a="1"/>
  <c r="C848" i="5" s="1"/>
  <c r="K847" i="5" a="1"/>
  <c r="K847" i="5" s="1"/>
  <c r="L847" i="5" s="1"/>
  <c r="C847" i="5" a="1"/>
  <c r="C847" i="5" s="1"/>
  <c r="K846" i="5" a="1"/>
  <c r="K846" i="5" s="1"/>
  <c r="L846" i="5" s="1"/>
  <c r="K845" i="5" a="1"/>
  <c r="K845" i="5" s="1"/>
  <c r="L845" i="5" s="1"/>
  <c r="K844" i="5" a="1"/>
  <c r="K844" i="5" s="1"/>
  <c r="L844" i="5" s="1"/>
  <c r="C844" i="5" a="1"/>
  <c r="C844" i="5" s="1"/>
  <c r="K843" i="5" a="1"/>
  <c r="K843" i="5" s="1"/>
  <c r="L843" i="5" s="1"/>
  <c r="C843" i="5" a="1"/>
  <c r="C843" i="5" s="1"/>
  <c r="K842" i="5" a="1"/>
  <c r="K842" i="5" s="1"/>
  <c r="L842" i="5" s="1"/>
  <c r="C842" i="5" a="1"/>
  <c r="C842" i="5" s="1"/>
  <c r="K841" i="5" a="1"/>
  <c r="K841" i="5" s="1"/>
  <c r="L841" i="5" s="1"/>
  <c r="C841" i="5" a="1"/>
  <c r="C841" i="5" s="1"/>
  <c r="K840" i="5" a="1"/>
  <c r="K840" i="5" s="1"/>
  <c r="L840" i="5" s="1"/>
  <c r="C840" i="5" a="1"/>
  <c r="C840" i="5" s="1"/>
  <c r="K839" i="5" a="1"/>
  <c r="K839" i="5" s="1"/>
  <c r="L839" i="5" s="1"/>
  <c r="C839" i="5" a="1"/>
  <c r="C839" i="5" s="1"/>
  <c r="K838" i="5" a="1"/>
  <c r="K838" i="5" s="1"/>
  <c r="L838" i="5" s="1"/>
  <c r="K837" i="5" a="1"/>
  <c r="K837" i="5" s="1"/>
  <c r="L837" i="5" s="1"/>
  <c r="K836" i="5" a="1"/>
  <c r="K836" i="5" s="1"/>
  <c r="L836" i="5" s="1"/>
  <c r="C836" i="5" a="1"/>
  <c r="C836" i="5" s="1"/>
  <c r="K835" i="5" a="1"/>
  <c r="K835" i="5" s="1"/>
  <c r="L835" i="5" s="1"/>
  <c r="C835" i="5" a="1"/>
  <c r="C835" i="5" s="1"/>
  <c r="K834" i="5" a="1"/>
  <c r="K834" i="5" s="1"/>
  <c r="L834" i="5" s="1"/>
  <c r="C834" i="5" a="1"/>
  <c r="C834" i="5" s="1"/>
  <c r="K833" i="5" a="1"/>
  <c r="K833" i="5" s="1"/>
  <c r="L833" i="5" s="1"/>
  <c r="C833" i="5" a="1"/>
  <c r="C833" i="5" s="1"/>
  <c r="K832" i="5" a="1"/>
  <c r="K832" i="5" s="1"/>
  <c r="L832" i="5" s="1"/>
  <c r="C832" i="5" a="1"/>
  <c r="C832" i="5" s="1"/>
  <c r="K831" i="5" a="1"/>
  <c r="K831" i="5" s="1"/>
  <c r="L831" i="5" s="1"/>
  <c r="C831" i="5" a="1"/>
  <c r="C831" i="5" s="1"/>
  <c r="K830" i="5" a="1"/>
  <c r="K830" i="5" s="1"/>
  <c r="L830" i="5" s="1"/>
  <c r="K829" i="5" a="1"/>
  <c r="K829" i="5" s="1"/>
  <c r="L829" i="5" s="1"/>
  <c r="K828" i="5" a="1"/>
  <c r="K828" i="5" s="1"/>
  <c r="L828" i="5" s="1"/>
  <c r="C828" i="5" a="1"/>
  <c r="C828" i="5" s="1"/>
  <c r="K827" i="5" a="1"/>
  <c r="K827" i="5" s="1"/>
  <c r="L827" i="5" s="1"/>
  <c r="C827" i="5" a="1"/>
  <c r="C827" i="5" s="1"/>
  <c r="K826" i="5" a="1"/>
  <c r="K826" i="5" s="1"/>
  <c r="L826" i="5" s="1"/>
  <c r="C826" i="5" a="1"/>
  <c r="C826" i="5" s="1"/>
  <c r="K825" i="5" a="1"/>
  <c r="K825" i="5" s="1"/>
  <c r="L825" i="5" s="1"/>
  <c r="C825" i="5" a="1"/>
  <c r="C825" i="5" s="1"/>
  <c r="K824" i="5" a="1"/>
  <c r="K824" i="5" s="1"/>
  <c r="L824" i="5" s="1"/>
  <c r="C824" i="5" a="1"/>
  <c r="C824" i="5" s="1"/>
  <c r="K823" i="5" a="1"/>
  <c r="K823" i="5" s="1"/>
  <c r="L823" i="5" s="1"/>
  <c r="C823" i="5" a="1"/>
  <c r="C823" i="5" s="1"/>
  <c r="K822" i="5" a="1"/>
  <c r="K822" i="5" s="1"/>
  <c r="L822" i="5" s="1"/>
  <c r="K821" i="5" a="1"/>
  <c r="K821" i="5" s="1"/>
  <c r="L821" i="5" s="1"/>
  <c r="K820" i="5" a="1"/>
  <c r="K820" i="5" s="1"/>
  <c r="L820" i="5" s="1"/>
  <c r="C820" i="5" a="1"/>
  <c r="C820" i="5" s="1"/>
  <c r="K819" i="5" a="1"/>
  <c r="K819" i="5" s="1"/>
  <c r="L819" i="5" s="1"/>
  <c r="C819" i="5" a="1"/>
  <c r="C819" i="5" s="1"/>
  <c r="K818" i="5" a="1"/>
  <c r="K818" i="5" s="1"/>
  <c r="L818" i="5" s="1"/>
  <c r="C818" i="5" a="1"/>
  <c r="C818" i="5" s="1"/>
  <c r="K817" i="5" a="1"/>
  <c r="K817" i="5" s="1"/>
  <c r="L817" i="5" s="1"/>
  <c r="C817" i="5" a="1"/>
  <c r="C817" i="5" s="1"/>
  <c r="K816" i="5" a="1"/>
  <c r="K816" i="5" s="1"/>
  <c r="L816" i="5" s="1"/>
  <c r="C816" i="5" a="1"/>
  <c r="C816" i="5" s="1"/>
  <c r="K815" i="5" a="1"/>
  <c r="K815" i="5" s="1"/>
  <c r="L815" i="5" s="1"/>
  <c r="C815" i="5" a="1"/>
  <c r="C815" i="5" s="1"/>
  <c r="K814" i="5" a="1"/>
  <c r="K814" i="5" s="1"/>
  <c r="L814" i="5" s="1"/>
  <c r="C814" i="5" a="1"/>
  <c r="C814" i="5" s="1"/>
  <c r="K813" i="5" a="1"/>
  <c r="K813" i="5" s="1"/>
  <c r="L813" i="5" s="1"/>
  <c r="K812" i="5" a="1"/>
  <c r="K812" i="5" s="1"/>
  <c r="L812" i="5" s="1"/>
  <c r="C812" i="5" a="1"/>
  <c r="C812" i="5" s="1"/>
  <c r="K811" i="5" a="1"/>
  <c r="K811" i="5" s="1"/>
  <c r="L811" i="5" s="1"/>
  <c r="C811" i="5" a="1"/>
  <c r="C811" i="5" s="1"/>
  <c r="K810" i="5" a="1"/>
  <c r="K810" i="5" s="1"/>
  <c r="L810" i="5" s="1"/>
  <c r="C810" i="5" a="1"/>
  <c r="C810" i="5" s="1"/>
  <c r="K809" i="5" a="1"/>
  <c r="K809" i="5" s="1"/>
  <c r="L809" i="5" s="1"/>
  <c r="C809" i="5" a="1"/>
  <c r="C809" i="5" s="1"/>
  <c r="K808" i="5" a="1"/>
  <c r="K808" i="5" s="1"/>
  <c r="L808" i="5" s="1"/>
  <c r="C808" i="5" a="1"/>
  <c r="C808" i="5" s="1"/>
  <c r="K807" i="5" a="1"/>
  <c r="K807" i="5" s="1"/>
  <c r="L807" i="5" s="1"/>
  <c r="C807" i="5" a="1"/>
  <c r="C807" i="5" s="1"/>
  <c r="K806" i="5" a="1"/>
  <c r="K806" i="5" s="1"/>
  <c r="L806" i="5" s="1"/>
  <c r="C806" i="5" a="1"/>
  <c r="C806" i="5" s="1"/>
  <c r="K805" i="5" a="1"/>
  <c r="K805" i="5" s="1"/>
  <c r="L805" i="5" s="1"/>
  <c r="K804" i="5" a="1"/>
  <c r="K804" i="5" s="1"/>
  <c r="L804" i="5" s="1"/>
  <c r="C804" i="5" a="1"/>
  <c r="C804" i="5" s="1"/>
  <c r="K803" i="5" a="1"/>
  <c r="K803" i="5" s="1"/>
  <c r="L803" i="5" s="1"/>
  <c r="C803" i="5" a="1"/>
  <c r="C803" i="5" s="1"/>
  <c r="K802" i="5" a="1"/>
  <c r="K802" i="5" s="1"/>
  <c r="L802" i="5" s="1"/>
  <c r="C802" i="5" a="1"/>
  <c r="C802" i="5" s="1"/>
  <c r="K801" i="5" a="1"/>
  <c r="K801" i="5" s="1"/>
  <c r="L801" i="5" s="1"/>
  <c r="C801" i="5" a="1"/>
  <c r="C801" i="5" s="1"/>
  <c r="K800" i="5" a="1"/>
  <c r="K800" i="5" s="1"/>
  <c r="L800" i="5" s="1"/>
  <c r="C800" i="5" a="1"/>
  <c r="C800" i="5" s="1"/>
  <c r="K799" i="5" a="1"/>
  <c r="K799" i="5" s="1"/>
  <c r="L799" i="5" s="1"/>
  <c r="C799" i="5" a="1"/>
  <c r="C799" i="5" s="1"/>
  <c r="K798" i="5" a="1"/>
  <c r="K798" i="5" s="1"/>
  <c r="L798" i="5" s="1"/>
  <c r="C798" i="5" a="1"/>
  <c r="C798" i="5" s="1"/>
  <c r="K797" i="5" a="1"/>
  <c r="K797" i="5" s="1"/>
  <c r="L797" i="5" s="1"/>
  <c r="K796" i="5" a="1"/>
  <c r="K796" i="5" s="1"/>
  <c r="L796" i="5" s="1"/>
  <c r="C796" i="5" a="1"/>
  <c r="C796" i="5" s="1"/>
  <c r="K795" i="5" a="1"/>
  <c r="K795" i="5" s="1"/>
  <c r="L795" i="5" s="1"/>
  <c r="C795" i="5" a="1"/>
  <c r="C795" i="5" s="1"/>
  <c r="K794" i="5" a="1"/>
  <c r="K794" i="5" s="1"/>
  <c r="L794" i="5" s="1"/>
  <c r="C794" i="5" a="1"/>
  <c r="C794" i="5" s="1"/>
  <c r="K793" i="5" a="1"/>
  <c r="K793" i="5" s="1"/>
  <c r="L793" i="5" s="1"/>
  <c r="C793" i="5" a="1"/>
  <c r="C793" i="5" s="1"/>
  <c r="K792" i="5" a="1"/>
  <c r="K792" i="5" s="1"/>
  <c r="L792" i="5" s="1"/>
  <c r="C792" i="5" a="1"/>
  <c r="C792" i="5" s="1"/>
  <c r="K791" i="5" a="1"/>
  <c r="K791" i="5" s="1"/>
  <c r="L791" i="5" s="1"/>
  <c r="C791" i="5" a="1"/>
  <c r="C791" i="5" s="1"/>
  <c r="K790" i="5" a="1"/>
  <c r="K790" i="5" s="1"/>
  <c r="L790" i="5" s="1"/>
  <c r="C790" i="5" a="1"/>
  <c r="C790" i="5" s="1"/>
  <c r="K789" i="5" a="1"/>
  <c r="K789" i="5" s="1"/>
  <c r="L789" i="5" s="1"/>
  <c r="K788" i="5" a="1"/>
  <c r="K788" i="5" s="1"/>
  <c r="L788" i="5" s="1"/>
  <c r="C788" i="5" a="1"/>
  <c r="C788" i="5" s="1"/>
  <c r="K787" i="5" a="1"/>
  <c r="K787" i="5" s="1"/>
  <c r="L787" i="5" s="1"/>
  <c r="C787" i="5" a="1"/>
  <c r="C787" i="5" s="1"/>
  <c r="K786" i="5" a="1"/>
  <c r="K786" i="5" s="1"/>
  <c r="L786" i="5" s="1"/>
  <c r="C786" i="5" a="1"/>
  <c r="C786" i="5" s="1"/>
  <c r="K785" i="5" a="1"/>
  <c r="K785" i="5" s="1"/>
  <c r="L785" i="5" s="1"/>
  <c r="C785" i="5" a="1"/>
  <c r="C785" i="5" s="1"/>
  <c r="K784" i="5" a="1"/>
  <c r="K784" i="5" s="1"/>
  <c r="L784" i="5" s="1"/>
  <c r="C784" i="5" a="1"/>
  <c r="C784" i="5" s="1"/>
  <c r="K783" i="5" a="1"/>
  <c r="K783" i="5" s="1"/>
  <c r="L783" i="5" s="1"/>
  <c r="C783" i="5" a="1"/>
  <c r="C783" i="5" s="1"/>
  <c r="K782" i="5" a="1"/>
  <c r="K782" i="5" s="1"/>
  <c r="L782" i="5" s="1"/>
  <c r="K781" i="5" a="1"/>
  <c r="K781" i="5" s="1"/>
  <c r="L781" i="5" s="1"/>
  <c r="K780" i="5" a="1"/>
  <c r="K780" i="5" s="1"/>
  <c r="L780" i="5" s="1"/>
  <c r="C780" i="5" a="1"/>
  <c r="C780" i="5" s="1"/>
  <c r="K779" i="5" a="1"/>
  <c r="K779" i="5" s="1"/>
  <c r="L779" i="5" s="1"/>
  <c r="C779" i="5" a="1"/>
  <c r="C779" i="5" s="1"/>
  <c r="K778" i="5" a="1"/>
  <c r="K778" i="5" s="1"/>
  <c r="L778" i="5" s="1"/>
  <c r="C778" i="5" a="1"/>
  <c r="C778" i="5" s="1"/>
  <c r="K777" i="5" a="1"/>
  <c r="K777" i="5" s="1"/>
  <c r="L777" i="5" s="1"/>
  <c r="C777" i="5" a="1"/>
  <c r="C777" i="5" s="1"/>
  <c r="K776" i="5" a="1"/>
  <c r="K776" i="5" s="1"/>
  <c r="L776" i="5" s="1"/>
  <c r="C776" i="5" a="1"/>
  <c r="C776" i="5" s="1"/>
  <c r="K775" i="5" a="1"/>
  <c r="K775" i="5" s="1"/>
  <c r="L775" i="5" s="1"/>
  <c r="C775" i="5" a="1"/>
  <c r="C775" i="5" s="1"/>
  <c r="K774" i="5" a="1"/>
  <c r="K774" i="5" s="1"/>
  <c r="L774" i="5" s="1"/>
  <c r="K773" i="5" a="1"/>
  <c r="K773" i="5" s="1"/>
  <c r="L773" i="5" s="1"/>
  <c r="K772" i="5" a="1"/>
  <c r="K772" i="5" s="1"/>
  <c r="L772" i="5" s="1"/>
  <c r="C772" i="5" a="1"/>
  <c r="C772" i="5" s="1"/>
  <c r="K771" i="5" a="1"/>
  <c r="K771" i="5" s="1"/>
  <c r="L771" i="5" s="1"/>
  <c r="C771" i="5" a="1"/>
  <c r="C771" i="5" s="1"/>
  <c r="K770" i="5" a="1"/>
  <c r="K770" i="5" s="1"/>
  <c r="L770" i="5" s="1"/>
  <c r="C770" i="5" a="1"/>
  <c r="C770" i="5" s="1"/>
  <c r="K769" i="5" a="1"/>
  <c r="K769" i="5" s="1"/>
  <c r="L769" i="5" s="1"/>
  <c r="C769" i="5" a="1"/>
  <c r="C769" i="5" s="1"/>
  <c r="K768" i="5" a="1"/>
  <c r="K768" i="5" s="1"/>
  <c r="L768" i="5" s="1"/>
  <c r="C768" i="5" a="1"/>
  <c r="C768" i="5" s="1"/>
  <c r="K767" i="5" a="1"/>
  <c r="K767" i="5" s="1"/>
  <c r="L767" i="5" s="1"/>
  <c r="C767" i="5" a="1"/>
  <c r="C767" i="5" s="1"/>
  <c r="K766" i="5" a="1"/>
  <c r="K766" i="5" s="1"/>
  <c r="L766" i="5" s="1"/>
  <c r="K765" i="5" a="1"/>
  <c r="K765" i="5" s="1"/>
  <c r="L765" i="5" s="1"/>
  <c r="C765" i="5" a="1"/>
  <c r="C765" i="5" s="1"/>
  <c r="K764" i="5" a="1"/>
  <c r="K764" i="5" s="1"/>
  <c r="L764" i="5" s="1"/>
  <c r="C764" i="5" a="1"/>
  <c r="C764" i="5" s="1"/>
  <c r="K763" i="5" a="1"/>
  <c r="K763" i="5" s="1"/>
  <c r="L763" i="5" s="1"/>
  <c r="C763" i="5" a="1"/>
  <c r="C763" i="5" s="1"/>
  <c r="K762" i="5" a="1"/>
  <c r="K762" i="5" s="1"/>
  <c r="L762" i="5" s="1"/>
  <c r="C762" i="5" a="1"/>
  <c r="C762" i="5" s="1"/>
  <c r="K761" i="5" a="1"/>
  <c r="K761" i="5" s="1"/>
  <c r="L761" i="5" s="1"/>
  <c r="C761" i="5" a="1"/>
  <c r="C761" i="5" s="1"/>
  <c r="K760" i="5" a="1"/>
  <c r="K760" i="5" s="1"/>
  <c r="L760" i="5" s="1"/>
  <c r="C760" i="5" a="1"/>
  <c r="C760" i="5" s="1"/>
  <c r="K759" i="5" a="1"/>
  <c r="K759" i="5" s="1"/>
  <c r="L759" i="5" s="1"/>
  <c r="C759" i="5" a="1"/>
  <c r="C759" i="5" s="1"/>
  <c r="K758" i="5" a="1"/>
  <c r="K758" i="5" s="1"/>
  <c r="L758" i="5" s="1"/>
  <c r="K757" i="5" a="1"/>
  <c r="K757" i="5" s="1"/>
  <c r="L757" i="5" s="1"/>
  <c r="C757" i="5" a="1"/>
  <c r="C757" i="5" s="1"/>
  <c r="K756" i="5" a="1"/>
  <c r="K756" i="5" s="1"/>
  <c r="L756" i="5" s="1"/>
  <c r="C756" i="5" a="1"/>
  <c r="C756" i="5" s="1"/>
  <c r="K755" i="5" a="1"/>
  <c r="K755" i="5" s="1"/>
  <c r="L755" i="5" s="1"/>
  <c r="C755" i="5" a="1"/>
  <c r="C755" i="5" s="1"/>
  <c r="K754" i="5" a="1"/>
  <c r="K754" i="5" s="1"/>
  <c r="L754" i="5" s="1"/>
  <c r="C754" i="5" a="1"/>
  <c r="C754" i="5" s="1"/>
  <c r="K753" i="5" a="1"/>
  <c r="K753" i="5" s="1"/>
  <c r="L753" i="5" s="1"/>
  <c r="C753" i="5" a="1"/>
  <c r="C753" i="5" s="1"/>
  <c r="K752" i="5" a="1"/>
  <c r="K752" i="5" s="1"/>
  <c r="L752" i="5" s="1"/>
  <c r="C752" i="5" a="1"/>
  <c r="C752" i="5" s="1"/>
  <c r="K751" i="5" a="1"/>
  <c r="K751" i="5" s="1"/>
  <c r="L751" i="5" s="1"/>
  <c r="C751" i="5" a="1"/>
  <c r="C751" i="5" s="1"/>
  <c r="K750" i="5" a="1"/>
  <c r="K750" i="5" s="1"/>
  <c r="L750" i="5" s="1"/>
  <c r="K749" i="5" a="1"/>
  <c r="K749" i="5" s="1"/>
  <c r="L749" i="5" s="1"/>
  <c r="C749" i="5" a="1"/>
  <c r="C749" i="5" s="1"/>
  <c r="K748" i="5" a="1"/>
  <c r="K748" i="5" s="1"/>
  <c r="L748" i="5" s="1"/>
  <c r="C748" i="5" a="1"/>
  <c r="C748" i="5" s="1"/>
  <c r="K747" i="5" a="1"/>
  <c r="K747" i="5" s="1"/>
  <c r="L747" i="5" s="1"/>
  <c r="C747" i="5" a="1"/>
  <c r="C747" i="5" s="1"/>
  <c r="K746" i="5" a="1"/>
  <c r="K746" i="5" s="1"/>
  <c r="L746" i="5" s="1"/>
  <c r="C746" i="5" a="1"/>
  <c r="C746" i="5" s="1"/>
  <c r="K745" i="5" a="1"/>
  <c r="K745" i="5" s="1"/>
  <c r="L745" i="5" s="1"/>
  <c r="C745" i="5" a="1"/>
  <c r="C745" i="5" s="1"/>
  <c r="K744" i="5" a="1"/>
  <c r="K744" i="5" s="1"/>
  <c r="L744" i="5" s="1"/>
  <c r="C744" i="5" a="1"/>
  <c r="C744" i="5" s="1"/>
  <c r="K743" i="5" a="1"/>
  <c r="K743" i="5" s="1"/>
  <c r="L743" i="5" s="1"/>
  <c r="C743" i="5" a="1"/>
  <c r="C743" i="5" s="1"/>
  <c r="K742" i="5" a="1"/>
  <c r="K742" i="5" s="1"/>
  <c r="L742" i="5" s="1"/>
  <c r="K741" i="5" a="1"/>
  <c r="K741" i="5" s="1"/>
  <c r="L741" i="5" s="1"/>
  <c r="C741" i="5" a="1"/>
  <c r="C741" i="5" s="1"/>
  <c r="K740" i="5" a="1"/>
  <c r="K740" i="5" s="1"/>
  <c r="L740" i="5" s="1"/>
  <c r="C740" i="5" a="1"/>
  <c r="C740" i="5" s="1"/>
  <c r="K739" i="5" a="1"/>
  <c r="K739" i="5" s="1"/>
  <c r="L739" i="5" s="1"/>
  <c r="C739" i="5" a="1"/>
  <c r="C739" i="5" s="1"/>
  <c r="K738" i="5" a="1"/>
  <c r="K738" i="5" s="1"/>
  <c r="L738" i="5" s="1"/>
  <c r="C738" i="5" a="1"/>
  <c r="C738" i="5" s="1"/>
  <c r="K737" i="5" a="1"/>
  <c r="K737" i="5" s="1"/>
  <c r="L737" i="5" s="1"/>
  <c r="C737" i="5" a="1"/>
  <c r="C737" i="5" s="1"/>
  <c r="K736" i="5" a="1"/>
  <c r="K736" i="5" s="1"/>
  <c r="L736" i="5" s="1"/>
  <c r="C736" i="5" a="1"/>
  <c r="C736" i="5" s="1"/>
  <c r="K735" i="5" a="1"/>
  <c r="K735" i="5" s="1"/>
  <c r="L735" i="5" s="1"/>
  <c r="C735" i="5" a="1"/>
  <c r="C735" i="5" s="1"/>
  <c r="K734" i="5" a="1"/>
  <c r="K734" i="5" s="1"/>
  <c r="L734" i="5" s="1"/>
  <c r="K733" i="5" a="1"/>
  <c r="K733" i="5" s="1"/>
  <c r="L733" i="5" s="1"/>
  <c r="C733" i="5" a="1"/>
  <c r="C733" i="5" s="1"/>
  <c r="K732" i="5" a="1"/>
  <c r="K732" i="5" s="1"/>
  <c r="L732" i="5" s="1"/>
  <c r="C732" i="5" a="1"/>
  <c r="C732" i="5" s="1"/>
  <c r="K731" i="5" a="1"/>
  <c r="K731" i="5" s="1"/>
  <c r="L731" i="5" s="1"/>
  <c r="C731" i="5" a="1"/>
  <c r="C731" i="5" s="1"/>
  <c r="K730" i="5" a="1"/>
  <c r="K730" i="5" s="1"/>
  <c r="L730" i="5" s="1"/>
  <c r="C730" i="5" a="1"/>
  <c r="C730" i="5" s="1"/>
  <c r="K729" i="5" a="1"/>
  <c r="K729" i="5" s="1"/>
  <c r="L729" i="5" s="1"/>
  <c r="C729" i="5" a="1"/>
  <c r="C729" i="5" s="1"/>
  <c r="K728" i="5" a="1"/>
  <c r="K728" i="5" s="1"/>
  <c r="L728" i="5" s="1"/>
  <c r="C728" i="5" a="1"/>
  <c r="C728" i="5" s="1"/>
  <c r="K727" i="5" a="1"/>
  <c r="K727" i="5" s="1"/>
  <c r="L727" i="5" s="1"/>
  <c r="C727" i="5" a="1"/>
  <c r="C727" i="5" s="1"/>
  <c r="K726" i="5" a="1"/>
  <c r="K726" i="5" s="1"/>
  <c r="L726" i="5" s="1"/>
  <c r="K725" i="5" a="1"/>
  <c r="K725" i="5" s="1"/>
  <c r="L725" i="5" s="1"/>
  <c r="C725" i="5" a="1"/>
  <c r="C725" i="5" s="1"/>
  <c r="K724" i="5" a="1"/>
  <c r="K724" i="5" s="1"/>
  <c r="L724" i="5" s="1"/>
  <c r="C724" i="5" a="1"/>
  <c r="C724" i="5" s="1"/>
  <c r="K723" i="5" a="1"/>
  <c r="K723" i="5" s="1"/>
  <c r="L723" i="5" s="1"/>
  <c r="C723" i="5" a="1"/>
  <c r="C723" i="5" s="1"/>
  <c r="K722" i="5" a="1"/>
  <c r="K722" i="5" s="1"/>
  <c r="L722" i="5" s="1"/>
  <c r="C722" i="5" a="1"/>
  <c r="C722" i="5" s="1"/>
  <c r="K721" i="5" a="1"/>
  <c r="K721" i="5" s="1"/>
  <c r="L721" i="5" s="1"/>
  <c r="C721" i="5" a="1"/>
  <c r="C721" i="5" s="1"/>
  <c r="K720" i="5" a="1"/>
  <c r="K720" i="5" s="1"/>
  <c r="L720" i="5" s="1"/>
  <c r="C720" i="5" a="1"/>
  <c r="C720" i="5" s="1"/>
  <c r="K719" i="5" a="1"/>
  <c r="K719" i="5" s="1"/>
  <c r="L719" i="5" s="1"/>
  <c r="C719" i="5" a="1"/>
  <c r="C719" i="5" s="1"/>
  <c r="K718" i="5" a="1"/>
  <c r="K718" i="5" s="1"/>
  <c r="L718" i="5" s="1"/>
  <c r="K717" i="5" a="1"/>
  <c r="K717" i="5" s="1"/>
  <c r="L717" i="5" s="1"/>
  <c r="C717" i="5" a="1"/>
  <c r="C717" i="5" s="1"/>
  <c r="K716" i="5" a="1"/>
  <c r="K716" i="5" s="1"/>
  <c r="L716" i="5" s="1"/>
  <c r="C716" i="5" a="1"/>
  <c r="C716" i="5" s="1"/>
  <c r="K715" i="5" a="1"/>
  <c r="K715" i="5" s="1"/>
  <c r="L715" i="5" s="1"/>
  <c r="C715" i="5" a="1"/>
  <c r="C715" i="5" s="1"/>
  <c r="K714" i="5" a="1"/>
  <c r="K714" i="5" s="1"/>
  <c r="L714" i="5" s="1"/>
  <c r="C714" i="5" a="1"/>
  <c r="C714" i="5" s="1"/>
  <c r="K713" i="5" a="1"/>
  <c r="K713" i="5" s="1"/>
  <c r="L713" i="5" s="1"/>
  <c r="C713" i="5" a="1"/>
  <c r="C713" i="5" s="1"/>
  <c r="K712" i="5" a="1"/>
  <c r="K712" i="5" s="1"/>
  <c r="L712" i="5" s="1"/>
  <c r="C712" i="5" a="1"/>
  <c r="C712" i="5" s="1"/>
  <c r="K711" i="5" a="1"/>
  <c r="K711" i="5" s="1"/>
  <c r="L711" i="5" s="1"/>
  <c r="C711" i="5" a="1"/>
  <c r="C711" i="5" s="1"/>
  <c r="K710" i="5" a="1"/>
  <c r="K710" i="5" s="1"/>
  <c r="L710" i="5" s="1"/>
  <c r="K709" i="5" a="1"/>
  <c r="K709" i="5" s="1"/>
  <c r="L709" i="5" s="1"/>
  <c r="C709" i="5" a="1"/>
  <c r="C709" i="5" s="1"/>
  <c r="K708" i="5" a="1"/>
  <c r="K708" i="5" s="1"/>
  <c r="L708" i="5" s="1"/>
  <c r="C708" i="5" a="1"/>
  <c r="C708" i="5" s="1"/>
  <c r="K707" i="5" a="1"/>
  <c r="K707" i="5" s="1"/>
  <c r="L707" i="5" s="1"/>
  <c r="C707" i="5" a="1"/>
  <c r="C707" i="5" s="1"/>
  <c r="K706" i="5" a="1"/>
  <c r="K706" i="5" s="1"/>
  <c r="L706" i="5" s="1"/>
  <c r="C706" i="5" a="1"/>
  <c r="C706" i="5" s="1"/>
  <c r="K705" i="5" a="1"/>
  <c r="K705" i="5" s="1"/>
  <c r="L705" i="5" s="1"/>
  <c r="C705" i="5" a="1"/>
  <c r="C705" i="5" s="1"/>
  <c r="K704" i="5" a="1"/>
  <c r="K704" i="5" s="1"/>
  <c r="L704" i="5" s="1"/>
  <c r="C704" i="5" a="1"/>
  <c r="C704" i="5" s="1"/>
  <c r="K703" i="5" a="1"/>
  <c r="K703" i="5" s="1"/>
  <c r="L703" i="5" s="1"/>
  <c r="C703" i="5" a="1"/>
  <c r="C703" i="5" s="1"/>
  <c r="K702" i="5" a="1"/>
  <c r="K702" i="5" s="1"/>
  <c r="L702" i="5" s="1"/>
  <c r="K701" i="5" a="1"/>
  <c r="K701" i="5" s="1"/>
  <c r="L701" i="5" s="1"/>
  <c r="C701" i="5" a="1"/>
  <c r="C701" i="5" s="1"/>
  <c r="K700" i="5" a="1"/>
  <c r="K700" i="5" s="1"/>
  <c r="L700" i="5" s="1"/>
  <c r="C700" i="5" a="1"/>
  <c r="C700" i="5" s="1"/>
  <c r="K699" i="5" a="1"/>
  <c r="K699" i="5" s="1"/>
  <c r="L699" i="5" s="1"/>
  <c r="C699" i="5" a="1"/>
  <c r="C699" i="5" s="1"/>
  <c r="K698" i="5" a="1"/>
  <c r="K698" i="5" s="1"/>
  <c r="L698" i="5" s="1"/>
  <c r="C698" i="5" a="1"/>
  <c r="C698" i="5" s="1"/>
  <c r="K697" i="5" a="1"/>
  <c r="K697" i="5" s="1"/>
  <c r="L697" i="5" s="1"/>
  <c r="C697" i="5" a="1"/>
  <c r="C697" i="5" s="1"/>
  <c r="K696" i="5" a="1"/>
  <c r="K696" i="5" s="1"/>
  <c r="L696" i="5" s="1"/>
  <c r="C696" i="5" a="1"/>
  <c r="C696" i="5" s="1"/>
  <c r="K695" i="5" a="1"/>
  <c r="K695" i="5" s="1"/>
  <c r="L695" i="5" s="1"/>
  <c r="C695" i="5" a="1"/>
  <c r="C695" i="5" s="1"/>
  <c r="K694" i="5" a="1"/>
  <c r="K694" i="5" s="1"/>
  <c r="L694" i="5" s="1"/>
  <c r="K693" i="5" a="1"/>
  <c r="K693" i="5" s="1"/>
  <c r="L693" i="5" s="1"/>
  <c r="C693" i="5" a="1"/>
  <c r="C693" i="5" s="1"/>
  <c r="K692" i="5" a="1"/>
  <c r="K692" i="5" s="1"/>
  <c r="L692" i="5" s="1"/>
  <c r="C692" i="5" a="1"/>
  <c r="C692" i="5" s="1"/>
  <c r="K691" i="5" a="1"/>
  <c r="K691" i="5" s="1"/>
  <c r="L691" i="5" s="1"/>
  <c r="C691" i="5" a="1"/>
  <c r="C691" i="5" s="1"/>
  <c r="K690" i="5" a="1"/>
  <c r="K690" i="5" s="1"/>
  <c r="L690" i="5" s="1"/>
  <c r="C690" i="5" a="1"/>
  <c r="C690" i="5" s="1"/>
  <c r="K689" i="5" a="1"/>
  <c r="K689" i="5" s="1"/>
  <c r="L689" i="5" s="1"/>
  <c r="C689" i="5" a="1"/>
  <c r="C689" i="5" s="1"/>
  <c r="K688" i="5" a="1"/>
  <c r="K688" i="5" s="1"/>
  <c r="L688" i="5" s="1"/>
  <c r="C688" i="5" a="1"/>
  <c r="C688" i="5" s="1"/>
  <c r="K687" i="5" a="1"/>
  <c r="K687" i="5" s="1"/>
  <c r="L687" i="5" s="1"/>
  <c r="C687" i="5" a="1"/>
  <c r="C687" i="5" s="1"/>
  <c r="K686" i="5" a="1"/>
  <c r="K686" i="5" s="1"/>
  <c r="L686" i="5" s="1"/>
  <c r="K685" i="5" a="1"/>
  <c r="K685" i="5" s="1"/>
  <c r="L685" i="5" s="1"/>
  <c r="C685" i="5" a="1"/>
  <c r="C685" i="5" s="1"/>
  <c r="K684" i="5" a="1"/>
  <c r="K684" i="5" s="1"/>
  <c r="L684" i="5" s="1"/>
  <c r="C684" i="5" a="1"/>
  <c r="C684" i="5" s="1"/>
  <c r="K683" i="5" a="1"/>
  <c r="K683" i="5" s="1"/>
  <c r="L683" i="5" s="1"/>
  <c r="C683" i="5" a="1"/>
  <c r="C683" i="5" s="1"/>
  <c r="K682" i="5" a="1"/>
  <c r="K682" i="5" s="1"/>
  <c r="L682" i="5" s="1"/>
  <c r="C682" i="5" a="1"/>
  <c r="C682" i="5" s="1"/>
  <c r="K681" i="5" a="1"/>
  <c r="K681" i="5" s="1"/>
  <c r="L681" i="5" s="1"/>
  <c r="C681" i="5" a="1"/>
  <c r="C681" i="5" s="1"/>
  <c r="K680" i="5" a="1"/>
  <c r="K680" i="5" s="1"/>
  <c r="L680" i="5" s="1"/>
  <c r="C680" i="5" a="1"/>
  <c r="C680" i="5" s="1"/>
  <c r="K679" i="5" a="1"/>
  <c r="K679" i="5" s="1"/>
  <c r="L679" i="5" s="1"/>
  <c r="C679" i="5" a="1"/>
  <c r="C679" i="5" s="1"/>
  <c r="K678" i="5" a="1"/>
  <c r="K678" i="5" s="1"/>
  <c r="L678" i="5" s="1"/>
  <c r="K677" i="5" a="1"/>
  <c r="K677" i="5" s="1"/>
  <c r="L677" i="5" s="1"/>
  <c r="C677" i="5" a="1"/>
  <c r="C677" i="5" s="1"/>
  <c r="K676" i="5" a="1"/>
  <c r="K676" i="5" s="1"/>
  <c r="L676" i="5" s="1"/>
  <c r="C676" i="5" a="1"/>
  <c r="C676" i="5" s="1"/>
  <c r="K675" i="5" a="1"/>
  <c r="K675" i="5" s="1"/>
  <c r="L675" i="5" s="1"/>
  <c r="C675" i="5" a="1"/>
  <c r="C675" i="5" s="1"/>
  <c r="K674" i="5" a="1"/>
  <c r="K674" i="5" s="1"/>
  <c r="L674" i="5" s="1"/>
  <c r="C674" i="5" a="1"/>
  <c r="C674" i="5" s="1"/>
  <c r="K673" i="5" a="1"/>
  <c r="K673" i="5" s="1"/>
  <c r="L673" i="5" s="1"/>
  <c r="C673" i="5" a="1"/>
  <c r="C673" i="5" s="1"/>
  <c r="K672" i="5" a="1"/>
  <c r="K672" i="5" s="1"/>
  <c r="L672" i="5" s="1"/>
  <c r="C672" i="5" a="1"/>
  <c r="C672" i="5" s="1"/>
  <c r="K671" i="5" a="1"/>
  <c r="K671" i="5" s="1"/>
  <c r="L671" i="5" s="1"/>
  <c r="C671" i="5" a="1"/>
  <c r="C671" i="5" s="1"/>
  <c r="K670" i="5" a="1"/>
  <c r="K670" i="5" s="1"/>
  <c r="L670" i="5" s="1"/>
  <c r="K669" i="5" a="1"/>
  <c r="K669" i="5" s="1"/>
  <c r="L669" i="5" s="1"/>
  <c r="C669" i="5" a="1"/>
  <c r="C669" i="5" s="1"/>
  <c r="K668" i="5" a="1"/>
  <c r="K668" i="5" s="1"/>
  <c r="L668" i="5" s="1"/>
  <c r="C668" i="5" a="1"/>
  <c r="C668" i="5" s="1"/>
  <c r="K667" i="5" a="1"/>
  <c r="K667" i="5" s="1"/>
  <c r="L667" i="5" s="1"/>
  <c r="C667" i="5" a="1"/>
  <c r="C667" i="5" s="1"/>
  <c r="K666" i="5" a="1"/>
  <c r="K666" i="5" s="1"/>
  <c r="L666" i="5" s="1"/>
  <c r="C666" i="5" a="1"/>
  <c r="C666" i="5" s="1"/>
  <c r="K665" i="5" a="1"/>
  <c r="K665" i="5" s="1"/>
  <c r="L665" i="5" s="1"/>
  <c r="C665" i="5" a="1"/>
  <c r="C665" i="5" s="1"/>
  <c r="K664" i="5" a="1"/>
  <c r="K664" i="5" s="1"/>
  <c r="L664" i="5" s="1"/>
  <c r="C664" i="5" a="1"/>
  <c r="C664" i="5" s="1"/>
  <c r="K663" i="5" a="1"/>
  <c r="K663" i="5" s="1"/>
  <c r="L663" i="5" s="1"/>
  <c r="C663" i="5" a="1"/>
  <c r="C663" i="5" s="1"/>
  <c r="K662" i="5" a="1"/>
  <c r="K662" i="5" s="1"/>
  <c r="L662" i="5" s="1"/>
  <c r="K661" i="5" a="1"/>
  <c r="K661" i="5" s="1"/>
  <c r="L661" i="5" s="1"/>
  <c r="C661" i="5" a="1"/>
  <c r="C661" i="5" s="1"/>
  <c r="K660" i="5" a="1"/>
  <c r="K660" i="5" s="1"/>
  <c r="L660" i="5" s="1"/>
  <c r="C660" i="5" a="1"/>
  <c r="C660" i="5" s="1"/>
  <c r="K659" i="5" a="1"/>
  <c r="K659" i="5" s="1"/>
  <c r="L659" i="5" s="1"/>
  <c r="C659" i="5" a="1"/>
  <c r="C659" i="5" s="1"/>
  <c r="K658" i="5" a="1"/>
  <c r="K658" i="5" s="1"/>
  <c r="L658" i="5" s="1"/>
  <c r="C658" i="5" a="1"/>
  <c r="C658" i="5" s="1"/>
  <c r="K657" i="5" a="1"/>
  <c r="K657" i="5" s="1"/>
  <c r="L657" i="5" s="1"/>
  <c r="C657" i="5" a="1"/>
  <c r="C657" i="5" s="1"/>
  <c r="K656" i="5" a="1"/>
  <c r="K656" i="5" s="1"/>
  <c r="L656" i="5" s="1"/>
  <c r="C656" i="5" a="1"/>
  <c r="C656" i="5" s="1"/>
  <c r="K655" i="5" a="1"/>
  <c r="K655" i="5" s="1"/>
  <c r="L655" i="5" s="1"/>
  <c r="C655" i="5" a="1"/>
  <c r="C655" i="5" s="1"/>
  <c r="K654" i="5" a="1"/>
  <c r="K654" i="5" s="1"/>
  <c r="L654" i="5" s="1"/>
  <c r="K653" i="5" a="1"/>
  <c r="K653" i="5" s="1"/>
  <c r="L653" i="5" s="1"/>
  <c r="C653" i="5" a="1"/>
  <c r="C653" i="5" s="1"/>
  <c r="K652" i="5" a="1"/>
  <c r="K652" i="5" s="1"/>
  <c r="L652" i="5" s="1"/>
  <c r="C652" i="5" a="1"/>
  <c r="C652" i="5" s="1"/>
  <c r="K651" i="5" a="1"/>
  <c r="K651" i="5" s="1"/>
  <c r="L651" i="5" s="1"/>
  <c r="C651" i="5" a="1"/>
  <c r="C651" i="5" s="1"/>
  <c r="K650" i="5" a="1"/>
  <c r="K650" i="5" s="1"/>
  <c r="L650" i="5" s="1"/>
  <c r="C650" i="5" a="1"/>
  <c r="C650" i="5" s="1"/>
  <c r="K649" i="5" a="1"/>
  <c r="K649" i="5" s="1"/>
  <c r="L649" i="5" s="1"/>
  <c r="C649" i="5" a="1"/>
  <c r="C649" i="5" s="1"/>
  <c r="K648" i="5" a="1"/>
  <c r="K648" i="5" s="1"/>
  <c r="L648" i="5" s="1"/>
  <c r="C648" i="5" a="1"/>
  <c r="C648" i="5" s="1"/>
  <c r="K647" i="5" a="1"/>
  <c r="K647" i="5" s="1"/>
  <c r="L647" i="5" s="1"/>
  <c r="C647" i="5" a="1"/>
  <c r="C647" i="5" s="1"/>
  <c r="K646" i="5" a="1"/>
  <c r="K646" i="5" s="1"/>
  <c r="L646" i="5" s="1"/>
  <c r="K645" i="5" a="1"/>
  <c r="K645" i="5" s="1"/>
  <c r="L645" i="5" s="1"/>
  <c r="C645" i="5" a="1"/>
  <c r="C645" i="5" s="1"/>
  <c r="K644" i="5" a="1"/>
  <c r="K644" i="5" s="1"/>
  <c r="L644" i="5" s="1"/>
  <c r="C644" i="5" a="1"/>
  <c r="C644" i="5" s="1"/>
  <c r="K643" i="5" a="1"/>
  <c r="K643" i="5" s="1"/>
  <c r="L643" i="5" s="1"/>
  <c r="C643" i="5" a="1"/>
  <c r="C643" i="5" s="1"/>
  <c r="K642" i="5" a="1"/>
  <c r="K642" i="5" s="1"/>
  <c r="L642" i="5" s="1"/>
  <c r="C642" i="5" a="1"/>
  <c r="C642" i="5" s="1"/>
  <c r="K641" i="5" a="1"/>
  <c r="K641" i="5" s="1"/>
  <c r="L641" i="5" s="1"/>
  <c r="C641" i="5" a="1"/>
  <c r="C641" i="5" s="1"/>
  <c r="K640" i="5" a="1"/>
  <c r="K640" i="5" s="1"/>
  <c r="L640" i="5" s="1"/>
  <c r="C640" i="5" a="1"/>
  <c r="C640" i="5" s="1"/>
  <c r="K639" i="5" a="1"/>
  <c r="K639" i="5" s="1"/>
  <c r="L639" i="5" s="1"/>
  <c r="C639" i="5" a="1"/>
  <c r="C639" i="5" s="1"/>
  <c r="K638" i="5" a="1"/>
  <c r="K638" i="5" s="1"/>
  <c r="L638" i="5" s="1"/>
  <c r="K637" i="5" a="1"/>
  <c r="K637" i="5" s="1"/>
  <c r="L637" i="5" s="1"/>
  <c r="C637" i="5" a="1"/>
  <c r="C637" i="5" s="1"/>
  <c r="K636" i="5" a="1"/>
  <c r="K636" i="5" s="1"/>
  <c r="L636" i="5" s="1"/>
  <c r="C636" i="5" a="1"/>
  <c r="C636" i="5" s="1"/>
  <c r="K635" i="5" a="1"/>
  <c r="K635" i="5" s="1"/>
  <c r="L635" i="5" s="1"/>
  <c r="C635" i="5" a="1"/>
  <c r="C635" i="5" s="1"/>
  <c r="K634" i="5" a="1"/>
  <c r="K634" i="5" s="1"/>
  <c r="L634" i="5" s="1"/>
  <c r="C634" i="5" a="1"/>
  <c r="C634" i="5" s="1"/>
  <c r="K633" i="5" a="1"/>
  <c r="K633" i="5" s="1"/>
  <c r="L633" i="5" s="1"/>
  <c r="C633" i="5" a="1"/>
  <c r="C633" i="5" s="1"/>
  <c r="K632" i="5" a="1"/>
  <c r="K632" i="5" s="1"/>
  <c r="L632" i="5" s="1"/>
  <c r="C632" i="5" a="1"/>
  <c r="C632" i="5" s="1"/>
  <c r="K631" i="5" a="1"/>
  <c r="K631" i="5" s="1"/>
  <c r="L631" i="5" s="1"/>
  <c r="C631" i="5" a="1"/>
  <c r="C631" i="5" s="1"/>
  <c r="K630" i="5" a="1"/>
  <c r="K630" i="5" s="1"/>
  <c r="L630" i="5" s="1"/>
  <c r="K629" i="5" a="1"/>
  <c r="K629" i="5" s="1"/>
  <c r="L629" i="5" s="1"/>
  <c r="C629" i="5" a="1"/>
  <c r="C629" i="5" s="1"/>
  <c r="K628" i="5" a="1"/>
  <c r="K628" i="5" s="1"/>
  <c r="L628" i="5" s="1"/>
  <c r="C628" i="5" a="1"/>
  <c r="C628" i="5" s="1"/>
  <c r="K627" i="5" a="1"/>
  <c r="K627" i="5" s="1"/>
  <c r="L627" i="5" s="1"/>
  <c r="C627" i="5" a="1"/>
  <c r="C627" i="5" s="1"/>
  <c r="K626" i="5" a="1"/>
  <c r="K626" i="5" s="1"/>
  <c r="L626" i="5" s="1"/>
  <c r="C626" i="5" a="1"/>
  <c r="C626" i="5" s="1"/>
  <c r="K625" i="5" a="1"/>
  <c r="K625" i="5" s="1"/>
  <c r="L625" i="5" s="1"/>
  <c r="C625" i="5" a="1"/>
  <c r="C625" i="5" s="1"/>
  <c r="K624" i="5" a="1"/>
  <c r="K624" i="5" s="1"/>
  <c r="L624" i="5" s="1"/>
  <c r="C624" i="5" a="1"/>
  <c r="C624" i="5" s="1"/>
  <c r="K623" i="5" a="1"/>
  <c r="K623" i="5" s="1"/>
  <c r="L623" i="5" s="1"/>
  <c r="C623" i="5" a="1"/>
  <c r="C623" i="5" s="1"/>
  <c r="K622" i="5" a="1"/>
  <c r="K622" i="5" s="1"/>
  <c r="L622" i="5" s="1"/>
  <c r="K621" i="5" a="1"/>
  <c r="K621" i="5" s="1"/>
  <c r="L621" i="5" s="1"/>
  <c r="C621" i="5" a="1"/>
  <c r="C621" i="5" s="1"/>
  <c r="K620" i="5" a="1"/>
  <c r="K620" i="5" s="1"/>
  <c r="L620" i="5" s="1"/>
  <c r="C620" i="5" a="1"/>
  <c r="C620" i="5" s="1"/>
  <c r="K619" i="5" a="1"/>
  <c r="K619" i="5" s="1"/>
  <c r="L619" i="5" s="1"/>
  <c r="C619" i="5" a="1"/>
  <c r="C619" i="5" s="1"/>
  <c r="K618" i="5" a="1"/>
  <c r="K618" i="5" s="1"/>
  <c r="L618" i="5" s="1"/>
  <c r="C618" i="5" a="1"/>
  <c r="C618" i="5" s="1"/>
  <c r="K617" i="5" a="1"/>
  <c r="K617" i="5" s="1"/>
  <c r="L617" i="5" s="1"/>
  <c r="C617" i="5" a="1"/>
  <c r="C617" i="5" s="1"/>
  <c r="K616" i="5" a="1"/>
  <c r="K616" i="5" s="1"/>
  <c r="L616" i="5" s="1"/>
  <c r="C616" i="5" a="1"/>
  <c r="C616" i="5" s="1"/>
  <c r="K615" i="5" a="1"/>
  <c r="K615" i="5" s="1"/>
  <c r="L615" i="5" s="1"/>
  <c r="C615" i="5" a="1"/>
  <c r="C615" i="5" s="1"/>
  <c r="K614" i="5" a="1"/>
  <c r="K614" i="5" s="1"/>
  <c r="L614" i="5" s="1"/>
  <c r="K613" i="5" a="1"/>
  <c r="K613" i="5" s="1"/>
  <c r="L613" i="5" s="1"/>
  <c r="C613" i="5" a="1"/>
  <c r="C613" i="5" s="1"/>
  <c r="K612" i="5" a="1"/>
  <c r="K612" i="5" s="1"/>
  <c r="L612" i="5" s="1"/>
  <c r="C612" i="5" a="1"/>
  <c r="C612" i="5" s="1"/>
  <c r="K611" i="5" a="1"/>
  <c r="K611" i="5" s="1"/>
  <c r="L611" i="5" s="1"/>
  <c r="C611" i="5" a="1"/>
  <c r="C611" i="5" s="1"/>
  <c r="K610" i="5" a="1"/>
  <c r="K610" i="5" s="1"/>
  <c r="L610" i="5" s="1"/>
  <c r="C610" i="5" a="1"/>
  <c r="C610" i="5" s="1"/>
  <c r="K609" i="5" a="1"/>
  <c r="K609" i="5" s="1"/>
  <c r="L609" i="5" s="1"/>
  <c r="C609" i="5" a="1"/>
  <c r="C609" i="5" s="1"/>
  <c r="K608" i="5" a="1"/>
  <c r="K608" i="5" s="1"/>
  <c r="L608" i="5" s="1"/>
  <c r="C608" i="5" a="1"/>
  <c r="C608" i="5" s="1"/>
  <c r="K607" i="5" a="1"/>
  <c r="K607" i="5" s="1"/>
  <c r="L607" i="5" s="1"/>
  <c r="C607" i="5" a="1"/>
  <c r="C607" i="5" s="1"/>
  <c r="K606" i="5" a="1"/>
  <c r="K606" i="5" s="1"/>
  <c r="L606" i="5" s="1"/>
  <c r="K605" i="5" a="1"/>
  <c r="K605" i="5" s="1"/>
  <c r="L605" i="5" s="1"/>
  <c r="C605" i="5" a="1"/>
  <c r="C605" i="5" s="1"/>
  <c r="K604" i="5" a="1"/>
  <c r="K604" i="5" s="1"/>
  <c r="L604" i="5" s="1"/>
  <c r="C604" i="5" a="1"/>
  <c r="C604" i="5" s="1"/>
  <c r="K603" i="5" a="1"/>
  <c r="K603" i="5" s="1"/>
  <c r="L603" i="5" s="1"/>
  <c r="C603" i="5" a="1"/>
  <c r="C603" i="5" s="1"/>
  <c r="K602" i="5" a="1"/>
  <c r="K602" i="5" s="1"/>
  <c r="L602" i="5" s="1"/>
  <c r="C602" i="5" a="1"/>
  <c r="C602" i="5" s="1"/>
  <c r="K601" i="5" a="1"/>
  <c r="K601" i="5" s="1"/>
  <c r="L601" i="5" s="1"/>
  <c r="C601" i="5" a="1"/>
  <c r="C601" i="5" s="1"/>
  <c r="K600" i="5" a="1"/>
  <c r="K600" i="5" s="1"/>
  <c r="L600" i="5" s="1"/>
  <c r="C600" i="5" a="1"/>
  <c r="C600" i="5" s="1"/>
  <c r="K599" i="5" a="1"/>
  <c r="K599" i="5" s="1"/>
  <c r="L599" i="5" s="1"/>
  <c r="C599" i="5" a="1"/>
  <c r="C599" i="5" s="1"/>
  <c r="K598" i="5" a="1"/>
  <c r="K598" i="5" s="1"/>
  <c r="L598" i="5" s="1"/>
  <c r="K597" i="5" a="1"/>
  <c r="K597" i="5" s="1"/>
  <c r="L597" i="5" s="1"/>
  <c r="C597" i="5" a="1"/>
  <c r="C597" i="5" s="1"/>
  <c r="K596" i="5" a="1"/>
  <c r="K596" i="5" s="1"/>
  <c r="L596" i="5" s="1"/>
  <c r="C596" i="5" a="1"/>
  <c r="C596" i="5" s="1"/>
  <c r="K595" i="5" a="1"/>
  <c r="K595" i="5" s="1"/>
  <c r="L595" i="5" s="1"/>
  <c r="C595" i="5" a="1"/>
  <c r="C595" i="5" s="1"/>
  <c r="K594" i="5" a="1"/>
  <c r="K594" i="5" s="1"/>
  <c r="L594" i="5" s="1"/>
  <c r="C594" i="5" a="1"/>
  <c r="C594" i="5" s="1"/>
  <c r="K593" i="5" a="1"/>
  <c r="K593" i="5" s="1"/>
  <c r="L593" i="5" s="1"/>
  <c r="C593" i="5" a="1"/>
  <c r="C593" i="5" s="1"/>
  <c r="K592" i="5" a="1"/>
  <c r="K592" i="5" s="1"/>
  <c r="L592" i="5" s="1"/>
  <c r="C592" i="5" a="1"/>
  <c r="C592" i="5" s="1"/>
  <c r="K591" i="5" a="1"/>
  <c r="K591" i="5" s="1"/>
  <c r="L591" i="5" s="1"/>
  <c r="C591" i="5" a="1"/>
  <c r="C591" i="5" s="1"/>
  <c r="K590" i="5" a="1"/>
  <c r="K590" i="5" s="1"/>
  <c r="L590" i="5" s="1"/>
  <c r="K589" i="5" a="1"/>
  <c r="K589" i="5" s="1"/>
  <c r="L589" i="5" s="1"/>
  <c r="C589" i="5" a="1"/>
  <c r="C589" i="5" s="1"/>
  <c r="K588" i="5" a="1"/>
  <c r="K588" i="5" s="1"/>
  <c r="L588" i="5" s="1"/>
  <c r="C588" i="5" a="1"/>
  <c r="C588" i="5" s="1"/>
  <c r="K587" i="5" a="1"/>
  <c r="K587" i="5" s="1"/>
  <c r="L587" i="5" s="1"/>
  <c r="C587" i="5" a="1"/>
  <c r="C587" i="5" s="1"/>
  <c r="K586" i="5" a="1"/>
  <c r="K586" i="5" s="1"/>
  <c r="L586" i="5" s="1"/>
  <c r="C586" i="5" a="1"/>
  <c r="C586" i="5" s="1"/>
  <c r="K585" i="5" a="1"/>
  <c r="K585" i="5" s="1"/>
  <c r="L585" i="5" s="1"/>
  <c r="C585" i="5" a="1"/>
  <c r="C585" i="5" s="1"/>
  <c r="K584" i="5" a="1"/>
  <c r="K584" i="5" s="1"/>
  <c r="L584" i="5" s="1"/>
  <c r="C584" i="5" a="1"/>
  <c r="C584" i="5" s="1"/>
  <c r="K583" i="5" a="1"/>
  <c r="K583" i="5" s="1"/>
  <c r="L583" i="5" s="1"/>
  <c r="C583" i="5" a="1"/>
  <c r="C583" i="5" s="1"/>
  <c r="K582" i="5" a="1"/>
  <c r="K582" i="5" s="1"/>
  <c r="L582" i="5" s="1"/>
  <c r="K581" i="5" a="1"/>
  <c r="K581" i="5" s="1"/>
  <c r="L581" i="5" s="1"/>
  <c r="C581" i="5" a="1"/>
  <c r="C581" i="5" s="1"/>
  <c r="K580" i="5" a="1"/>
  <c r="K580" i="5" s="1"/>
  <c r="L580" i="5" s="1"/>
  <c r="C580" i="5" a="1"/>
  <c r="C580" i="5" s="1"/>
  <c r="K579" i="5" a="1"/>
  <c r="K579" i="5" s="1"/>
  <c r="L579" i="5" s="1"/>
  <c r="C579" i="5" a="1"/>
  <c r="C579" i="5" s="1"/>
  <c r="K578" i="5" a="1"/>
  <c r="K578" i="5" s="1"/>
  <c r="L578" i="5" s="1"/>
  <c r="C578" i="5" a="1"/>
  <c r="C578" i="5" s="1"/>
  <c r="K577" i="5" a="1"/>
  <c r="K577" i="5" s="1"/>
  <c r="L577" i="5" s="1"/>
  <c r="C577" i="5" a="1"/>
  <c r="C577" i="5" s="1"/>
  <c r="K576" i="5" a="1"/>
  <c r="K576" i="5" s="1"/>
  <c r="L576" i="5" s="1"/>
  <c r="C576" i="5" a="1"/>
  <c r="C576" i="5" s="1"/>
  <c r="K575" i="5" a="1"/>
  <c r="K575" i="5" s="1"/>
  <c r="L575" i="5" s="1"/>
  <c r="C575" i="5" a="1"/>
  <c r="C575" i="5" s="1"/>
  <c r="K574" i="5" a="1"/>
  <c r="K574" i="5" s="1"/>
  <c r="L574" i="5" s="1"/>
  <c r="K573" i="5" a="1"/>
  <c r="K573" i="5" s="1"/>
  <c r="L573" i="5" s="1"/>
  <c r="C573" i="5" a="1"/>
  <c r="C573" i="5" s="1"/>
  <c r="K572" i="5" a="1"/>
  <c r="K572" i="5" s="1"/>
  <c r="L572" i="5" s="1"/>
  <c r="C572" i="5" a="1"/>
  <c r="C572" i="5" s="1"/>
  <c r="K571" i="5" a="1"/>
  <c r="K571" i="5" s="1"/>
  <c r="L571" i="5" s="1"/>
  <c r="C571" i="5" a="1"/>
  <c r="C571" i="5" s="1"/>
  <c r="K570" i="5" a="1"/>
  <c r="K570" i="5" s="1"/>
  <c r="L570" i="5" s="1"/>
  <c r="C570" i="5" a="1"/>
  <c r="C570" i="5" s="1"/>
  <c r="K569" i="5" a="1"/>
  <c r="K569" i="5" s="1"/>
  <c r="L569" i="5" s="1"/>
  <c r="C569" i="5" a="1"/>
  <c r="C569" i="5" s="1"/>
  <c r="K568" i="5" a="1"/>
  <c r="K568" i="5" s="1"/>
  <c r="L568" i="5" s="1"/>
  <c r="C568" i="5" a="1"/>
  <c r="C568" i="5" s="1"/>
  <c r="K567" i="5" a="1"/>
  <c r="K567" i="5" s="1"/>
  <c r="L567" i="5" s="1"/>
  <c r="C567" i="5" a="1"/>
  <c r="C567" i="5" s="1"/>
  <c r="K566" i="5" a="1"/>
  <c r="K566" i="5" s="1"/>
  <c r="L566" i="5" s="1"/>
  <c r="K565" i="5" a="1"/>
  <c r="K565" i="5" s="1"/>
  <c r="L565" i="5" s="1"/>
  <c r="C565" i="5" a="1"/>
  <c r="C565" i="5" s="1"/>
  <c r="K564" i="5" a="1"/>
  <c r="K564" i="5" s="1"/>
  <c r="L564" i="5" s="1"/>
  <c r="C564" i="5" a="1"/>
  <c r="C564" i="5" s="1"/>
  <c r="K563" i="5" a="1"/>
  <c r="K563" i="5" s="1"/>
  <c r="L563" i="5" s="1"/>
  <c r="C563" i="5" a="1"/>
  <c r="C563" i="5" s="1"/>
  <c r="K562" i="5" a="1"/>
  <c r="K562" i="5" s="1"/>
  <c r="L562" i="5" s="1"/>
  <c r="C562" i="5" a="1"/>
  <c r="C562" i="5" s="1"/>
  <c r="K561" i="5" a="1"/>
  <c r="K561" i="5" s="1"/>
  <c r="L561" i="5" s="1"/>
  <c r="C561" i="5" a="1"/>
  <c r="C561" i="5" s="1"/>
  <c r="K560" i="5" a="1"/>
  <c r="K560" i="5" s="1"/>
  <c r="L560" i="5" s="1"/>
  <c r="C560" i="5" a="1"/>
  <c r="C560" i="5" s="1"/>
  <c r="K559" i="5" a="1"/>
  <c r="K559" i="5" s="1"/>
  <c r="L559" i="5" s="1"/>
  <c r="C559" i="5" a="1"/>
  <c r="C559" i="5" s="1"/>
  <c r="K558" i="5" a="1"/>
  <c r="K558" i="5" s="1"/>
  <c r="L558" i="5" s="1"/>
  <c r="K557" i="5" a="1"/>
  <c r="K557" i="5" s="1"/>
  <c r="L557" i="5" s="1"/>
  <c r="C557" i="5" a="1"/>
  <c r="C557" i="5" s="1"/>
  <c r="K556" i="5" a="1"/>
  <c r="K556" i="5" s="1"/>
  <c r="L556" i="5" s="1"/>
  <c r="C556" i="5" a="1"/>
  <c r="C556" i="5" s="1"/>
  <c r="K555" i="5" a="1"/>
  <c r="K555" i="5" s="1"/>
  <c r="L555" i="5" s="1"/>
  <c r="C555" i="5" a="1"/>
  <c r="C555" i="5" s="1"/>
  <c r="K554" i="5" a="1"/>
  <c r="K554" i="5" s="1"/>
  <c r="L554" i="5" s="1"/>
  <c r="C554" i="5" a="1"/>
  <c r="C554" i="5" s="1"/>
  <c r="K553" i="5" a="1"/>
  <c r="K553" i="5" s="1"/>
  <c r="L553" i="5" s="1"/>
  <c r="C553" i="5" a="1"/>
  <c r="C553" i="5" s="1"/>
  <c r="K552" i="5" a="1"/>
  <c r="K552" i="5" s="1"/>
  <c r="L552" i="5" s="1"/>
  <c r="C552" i="5" a="1"/>
  <c r="C552" i="5" s="1"/>
  <c r="K551" i="5" a="1"/>
  <c r="K551" i="5" s="1"/>
  <c r="L551" i="5" s="1"/>
  <c r="C551" i="5" a="1"/>
  <c r="C551" i="5" s="1"/>
  <c r="K550" i="5" a="1"/>
  <c r="K550" i="5" s="1"/>
  <c r="L550" i="5" s="1"/>
  <c r="K549" i="5" a="1"/>
  <c r="K549" i="5" s="1"/>
  <c r="L549" i="5" s="1"/>
  <c r="C549" i="5" a="1"/>
  <c r="C549" i="5" s="1"/>
  <c r="K548" i="5" a="1"/>
  <c r="K548" i="5" s="1"/>
  <c r="L548" i="5" s="1"/>
  <c r="C548" i="5" a="1"/>
  <c r="C548" i="5" s="1"/>
  <c r="K547" i="5" a="1"/>
  <c r="K547" i="5" s="1"/>
  <c r="L547" i="5" s="1"/>
  <c r="C547" i="5" a="1"/>
  <c r="C547" i="5" s="1"/>
  <c r="K546" i="5" a="1"/>
  <c r="K546" i="5" s="1"/>
  <c r="L546" i="5" s="1"/>
  <c r="C546" i="5" a="1"/>
  <c r="C546" i="5" s="1"/>
  <c r="K545" i="5" a="1"/>
  <c r="K545" i="5" s="1"/>
  <c r="L545" i="5" s="1"/>
  <c r="C545" i="5" a="1"/>
  <c r="C545" i="5" s="1"/>
  <c r="K544" i="5" a="1"/>
  <c r="K544" i="5" s="1"/>
  <c r="L544" i="5" s="1"/>
  <c r="C544" i="5" a="1"/>
  <c r="C544" i="5" s="1"/>
  <c r="K543" i="5" a="1"/>
  <c r="K543" i="5" s="1"/>
  <c r="L543" i="5" s="1"/>
  <c r="C543" i="5" a="1"/>
  <c r="C543" i="5" s="1"/>
  <c r="K542" i="5" a="1"/>
  <c r="K542" i="5" s="1"/>
  <c r="L542" i="5" s="1"/>
  <c r="K541" i="5" a="1"/>
  <c r="K541" i="5" s="1"/>
  <c r="L541" i="5" s="1"/>
  <c r="C541" i="5" a="1"/>
  <c r="C541" i="5" s="1"/>
  <c r="K540" i="5" a="1"/>
  <c r="K540" i="5" s="1"/>
  <c r="L540" i="5" s="1"/>
  <c r="C540" i="5" a="1"/>
  <c r="C540" i="5" s="1"/>
  <c r="K539" i="5" a="1"/>
  <c r="K539" i="5" s="1"/>
  <c r="L539" i="5" s="1"/>
  <c r="C539" i="5" a="1"/>
  <c r="C539" i="5" s="1"/>
  <c r="K538" i="5" a="1"/>
  <c r="K538" i="5" s="1"/>
  <c r="L538" i="5" s="1"/>
  <c r="C538" i="5" a="1"/>
  <c r="C538" i="5" s="1"/>
  <c r="K537" i="5" a="1"/>
  <c r="K537" i="5" s="1"/>
  <c r="L537" i="5" s="1"/>
  <c r="C537" i="5" a="1"/>
  <c r="C537" i="5" s="1"/>
  <c r="K536" i="5" a="1"/>
  <c r="K536" i="5" s="1"/>
  <c r="L536" i="5" s="1"/>
  <c r="C536" i="5" a="1"/>
  <c r="C536" i="5" s="1"/>
  <c r="K535" i="5" a="1"/>
  <c r="K535" i="5" s="1"/>
  <c r="L535" i="5" s="1"/>
  <c r="C535" i="5" a="1"/>
  <c r="C535" i="5" s="1"/>
  <c r="K534" i="5" a="1"/>
  <c r="K534" i="5" s="1"/>
  <c r="L534" i="5" s="1"/>
  <c r="K533" i="5" a="1"/>
  <c r="K533" i="5" s="1"/>
  <c r="L533" i="5" s="1"/>
  <c r="C533" i="5" a="1"/>
  <c r="C533" i="5" s="1"/>
  <c r="K532" i="5" a="1"/>
  <c r="K532" i="5" s="1"/>
  <c r="L532" i="5" s="1"/>
  <c r="C532" i="5" a="1"/>
  <c r="C532" i="5" s="1"/>
  <c r="K531" i="5" a="1"/>
  <c r="K531" i="5" s="1"/>
  <c r="L531" i="5" s="1"/>
  <c r="C531" i="5" a="1"/>
  <c r="C531" i="5" s="1"/>
  <c r="K530" i="5" a="1"/>
  <c r="K530" i="5" s="1"/>
  <c r="L530" i="5" s="1"/>
  <c r="C530" i="5" a="1"/>
  <c r="C530" i="5" s="1"/>
  <c r="K529" i="5" a="1"/>
  <c r="K529" i="5" s="1"/>
  <c r="L529" i="5" s="1"/>
  <c r="C529" i="5" a="1"/>
  <c r="C529" i="5" s="1"/>
  <c r="K528" i="5" a="1"/>
  <c r="K528" i="5" s="1"/>
  <c r="L528" i="5" s="1"/>
  <c r="C528" i="5" a="1"/>
  <c r="C528" i="5" s="1"/>
  <c r="K527" i="5" a="1"/>
  <c r="K527" i="5" s="1"/>
  <c r="L527" i="5" s="1"/>
  <c r="C527" i="5" a="1"/>
  <c r="C527" i="5" s="1"/>
  <c r="K526" i="5" a="1"/>
  <c r="K526" i="5" s="1"/>
  <c r="L526" i="5" s="1"/>
  <c r="K525" i="5" a="1"/>
  <c r="K525" i="5" s="1"/>
  <c r="L525" i="5" s="1"/>
  <c r="C525" i="5" a="1"/>
  <c r="C525" i="5" s="1"/>
  <c r="K524" i="5" a="1"/>
  <c r="K524" i="5" s="1"/>
  <c r="L524" i="5" s="1"/>
  <c r="C524" i="5" a="1"/>
  <c r="C524" i="5" s="1"/>
  <c r="K523" i="5" a="1"/>
  <c r="K523" i="5" s="1"/>
  <c r="L523" i="5" s="1"/>
  <c r="C523" i="5" a="1"/>
  <c r="C523" i="5" s="1"/>
  <c r="K522" i="5" a="1"/>
  <c r="K522" i="5" s="1"/>
  <c r="L522" i="5" s="1"/>
  <c r="C522" i="5" a="1"/>
  <c r="C522" i="5" s="1"/>
  <c r="K521" i="5" a="1"/>
  <c r="K521" i="5" s="1"/>
  <c r="L521" i="5" s="1"/>
  <c r="C521" i="5" a="1"/>
  <c r="C521" i="5" s="1"/>
  <c r="K520" i="5" a="1"/>
  <c r="K520" i="5" s="1"/>
  <c r="L520" i="5" s="1"/>
  <c r="C520" i="5" a="1"/>
  <c r="C520" i="5" s="1"/>
  <c r="K519" i="5" a="1"/>
  <c r="K519" i="5" s="1"/>
  <c r="L519" i="5" s="1"/>
  <c r="C519" i="5" a="1"/>
  <c r="C519" i="5" s="1"/>
  <c r="K518" i="5" a="1"/>
  <c r="K518" i="5" s="1"/>
  <c r="L518" i="5" s="1"/>
  <c r="K517" i="5" a="1"/>
  <c r="K517" i="5" s="1"/>
  <c r="L517" i="5" s="1"/>
  <c r="C517" i="5" a="1"/>
  <c r="C517" i="5" s="1"/>
  <c r="K516" i="5" a="1"/>
  <c r="K516" i="5" s="1"/>
  <c r="L516" i="5" s="1"/>
  <c r="C516" i="5" a="1"/>
  <c r="C516" i="5" s="1"/>
  <c r="K515" i="5" a="1"/>
  <c r="K515" i="5" s="1"/>
  <c r="L515" i="5" s="1"/>
  <c r="C515" i="5" a="1"/>
  <c r="C515" i="5" s="1"/>
  <c r="K514" i="5" a="1"/>
  <c r="K514" i="5" s="1"/>
  <c r="L514" i="5" s="1"/>
  <c r="C514" i="5" a="1"/>
  <c r="C514" i="5" s="1"/>
  <c r="K513" i="5" a="1"/>
  <c r="K513" i="5" s="1"/>
  <c r="L513" i="5" s="1"/>
  <c r="C513" i="5" a="1"/>
  <c r="C513" i="5" s="1"/>
  <c r="K512" i="5" a="1"/>
  <c r="K512" i="5" s="1"/>
  <c r="L512" i="5" s="1"/>
  <c r="C512" i="5" a="1"/>
  <c r="C512" i="5" s="1"/>
  <c r="K511" i="5" a="1"/>
  <c r="K511" i="5" s="1"/>
  <c r="L511" i="5" s="1"/>
  <c r="C511" i="5" a="1"/>
  <c r="C511" i="5" s="1"/>
  <c r="K510" i="5" a="1"/>
  <c r="K510" i="5" s="1"/>
  <c r="L510" i="5" s="1"/>
  <c r="K509" i="5" a="1"/>
  <c r="K509" i="5" s="1"/>
  <c r="L509" i="5" s="1"/>
  <c r="C509" i="5" a="1"/>
  <c r="C509" i="5" s="1"/>
  <c r="K508" i="5" a="1"/>
  <c r="K508" i="5" s="1"/>
  <c r="L508" i="5" s="1"/>
  <c r="C508" i="5" a="1"/>
  <c r="C508" i="5" s="1"/>
  <c r="K507" i="5" a="1"/>
  <c r="K507" i="5" s="1"/>
  <c r="L507" i="5" s="1"/>
  <c r="C507" i="5" a="1"/>
  <c r="C507" i="5" s="1"/>
  <c r="K506" i="5" a="1"/>
  <c r="K506" i="5" s="1"/>
  <c r="L506" i="5" s="1"/>
  <c r="C506" i="5" a="1"/>
  <c r="C506" i="5" s="1"/>
  <c r="K505" i="5" a="1"/>
  <c r="K505" i="5" s="1"/>
  <c r="L505" i="5" s="1"/>
  <c r="C505" i="5" a="1"/>
  <c r="C505" i="5" s="1"/>
  <c r="K504" i="5" a="1"/>
  <c r="K504" i="5" s="1"/>
  <c r="L504" i="5" s="1"/>
  <c r="C504" i="5" a="1"/>
  <c r="C504" i="5" s="1"/>
  <c r="K503" i="5" a="1"/>
  <c r="K503" i="5" s="1"/>
  <c r="L503" i="5" s="1"/>
  <c r="C503" i="5" a="1"/>
  <c r="C503" i="5" s="1"/>
  <c r="K502" i="5" a="1"/>
  <c r="K502" i="5" s="1"/>
  <c r="L502" i="5" s="1"/>
  <c r="K501" i="5" a="1"/>
  <c r="K501" i="5" s="1"/>
  <c r="L501" i="5" s="1"/>
  <c r="C501" i="5" a="1"/>
  <c r="C501" i="5" s="1"/>
  <c r="K500" i="5" a="1"/>
  <c r="K500" i="5" s="1"/>
  <c r="L500" i="5" s="1"/>
  <c r="C500" i="5" a="1"/>
  <c r="C500" i="5" s="1"/>
  <c r="K499" i="5" a="1"/>
  <c r="K499" i="5" s="1"/>
  <c r="L499" i="5" s="1"/>
  <c r="C499" i="5" a="1"/>
  <c r="C499" i="5" s="1"/>
  <c r="K498" i="5" a="1"/>
  <c r="K498" i="5" s="1"/>
  <c r="L498" i="5" s="1"/>
  <c r="C498" i="5" a="1"/>
  <c r="C498" i="5" s="1"/>
  <c r="K497" i="5" a="1"/>
  <c r="K497" i="5" s="1"/>
  <c r="L497" i="5" s="1"/>
  <c r="C497" i="5" a="1"/>
  <c r="C497" i="5" s="1"/>
  <c r="K496" i="5" a="1"/>
  <c r="K496" i="5" s="1"/>
  <c r="L496" i="5" s="1"/>
  <c r="C496" i="5" a="1"/>
  <c r="C496" i="5" s="1"/>
  <c r="K495" i="5" a="1"/>
  <c r="K495" i="5" s="1"/>
  <c r="L495" i="5" s="1"/>
  <c r="C495" i="5" a="1"/>
  <c r="C495" i="5" s="1"/>
  <c r="K494" i="5" a="1"/>
  <c r="K494" i="5" s="1"/>
  <c r="L494" i="5" s="1"/>
  <c r="K493" i="5" a="1"/>
  <c r="K493" i="5" s="1"/>
  <c r="L493" i="5" s="1"/>
  <c r="C493" i="5" a="1"/>
  <c r="C493" i="5" s="1"/>
  <c r="K492" i="5" a="1"/>
  <c r="K492" i="5" s="1"/>
  <c r="L492" i="5" s="1"/>
  <c r="C492" i="5" a="1"/>
  <c r="C492" i="5" s="1"/>
  <c r="K491" i="5" a="1"/>
  <c r="K491" i="5" s="1"/>
  <c r="L491" i="5" s="1"/>
  <c r="C491" i="5" a="1"/>
  <c r="C491" i="5" s="1"/>
  <c r="K490" i="5" a="1"/>
  <c r="K490" i="5" s="1"/>
  <c r="L490" i="5" s="1"/>
  <c r="C490" i="5" a="1"/>
  <c r="C490" i="5" s="1"/>
  <c r="K489" i="5" a="1"/>
  <c r="K489" i="5" s="1"/>
  <c r="L489" i="5" s="1"/>
  <c r="C489" i="5" a="1"/>
  <c r="C489" i="5" s="1"/>
  <c r="K488" i="5" a="1"/>
  <c r="K488" i="5" s="1"/>
  <c r="L488" i="5" s="1"/>
  <c r="C488" i="5" a="1"/>
  <c r="C488" i="5" s="1"/>
  <c r="K487" i="5" a="1"/>
  <c r="K487" i="5" s="1"/>
  <c r="L487" i="5" s="1"/>
  <c r="C487" i="5" a="1"/>
  <c r="C487" i="5" s="1"/>
  <c r="K486" i="5" a="1"/>
  <c r="K486" i="5" s="1"/>
  <c r="L486" i="5" s="1"/>
  <c r="K485" i="5" a="1"/>
  <c r="K485" i="5" s="1"/>
  <c r="L485" i="5" s="1"/>
  <c r="C485" i="5" a="1"/>
  <c r="C485" i="5" s="1"/>
  <c r="K484" i="5" a="1"/>
  <c r="K484" i="5" s="1"/>
  <c r="L484" i="5" s="1"/>
  <c r="C484" i="5" a="1"/>
  <c r="C484" i="5" s="1"/>
  <c r="K483" i="5" a="1"/>
  <c r="K483" i="5" s="1"/>
  <c r="L483" i="5" s="1"/>
  <c r="C483" i="5" a="1"/>
  <c r="C483" i="5" s="1"/>
  <c r="K482" i="5" a="1"/>
  <c r="K482" i="5" s="1"/>
  <c r="L482" i="5" s="1"/>
  <c r="C482" i="5" a="1"/>
  <c r="C482" i="5" s="1"/>
  <c r="K481" i="5" a="1"/>
  <c r="K481" i="5" s="1"/>
  <c r="L481" i="5" s="1"/>
  <c r="C481" i="5" a="1"/>
  <c r="C481" i="5" s="1"/>
  <c r="K480" i="5" a="1"/>
  <c r="K480" i="5" s="1"/>
  <c r="L480" i="5" s="1"/>
  <c r="C480" i="5" a="1"/>
  <c r="C480" i="5" s="1"/>
  <c r="K479" i="5" a="1"/>
  <c r="K479" i="5" s="1"/>
  <c r="L479" i="5" s="1"/>
  <c r="C479" i="5" a="1"/>
  <c r="C479" i="5" s="1"/>
  <c r="K478" i="5" a="1"/>
  <c r="K478" i="5" s="1"/>
  <c r="L478" i="5" s="1"/>
  <c r="K477" i="5" a="1"/>
  <c r="K477" i="5" s="1"/>
  <c r="L477" i="5" s="1"/>
  <c r="C477" i="5" a="1"/>
  <c r="C477" i="5" s="1"/>
  <c r="K476" i="5" a="1"/>
  <c r="K476" i="5" s="1"/>
  <c r="L476" i="5" s="1"/>
  <c r="C476" i="5" a="1"/>
  <c r="C476" i="5" s="1"/>
  <c r="K475" i="5" a="1"/>
  <c r="K475" i="5" s="1"/>
  <c r="L475" i="5" s="1"/>
  <c r="C475" i="5" a="1"/>
  <c r="C475" i="5" s="1"/>
  <c r="K474" i="5" a="1"/>
  <c r="K474" i="5" s="1"/>
  <c r="L474" i="5" s="1"/>
  <c r="C474" i="5" a="1"/>
  <c r="C474" i="5" s="1"/>
  <c r="K473" i="5" a="1"/>
  <c r="K473" i="5" s="1"/>
  <c r="L473" i="5" s="1"/>
  <c r="C473" i="5" a="1"/>
  <c r="C473" i="5" s="1"/>
  <c r="K472" i="5" a="1"/>
  <c r="K472" i="5" s="1"/>
  <c r="L472" i="5" s="1"/>
  <c r="C472" i="5" a="1"/>
  <c r="C472" i="5" s="1"/>
  <c r="K471" i="5" a="1"/>
  <c r="K471" i="5" s="1"/>
  <c r="L471" i="5" s="1"/>
  <c r="C471" i="5" a="1"/>
  <c r="C471" i="5" s="1"/>
  <c r="K470" i="5" a="1"/>
  <c r="K470" i="5" s="1"/>
  <c r="L470" i="5" s="1"/>
  <c r="K469" i="5" a="1"/>
  <c r="K469" i="5" s="1"/>
  <c r="L469" i="5" s="1"/>
  <c r="C469" i="5" a="1"/>
  <c r="C469" i="5" s="1"/>
  <c r="K468" i="5" a="1"/>
  <c r="K468" i="5" s="1"/>
  <c r="L468" i="5" s="1"/>
  <c r="C468" i="5" a="1"/>
  <c r="C468" i="5" s="1"/>
  <c r="K467" i="5" a="1"/>
  <c r="K467" i="5" s="1"/>
  <c r="L467" i="5" s="1"/>
  <c r="C467" i="5" a="1"/>
  <c r="C467" i="5" s="1"/>
  <c r="K466" i="5" a="1"/>
  <c r="K466" i="5" s="1"/>
  <c r="L466" i="5" s="1"/>
  <c r="C466" i="5" a="1"/>
  <c r="C466" i="5" s="1"/>
  <c r="K465" i="5" a="1"/>
  <c r="K465" i="5" s="1"/>
  <c r="L465" i="5" s="1"/>
  <c r="C465" i="5" a="1"/>
  <c r="C465" i="5" s="1"/>
  <c r="K464" i="5" a="1"/>
  <c r="K464" i="5" s="1"/>
  <c r="L464" i="5" s="1"/>
  <c r="C464" i="5" a="1"/>
  <c r="C464" i="5" s="1"/>
  <c r="K463" i="5" a="1"/>
  <c r="K463" i="5" s="1"/>
  <c r="L463" i="5" s="1"/>
  <c r="C463" i="5" a="1"/>
  <c r="C463" i="5" s="1"/>
  <c r="K462" i="5" a="1"/>
  <c r="K462" i="5" s="1"/>
  <c r="L462" i="5" s="1"/>
  <c r="K461" i="5" a="1"/>
  <c r="K461" i="5" s="1"/>
  <c r="L461" i="5" s="1"/>
  <c r="C461" i="5" a="1"/>
  <c r="C461" i="5" s="1"/>
  <c r="K460" i="5" a="1"/>
  <c r="K460" i="5" s="1"/>
  <c r="L460" i="5" s="1"/>
  <c r="C460" i="5" a="1"/>
  <c r="C460" i="5" s="1"/>
  <c r="K459" i="5" a="1"/>
  <c r="K459" i="5" s="1"/>
  <c r="L459" i="5" s="1"/>
  <c r="C459" i="5" a="1"/>
  <c r="C459" i="5" s="1"/>
  <c r="K458" i="5" a="1"/>
  <c r="K458" i="5" s="1"/>
  <c r="L458" i="5" s="1"/>
  <c r="C458" i="5" a="1"/>
  <c r="C458" i="5" s="1"/>
  <c r="K457" i="5" a="1"/>
  <c r="K457" i="5" s="1"/>
  <c r="L457" i="5" s="1"/>
  <c r="C457" i="5" a="1"/>
  <c r="C457" i="5" s="1"/>
  <c r="K456" i="5" a="1"/>
  <c r="K456" i="5" s="1"/>
  <c r="L456" i="5" s="1"/>
  <c r="C456" i="5" a="1"/>
  <c r="C456" i="5" s="1"/>
  <c r="K455" i="5" a="1"/>
  <c r="K455" i="5" s="1"/>
  <c r="L455" i="5" s="1"/>
  <c r="K454" i="5" a="1"/>
  <c r="K454" i="5" s="1"/>
  <c r="L454" i="5" s="1"/>
  <c r="C454" i="5" a="1"/>
  <c r="C454" i="5" s="1"/>
  <c r="K453" i="5" a="1"/>
  <c r="K453" i="5" s="1"/>
  <c r="L453" i="5" s="1"/>
  <c r="C453" i="5" a="1"/>
  <c r="C453" i="5" s="1"/>
  <c r="K452" i="5" a="1"/>
  <c r="K452" i="5" s="1"/>
  <c r="L452" i="5" s="1"/>
  <c r="C452" i="5" a="1"/>
  <c r="C452" i="5" s="1"/>
  <c r="K451" i="5" a="1"/>
  <c r="K451" i="5" s="1"/>
  <c r="L451" i="5" s="1"/>
  <c r="K450" i="5" a="1"/>
  <c r="K450" i="5" s="1"/>
  <c r="L450" i="5" s="1"/>
  <c r="C450" i="5" a="1"/>
  <c r="C450" i="5" s="1"/>
  <c r="K449" i="5" a="1"/>
  <c r="K449" i="5" s="1"/>
  <c r="L449" i="5" s="1"/>
  <c r="C449" i="5" a="1"/>
  <c r="C449" i="5" s="1"/>
  <c r="K448" i="5" a="1"/>
  <c r="K448" i="5" s="1"/>
  <c r="L448" i="5" s="1"/>
  <c r="C448" i="5" a="1"/>
  <c r="C448" i="5" s="1"/>
  <c r="K447" i="5" a="1"/>
  <c r="K447" i="5" s="1"/>
  <c r="L447" i="5" s="1"/>
  <c r="K446" i="5" a="1"/>
  <c r="K446" i="5" s="1"/>
  <c r="L446" i="5" s="1"/>
  <c r="C446" i="5" a="1"/>
  <c r="C446" i="5" s="1"/>
  <c r="K445" i="5" a="1"/>
  <c r="K445" i="5" s="1"/>
  <c r="L445" i="5" s="1"/>
  <c r="C445" i="5" a="1"/>
  <c r="C445" i="5" s="1"/>
  <c r="K444" i="5" a="1"/>
  <c r="K444" i="5" s="1"/>
  <c r="L444" i="5" s="1"/>
  <c r="C444" i="5" a="1"/>
  <c r="C444" i="5" s="1"/>
  <c r="K443" i="5" a="1"/>
  <c r="K443" i="5" s="1"/>
  <c r="L443" i="5" s="1"/>
  <c r="C443" i="5" a="1"/>
  <c r="C443" i="5" s="1"/>
  <c r="K442" i="5" a="1"/>
  <c r="K442" i="5" s="1"/>
  <c r="L442" i="5" s="1"/>
  <c r="C442" i="5" a="1"/>
  <c r="C442" i="5" s="1"/>
  <c r="K441" i="5" a="1"/>
  <c r="K441" i="5" s="1"/>
  <c r="L441" i="5" s="1"/>
  <c r="C441" i="5" a="1"/>
  <c r="C441" i="5" s="1"/>
  <c r="K440" i="5" a="1"/>
  <c r="K440" i="5" s="1"/>
  <c r="L440" i="5" s="1"/>
  <c r="C440" i="5" a="1"/>
  <c r="C440" i="5" s="1"/>
  <c r="K439" i="5" a="1"/>
  <c r="K439" i="5" s="1"/>
  <c r="L439" i="5" s="1"/>
  <c r="C439" i="5" a="1"/>
  <c r="C439" i="5" s="1"/>
  <c r="K438" i="5" a="1"/>
  <c r="K438" i="5" s="1"/>
  <c r="L438" i="5" s="1"/>
  <c r="C438" i="5" a="1"/>
  <c r="C438" i="5" s="1"/>
  <c r="K437" i="5" a="1"/>
  <c r="K437" i="5" s="1"/>
  <c r="L437" i="5" s="1"/>
  <c r="C437" i="5" a="1"/>
  <c r="C437" i="5" s="1"/>
  <c r="K436" i="5" a="1"/>
  <c r="K436" i="5" s="1"/>
  <c r="L436" i="5" s="1"/>
  <c r="C436" i="5" a="1"/>
  <c r="C436" i="5" s="1"/>
  <c r="K435" i="5" a="1"/>
  <c r="K435" i="5" s="1"/>
  <c r="L435" i="5" s="1"/>
  <c r="C435" i="5" a="1"/>
  <c r="C435" i="5" s="1"/>
  <c r="K434" i="5" a="1"/>
  <c r="K434" i="5" s="1"/>
  <c r="L434" i="5" s="1"/>
  <c r="C434" i="5" a="1"/>
  <c r="C434" i="5" s="1"/>
  <c r="K433" i="5" a="1"/>
  <c r="K433" i="5" s="1"/>
  <c r="L433" i="5" s="1"/>
  <c r="C433" i="5" a="1"/>
  <c r="C433" i="5" s="1"/>
  <c r="K432" i="5" a="1"/>
  <c r="K432" i="5" s="1"/>
  <c r="L432" i="5" s="1"/>
  <c r="C432" i="5" a="1"/>
  <c r="C432" i="5" s="1"/>
  <c r="K431" i="5" a="1"/>
  <c r="K431" i="5" s="1"/>
  <c r="L431" i="5" s="1"/>
  <c r="K430" i="5" a="1"/>
  <c r="K430" i="5" s="1"/>
  <c r="L430" i="5" s="1"/>
  <c r="C430" i="5" a="1"/>
  <c r="C430" i="5" s="1"/>
  <c r="K429" i="5" a="1"/>
  <c r="K429" i="5" s="1"/>
  <c r="L429" i="5" s="1"/>
  <c r="C429" i="5" a="1"/>
  <c r="C429" i="5" s="1"/>
  <c r="K428" i="5" a="1"/>
  <c r="K428" i="5" s="1"/>
  <c r="L428" i="5" s="1"/>
  <c r="C428" i="5" a="1"/>
  <c r="C428" i="5" s="1"/>
  <c r="K427" i="5" a="1"/>
  <c r="K427" i="5" s="1"/>
  <c r="L427" i="5" s="1"/>
  <c r="K426" i="5" a="1"/>
  <c r="K426" i="5" s="1"/>
  <c r="L426" i="5" s="1"/>
  <c r="C426" i="5" a="1"/>
  <c r="C426" i="5" s="1"/>
  <c r="K425" i="5" a="1"/>
  <c r="K425" i="5" s="1"/>
  <c r="L425" i="5" s="1"/>
  <c r="C425" i="5" a="1"/>
  <c r="C425" i="5" s="1"/>
  <c r="K424" i="5" a="1"/>
  <c r="K424" i="5" s="1"/>
  <c r="L424" i="5" s="1"/>
  <c r="C424" i="5" a="1"/>
  <c r="C424" i="5" s="1"/>
  <c r="K423" i="5" a="1"/>
  <c r="K423" i="5" s="1"/>
  <c r="L423" i="5" s="1"/>
  <c r="K422" i="5" a="1"/>
  <c r="K422" i="5" s="1"/>
  <c r="L422" i="5" s="1"/>
  <c r="C422" i="5" a="1"/>
  <c r="C422" i="5" s="1"/>
  <c r="K421" i="5" a="1"/>
  <c r="K421" i="5" s="1"/>
  <c r="L421" i="5" s="1"/>
  <c r="C421" i="5" a="1"/>
  <c r="C421" i="5" s="1"/>
  <c r="K420" i="5" a="1"/>
  <c r="K420" i="5" s="1"/>
  <c r="L420" i="5" s="1"/>
  <c r="C420" i="5" a="1"/>
  <c r="C420" i="5" s="1"/>
  <c r="K419" i="5" a="1"/>
  <c r="K419" i="5" s="1"/>
  <c r="L419" i="5" s="1"/>
  <c r="K418" i="5" a="1"/>
  <c r="K418" i="5" s="1"/>
  <c r="L418" i="5" s="1"/>
  <c r="C418" i="5" a="1"/>
  <c r="C418" i="5" s="1"/>
  <c r="K417" i="5" a="1"/>
  <c r="K417" i="5" s="1"/>
  <c r="L417" i="5" s="1"/>
  <c r="C417" i="5" a="1"/>
  <c r="C417" i="5" s="1"/>
  <c r="K416" i="5" a="1"/>
  <c r="K416" i="5" s="1"/>
  <c r="L416" i="5" s="1"/>
  <c r="C416" i="5" a="1"/>
  <c r="C416" i="5" s="1"/>
  <c r="K415" i="5" a="1"/>
  <c r="K415" i="5" s="1"/>
  <c r="L415" i="5" s="1"/>
  <c r="K414" i="5" a="1"/>
  <c r="K414" i="5" s="1"/>
  <c r="L414" i="5" s="1"/>
  <c r="C414" i="5" a="1"/>
  <c r="C414" i="5" s="1"/>
  <c r="K413" i="5" a="1"/>
  <c r="K413" i="5" s="1"/>
  <c r="L413" i="5" s="1"/>
  <c r="C413" i="5" a="1"/>
  <c r="C413" i="5" s="1"/>
  <c r="K412" i="5" a="1"/>
  <c r="K412" i="5" s="1"/>
  <c r="L412" i="5" s="1"/>
  <c r="C412" i="5" a="1"/>
  <c r="C412" i="5" s="1"/>
  <c r="K411" i="5" a="1"/>
  <c r="K411" i="5" s="1"/>
  <c r="L411" i="5" s="1"/>
  <c r="C411" i="5" a="1"/>
  <c r="C411" i="5" s="1"/>
  <c r="K410" i="5" a="1"/>
  <c r="K410" i="5" s="1"/>
  <c r="L410" i="5" s="1"/>
  <c r="C410" i="5" a="1"/>
  <c r="C410" i="5" s="1"/>
  <c r="K409" i="5" a="1"/>
  <c r="K409" i="5" s="1"/>
  <c r="L409" i="5" s="1"/>
  <c r="C409" i="5" a="1"/>
  <c r="C409" i="5" s="1"/>
  <c r="K408" i="5" a="1"/>
  <c r="K408" i="5" s="1"/>
  <c r="L408" i="5" s="1"/>
  <c r="C408" i="5" a="1"/>
  <c r="C408" i="5" s="1"/>
  <c r="K407" i="5" a="1"/>
  <c r="K407" i="5" s="1"/>
  <c r="L407" i="5" s="1"/>
  <c r="C407" i="5" a="1"/>
  <c r="C407" i="5" s="1"/>
  <c r="K406" i="5" a="1"/>
  <c r="K406" i="5" s="1"/>
  <c r="L406" i="5" s="1"/>
  <c r="C406" i="5" a="1"/>
  <c r="C406" i="5" s="1"/>
  <c r="K405" i="5" a="1"/>
  <c r="K405" i="5" s="1"/>
  <c r="L405" i="5" s="1"/>
  <c r="C405" i="5" a="1"/>
  <c r="C405" i="5" s="1"/>
  <c r="K404" i="5" a="1"/>
  <c r="K404" i="5" s="1"/>
  <c r="L404" i="5" s="1"/>
  <c r="C404" i="5" a="1"/>
  <c r="C404" i="5" s="1"/>
  <c r="K403" i="5" a="1"/>
  <c r="K403" i="5" s="1"/>
  <c r="L403" i="5" s="1"/>
  <c r="C403" i="5" a="1"/>
  <c r="C403" i="5" s="1"/>
  <c r="K402" i="5" a="1"/>
  <c r="K402" i="5" s="1"/>
  <c r="L402" i="5" s="1"/>
  <c r="C402" i="5" a="1"/>
  <c r="C402" i="5" s="1"/>
  <c r="K401" i="5" a="1"/>
  <c r="K401" i="5" s="1"/>
  <c r="L401" i="5" s="1"/>
  <c r="C401" i="5" a="1"/>
  <c r="C401" i="5" s="1"/>
  <c r="K400" i="5" a="1"/>
  <c r="K400" i="5" s="1"/>
  <c r="L400" i="5" s="1"/>
  <c r="C400" i="5" a="1"/>
  <c r="C400" i="5" s="1"/>
  <c r="K399" i="5" a="1"/>
  <c r="K399" i="5" s="1"/>
  <c r="L399" i="5" s="1"/>
  <c r="C399" i="5" a="1"/>
  <c r="C399" i="5" s="1"/>
  <c r="K398" i="5" a="1"/>
  <c r="K398" i="5" s="1"/>
  <c r="L398" i="5" s="1"/>
  <c r="C398" i="5" a="1"/>
  <c r="C398" i="5" s="1"/>
  <c r="K397" i="5" a="1"/>
  <c r="K397" i="5" s="1"/>
  <c r="L397" i="5" s="1"/>
  <c r="C397" i="5" a="1"/>
  <c r="C397" i="5" s="1"/>
  <c r="K396" i="5" a="1"/>
  <c r="K396" i="5" s="1"/>
  <c r="L396" i="5" s="1"/>
  <c r="C396" i="5" a="1"/>
  <c r="C396" i="5" s="1"/>
  <c r="K395" i="5" a="1"/>
  <c r="K395" i="5" s="1"/>
  <c r="L395" i="5" s="1"/>
  <c r="K394" i="5" a="1"/>
  <c r="K394" i="5" s="1"/>
  <c r="L394" i="5" s="1"/>
  <c r="C394" i="5" a="1"/>
  <c r="C394" i="5" s="1"/>
  <c r="K393" i="5" a="1"/>
  <c r="K393" i="5" s="1"/>
  <c r="L393" i="5" s="1"/>
  <c r="C393" i="5" a="1"/>
  <c r="C393" i="5" s="1"/>
  <c r="K392" i="5" a="1"/>
  <c r="K392" i="5" s="1"/>
  <c r="L392" i="5" s="1"/>
  <c r="C392" i="5" a="1"/>
  <c r="C392" i="5" s="1"/>
  <c r="K391" i="5" a="1"/>
  <c r="K391" i="5" s="1"/>
  <c r="L391" i="5" s="1"/>
  <c r="K390" i="5" a="1"/>
  <c r="K390" i="5" s="1"/>
  <c r="L390" i="5" s="1"/>
  <c r="K389" i="5" a="1"/>
  <c r="K389" i="5" s="1"/>
  <c r="L389" i="5" s="1"/>
  <c r="C389" i="5" a="1"/>
  <c r="C389" i="5" s="1"/>
  <c r="K388" i="5" a="1"/>
  <c r="K388" i="5" s="1"/>
  <c r="L388" i="5" s="1"/>
  <c r="C388" i="5" a="1"/>
  <c r="C388" i="5" s="1"/>
  <c r="K387" i="5" a="1"/>
  <c r="K387" i="5" s="1"/>
  <c r="L387" i="5" s="1"/>
  <c r="K386" i="5" a="1"/>
  <c r="K386" i="5" s="1"/>
  <c r="L386" i="5" s="1"/>
  <c r="C386" i="5" a="1"/>
  <c r="C386" i="5" s="1"/>
  <c r="K385" i="5" a="1"/>
  <c r="K385" i="5" s="1"/>
  <c r="L385" i="5" s="1"/>
  <c r="C385" i="5" a="1"/>
  <c r="C385" i="5" s="1"/>
  <c r="K384" i="5" a="1"/>
  <c r="K384" i="5" s="1"/>
  <c r="L384" i="5" s="1"/>
  <c r="C384" i="5" a="1"/>
  <c r="C384" i="5" s="1"/>
  <c r="K383" i="5" a="1"/>
  <c r="K383" i="5" s="1"/>
  <c r="L383" i="5" s="1"/>
  <c r="K382" i="5" a="1"/>
  <c r="K382" i="5" s="1"/>
  <c r="L382" i="5" s="1"/>
  <c r="C382" i="5" a="1"/>
  <c r="C382" i="5" s="1"/>
  <c r="K381" i="5" a="1"/>
  <c r="K381" i="5" s="1"/>
  <c r="L381" i="5" s="1"/>
  <c r="C381" i="5" a="1"/>
  <c r="C381" i="5" s="1"/>
  <c r="K380" i="5" a="1"/>
  <c r="K380" i="5" s="1"/>
  <c r="L380" i="5" s="1"/>
  <c r="C380" i="5" a="1"/>
  <c r="C380" i="5" s="1"/>
  <c r="K379" i="5" a="1"/>
  <c r="K379" i="5" s="1"/>
  <c r="L379" i="5" s="1"/>
  <c r="C379" i="5" a="1"/>
  <c r="C379" i="5" s="1"/>
  <c r="K378" i="5" a="1"/>
  <c r="K378" i="5" s="1"/>
  <c r="L378" i="5" s="1"/>
  <c r="C378" i="5" a="1"/>
  <c r="C378" i="5" s="1"/>
  <c r="K377" i="5" a="1"/>
  <c r="K377" i="5" s="1"/>
  <c r="L377" i="5" s="1"/>
  <c r="C377" i="5" a="1"/>
  <c r="C377" i="5" s="1"/>
  <c r="K376" i="5" a="1"/>
  <c r="K376" i="5" s="1"/>
  <c r="L376" i="5" s="1"/>
  <c r="C376" i="5" a="1"/>
  <c r="C376" i="5" s="1"/>
  <c r="K375" i="5" a="1"/>
  <c r="K375" i="5" s="1"/>
  <c r="L375" i="5" s="1"/>
  <c r="C375" i="5" a="1"/>
  <c r="C375" i="5" s="1"/>
  <c r="K374" i="5" a="1"/>
  <c r="K374" i="5" s="1"/>
  <c r="L374" i="5" s="1"/>
  <c r="C374" i="5" a="1"/>
  <c r="C374" i="5" s="1"/>
  <c r="K373" i="5" a="1"/>
  <c r="K373" i="5" s="1"/>
  <c r="L373" i="5" s="1"/>
  <c r="C373" i="5" a="1"/>
  <c r="C373" i="5" s="1"/>
  <c r="K372" i="5" a="1"/>
  <c r="K372" i="5" s="1"/>
  <c r="L372" i="5" s="1"/>
  <c r="C372" i="5" a="1"/>
  <c r="C372" i="5" s="1"/>
  <c r="K371" i="5" a="1"/>
  <c r="K371" i="5" s="1"/>
  <c r="L371" i="5" s="1"/>
  <c r="C371" i="5" a="1"/>
  <c r="C371" i="5" s="1"/>
  <c r="K370" i="5" a="1"/>
  <c r="K370" i="5" s="1"/>
  <c r="L370" i="5" s="1"/>
  <c r="C370" i="5" a="1"/>
  <c r="C370" i="5" s="1"/>
  <c r="K369" i="5" a="1"/>
  <c r="K369" i="5" s="1"/>
  <c r="L369" i="5" s="1"/>
  <c r="C369" i="5" a="1"/>
  <c r="C369" i="5" s="1"/>
  <c r="K368" i="5" a="1"/>
  <c r="K368" i="5" s="1"/>
  <c r="L368" i="5" s="1"/>
  <c r="C368" i="5" a="1"/>
  <c r="C368" i="5" s="1"/>
  <c r="K367" i="5" a="1"/>
  <c r="K367" i="5" s="1"/>
  <c r="L367" i="5" s="1"/>
  <c r="C367" i="5" a="1"/>
  <c r="C367" i="5" s="1"/>
  <c r="K366" i="5" a="1"/>
  <c r="K366" i="5" s="1"/>
  <c r="L366" i="5" s="1"/>
  <c r="C366" i="5" a="1"/>
  <c r="C366" i="5" s="1"/>
  <c r="K365" i="5" a="1"/>
  <c r="K365" i="5" s="1"/>
  <c r="L365" i="5" s="1"/>
  <c r="C365" i="5" a="1"/>
  <c r="C365" i="5" s="1"/>
  <c r="K364" i="5" a="1"/>
  <c r="K364" i="5" s="1"/>
  <c r="L364" i="5" s="1"/>
  <c r="C364" i="5" a="1"/>
  <c r="C364" i="5" s="1"/>
  <c r="K363" i="5" a="1"/>
  <c r="K363" i="5" s="1"/>
  <c r="L363" i="5" s="1"/>
  <c r="K362" i="5" a="1"/>
  <c r="K362" i="5" s="1"/>
  <c r="L362" i="5" s="1"/>
  <c r="C362" i="5" a="1"/>
  <c r="C362" i="5" s="1"/>
  <c r="K361" i="5" a="1"/>
  <c r="K361" i="5" s="1"/>
  <c r="L361" i="5" s="1"/>
  <c r="C361" i="5" a="1"/>
  <c r="C361" i="5" s="1"/>
  <c r="K360" i="5" a="1"/>
  <c r="K360" i="5" s="1"/>
  <c r="L360" i="5" s="1"/>
  <c r="C360" i="5" a="1"/>
  <c r="C360" i="5" s="1"/>
  <c r="K359" i="5" a="1"/>
  <c r="K359" i="5" s="1"/>
  <c r="L359" i="5" s="1"/>
  <c r="K358" i="5" a="1"/>
  <c r="K358" i="5" s="1"/>
  <c r="L358" i="5" s="1"/>
  <c r="C358" i="5" a="1"/>
  <c r="C358" i="5" s="1"/>
  <c r="K357" i="5" a="1"/>
  <c r="K357" i="5" s="1"/>
  <c r="L357" i="5" s="1"/>
  <c r="C357" i="5" a="1"/>
  <c r="C357" i="5" s="1"/>
  <c r="K356" i="5" a="1"/>
  <c r="K356" i="5" s="1"/>
  <c r="L356" i="5" s="1"/>
  <c r="C356" i="5" a="1"/>
  <c r="C356" i="5" s="1"/>
  <c r="K355" i="5" a="1"/>
  <c r="K355" i="5" s="1"/>
  <c r="L355" i="5" s="1"/>
  <c r="K354" i="5" a="1"/>
  <c r="K354" i="5" s="1"/>
  <c r="L354" i="5" s="1"/>
  <c r="C354" i="5" a="1"/>
  <c r="C354" i="5" s="1"/>
  <c r="K353" i="5" a="1"/>
  <c r="K353" i="5" s="1"/>
  <c r="L353" i="5" s="1"/>
  <c r="C353" i="5" a="1"/>
  <c r="C353" i="5" s="1"/>
  <c r="K352" i="5" a="1"/>
  <c r="K352" i="5" s="1"/>
  <c r="L352" i="5" s="1"/>
  <c r="C352" i="5" a="1"/>
  <c r="C352" i="5" s="1"/>
  <c r="K351" i="5" a="1"/>
  <c r="K351" i="5" s="1"/>
  <c r="L351" i="5" s="1"/>
  <c r="K350" i="5" a="1"/>
  <c r="K350" i="5" s="1"/>
  <c r="L350" i="5" s="1"/>
  <c r="C350" i="5" a="1"/>
  <c r="C350" i="5" s="1"/>
  <c r="K349" i="5" a="1"/>
  <c r="K349" i="5" s="1"/>
  <c r="L349" i="5" s="1"/>
  <c r="C349" i="5" a="1"/>
  <c r="C349" i="5" s="1"/>
  <c r="K348" i="5" a="1"/>
  <c r="K348" i="5" s="1"/>
  <c r="L348" i="5" s="1"/>
  <c r="C348" i="5" a="1"/>
  <c r="C348" i="5" s="1"/>
  <c r="K347" i="5" a="1"/>
  <c r="K347" i="5" s="1"/>
  <c r="L347" i="5" s="1"/>
  <c r="C347" i="5" a="1"/>
  <c r="C347" i="5" s="1"/>
  <c r="K346" i="5" a="1"/>
  <c r="K346" i="5" s="1"/>
  <c r="L346" i="5" s="1"/>
  <c r="C346" i="5" a="1"/>
  <c r="C346" i="5" s="1"/>
  <c r="K345" i="5" a="1"/>
  <c r="K345" i="5" s="1"/>
  <c r="L345" i="5" s="1"/>
  <c r="C345" i="5" a="1"/>
  <c r="C345" i="5" s="1"/>
  <c r="K344" i="5" a="1"/>
  <c r="K344" i="5" s="1"/>
  <c r="L344" i="5" s="1"/>
  <c r="C344" i="5" a="1"/>
  <c r="C344" i="5" s="1"/>
  <c r="K343" i="5" a="1"/>
  <c r="K343" i="5" s="1"/>
  <c r="L343" i="5" s="1"/>
  <c r="C343" i="5" a="1"/>
  <c r="C343" i="5" s="1"/>
  <c r="K342" i="5" a="1"/>
  <c r="K342" i="5" s="1"/>
  <c r="L342" i="5" s="1"/>
  <c r="C342" i="5" a="1"/>
  <c r="C342" i="5" s="1"/>
  <c r="K341" i="5" a="1"/>
  <c r="K341" i="5" s="1"/>
  <c r="L341" i="5" s="1"/>
  <c r="C341" i="5" a="1"/>
  <c r="C341" i="5" s="1"/>
  <c r="K340" i="5" a="1"/>
  <c r="K340" i="5" s="1"/>
  <c r="L340" i="5" s="1"/>
  <c r="C340" i="5" a="1"/>
  <c r="C340" i="5" s="1"/>
  <c r="K339" i="5" a="1"/>
  <c r="K339" i="5" s="1"/>
  <c r="L339" i="5" s="1"/>
  <c r="C339" i="5" a="1"/>
  <c r="C339" i="5" s="1"/>
  <c r="K338" i="5" a="1"/>
  <c r="K338" i="5" s="1"/>
  <c r="L338" i="5" s="1"/>
  <c r="C338" i="5" a="1"/>
  <c r="C338" i="5" s="1"/>
  <c r="K337" i="5" a="1"/>
  <c r="K337" i="5" s="1"/>
  <c r="L337" i="5" s="1"/>
  <c r="C337" i="5" a="1"/>
  <c r="C337" i="5" s="1"/>
  <c r="K336" i="5" a="1"/>
  <c r="K336" i="5" s="1"/>
  <c r="L336" i="5" s="1"/>
  <c r="C336" i="5" a="1"/>
  <c r="C336" i="5" s="1"/>
  <c r="K335" i="5" a="1"/>
  <c r="K335" i="5" s="1"/>
  <c r="L335" i="5" s="1"/>
  <c r="C335" i="5" a="1"/>
  <c r="C335" i="5" s="1"/>
  <c r="K334" i="5" a="1"/>
  <c r="K334" i="5" s="1"/>
  <c r="L334" i="5" s="1"/>
  <c r="C334" i="5" a="1"/>
  <c r="C334" i="5" s="1"/>
  <c r="K333" i="5" a="1"/>
  <c r="K333" i="5" s="1"/>
  <c r="L333" i="5" s="1"/>
  <c r="C333" i="5" a="1"/>
  <c r="C333" i="5" s="1"/>
  <c r="K332" i="5" a="1"/>
  <c r="K332" i="5" s="1"/>
  <c r="L332" i="5" s="1"/>
  <c r="C332" i="5" a="1"/>
  <c r="C332" i="5" s="1"/>
  <c r="K331" i="5" a="1"/>
  <c r="K331" i="5" s="1"/>
  <c r="L331" i="5" s="1"/>
  <c r="K330" i="5" a="1"/>
  <c r="K330" i="5" s="1"/>
  <c r="L330" i="5" s="1"/>
  <c r="C330" i="5" a="1"/>
  <c r="C330" i="5" s="1"/>
  <c r="K329" i="5" a="1"/>
  <c r="K329" i="5" s="1"/>
  <c r="L329" i="5" s="1"/>
  <c r="C329" i="5" a="1"/>
  <c r="C329" i="5" s="1"/>
  <c r="K328" i="5" a="1"/>
  <c r="K328" i="5" s="1"/>
  <c r="L328" i="5" s="1"/>
  <c r="C328" i="5" a="1"/>
  <c r="C328" i="5" s="1"/>
  <c r="K327" i="5" a="1"/>
  <c r="K327" i="5" s="1"/>
  <c r="L327" i="5" s="1"/>
  <c r="K326" i="5" a="1"/>
  <c r="K326" i="5" s="1"/>
  <c r="L326" i="5" s="1"/>
  <c r="C326" i="5" a="1"/>
  <c r="C326" i="5" s="1"/>
  <c r="K325" i="5" a="1"/>
  <c r="K325" i="5" s="1"/>
  <c r="L325" i="5" s="1"/>
  <c r="C325" i="5" a="1"/>
  <c r="C325" i="5" s="1"/>
  <c r="K324" i="5" a="1"/>
  <c r="K324" i="5" s="1"/>
  <c r="L324" i="5" s="1"/>
  <c r="C324" i="5" a="1"/>
  <c r="C324" i="5" s="1"/>
  <c r="K323" i="5" a="1"/>
  <c r="K323" i="5" s="1"/>
  <c r="L323" i="5" s="1"/>
  <c r="K322" i="5" a="1"/>
  <c r="K322" i="5" s="1"/>
  <c r="L322" i="5" s="1"/>
  <c r="C322" i="5" a="1"/>
  <c r="C322" i="5" s="1"/>
  <c r="K321" i="5" a="1"/>
  <c r="K321" i="5" s="1"/>
  <c r="L321" i="5" s="1"/>
  <c r="C321" i="5" a="1"/>
  <c r="C321" i="5" s="1"/>
  <c r="K320" i="5" a="1"/>
  <c r="K320" i="5" s="1"/>
  <c r="L320" i="5" s="1"/>
  <c r="C320" i="5" a="1"/>
  <c r="C320" i="5" s="1"/>
  <c r="K319" i="5" a="1"/>
  <c r="K319" i="5" s="1"/>
  <c r="L319" i="5" s="1"/>
  <c r="K318" i="5" a="1"/>
  <c r="K318" i="5" s="1"/>
  <c r="L318" i="5" s="1"/>
  <c r="C318" i="5" a="1"/>
  <c r="C318" i="5" s="1"/>
  <c r="K317" i="5" a="1"/>
  <c r="K317" i="5" s="1"/>
  <c r="L317" i="5" s="1"/>
  <c r="C317" i="5" a="1"/>
  <c r="C317" i="5" s="1"/>
  <c r="K316" i="5" a="1"/>
  <c r="K316" i="5" s="1"/>
  <c r="L316" i="5" s="1"/>
  <c r="C316" i="5" a="1"/>
  <c r="C316" i="5" s="1"/>
  <c r="K315" i="5" a="1"/>
  <c r="K315" i="5" s="1"/>
  <c r="L315" i="5" s="1"/>
  <c r="C315" i="5" a="1"/>
  <c r="C315" i="5" s="1"/>
  <c r="K314" i="5" a="1"/>
  <c r="K314" i="5" s="1"/>
  <c r="L314" i="5" s="1"/>
  <c r="C314" i="5" a="1"/>
  <c r="C314" i="5" s="1"/>
  <c r="K313" i="5" a="1"/>
  <c r="K313" i="5" s="1"/>
  <c r="L313" i="5" s="1"/>
  <c r="C313" i="5" a="1"/>
  <c r="C313" i="5" s="1"/>
  <c r="K312" i="5" a="1"/>
  <c r="K312" i="5" s="1"/>
  <c r="L312" i="5" s="1"/>
  <c r="C312" i="5" a="1"/>
  <c r="C312" i="5" s="1"/>
  <c r="K311" i="5" a="1"/>
  <c r="K311" i="5" s="1"/>
  <c r="L311" i="5" s="1"/>
  <c r="C311" i="5" a="1"/>
  <c r="C311" i="5" s="1"/>
  <c r="K310" i="5" a="1"/>
  <c r="K310" i="5" s="1"/>
  <c r="L310" i="5" s="1"/>
  <c r="C310" i="5" a="1"/>
  <c r="C310" i="5" s="1"/>
  <c r="K309" i="5" a="1"/>
  <c r="K309" i="5" s="1"/>
  <c r="L309" i="5" s="1"/>
  <c r="C309" i="5" a="1"/>
  <c r="C309" i="5" s="1"/>
  <c r="K308" i="5" a="1"/>
  <c r="K308" i="5" s="1"/>
  <c r="L308" i="5" s="1"/>
  <c r="C308" i="5" a="1"/>
  <c r="C308" i="5" s="1"/>
  <c r="K307" i="5" a="1"/>
  <c r="K307" i="5" s="1"/>
  <c r="L307" i="5" s="1"/>
  <c r="C307" i="5" a="1"/>
  <c r="C307" i="5" s="1"/>
  <c r="K306" i="5" a="1"/>
  <c r="K306" i="5" s="1"/>
  <c r="L306" i="5" s="1"/>
  <c r="C306" i="5" a="1"/>
  <c r="C306" i="5" s="1"/>
  <c r="K305" i="5" a="1"/>
  <c r="K305" i="5" s="1"/>
  <c r="L305" i="5" s="1"/>
  <c r="C305" i="5" a="1"/>
  <c r="C305" i="5" s="1"/>
  <c r="K304" i="5" a="1"/>
  <c r="K304" i="5" s="1"/>
  <c r="L304" i="5" s="1"/>
  <c r="C304" i="5" a="1"/>
  <c r="C304" i="5" s="1"/>
  <c r="K303" i="5" a="1"/>
  <c r="K303" i="5" s="1"/>
  <c r="L303" i="5" s="1"/>
  <c r="C303" i="5" a="1"/>
  <c r="C303" i="5" s="1"/>
  <c r="K302" i="5" a="1"/>
  <c r="K302" i="5" s="1"/>
  <c r="L302" i="5" s="1"/>
  <c r="C302" i="5" a="1"/>
  <c r="C302" i="5" s="1"/>
  <c r="K301" i="5" a="1"/>
  <c r="K301" i="5" s="1"/>
  <c r="L301" i="5" s="1"/>
  <c r="C301" i="5" a="1"/>
  <c r="C301" i="5" s="1"/>
  <c r="K300" i="5" a="1"/>
  <c r="K300" i="5" s="1"/>
  <c r="L300" i="5" s="1"/>
  <c r="C300" i="5" a="1"/>
  <c r="C300" i="5" s="1"/>
  <c r="K299" i="5" a="1"/>
  <c r="K299" i="5" s="1"/>
  <c r="L299" i="5" s="1"/>
  <c r="K298" i="5" a="1"/>
  <c r="K298" i="5" s="1"/>
  <c r="L298" i="5" s="1"/>
  <c r="C298" i="5" a="1"/>
  <c r="C298" i="5" s="1"/>
  <c r="K297" i="5" a="1"/>
  <c r="K297" i="5" s="1"/>
  <c r="L297" i="5" s="1"/>
  <c r="C297" i="5" a="1"/>
  <c r="C297" i="5" s="1"/>
  <c r="K296" i="5" a="1"/>
  <c r="K296" i="5" s="1"/>
  <c r="L296" i="5" s="1"/>
  <c r="C296" i="5" a="1"/>
  <c r="C296" i="5" s="1"/>
  <c r="K295" i="5" a="1"/>
  <c r="K295" i="5" s="1"/>
  <c r="L295" i="5" s="1"/>
  <c r="K294" i="5" a="1"/>
  <c r="K294" i="5" s="1"/>
  <c r="L294" i="5" s="1"/>
  <c r="C294" i="5" a="1"/>
  <c r="C294" i="5" s="1"/>
  <c r="K293" i="5" a="1"/>
  <c r="K293" i="5" s="1"/>
  <c r="L293" i="5" s="1"/>
  <c r="C293" i="5" a="1"/>
  <c r="C293" i="5" s="1"/>
  <c r="K292" i="5" a="1"/>
  <c r="K292" i="5" s="1"/>
  <c r="L292" i="5" s="1"/>
  <c r="C292" i="5" a="1"/>
  <c r="C292" i="5" s="1"/>
  <c r="K291" i="5" a="1"/>
  <c r="K291" i="5" s="1"/>
  <c r="L291" i="5" s="1"/>
  <c r="K290" i="5" a="1"/>
  <c r="K290" i="5" s="1"/>
  <c r="L290" i="5" s="1"/>
  <c r="C290" i="5" a="1"/>
  <c r="C290" i="5" s="1"/>
  <c r="K289" i="5" a="1"/>
  <c r="K289" i="5" s="1"/>
  <c r="L289" i="5" s="1"/>
  <c r="C289" i="5" a="1"/>
  <c r="C289" i="5" s="1"/>
  <c r="K288" i="5" a="1"/>
  <c r="K288" i="5" s="1"/>
  <c r="L288" i="5" s="1"/>
  <c r="C288" i="5" a="1"/>
  <c r="C288" i="5" s="1"/>
  <c r="K287" i="5" a="1"/>
  <c r="K287" i="5" s="1"/>
  <c r="L287" i="5" s="1"/>
  <c r="K286" i="5" a="1"/>
  <c r="K286" i="5" s="1"/>
  <c r="L286" i="5" s="1"/>
  <c r="C286" i="5" a="1"/>
  <c r="C286" i="5" s="1"/>
  <c r="K285" i="5" a="1"/>
  <c r="K285" i="5" s="1"/>
  <c r="L285" i="5" s="1"/>
  <c r="C285" i="5" a="1"/>
  <c r="C285" i="5" s="1"/>
  <c r="K284" i="5" a="1"/>
  <c r="K284" i="5" s="1"/>
  <c r="L284" i="5" s="1"/>
  <c r="C284" i="5" a="1"/>
  <c r="C284" i="5" s="1"/>
  <c r="K283" i="5" a="1"/>
  <c r="K283" i="5" s="1"/>
  <c r="L283" i="5" s="1"/>
  <c r="C283" i="5" a="1"/>
  <c r="C283" i="5" s="1"/>
  <c r="K282" i="5" a="1"/>
  <c r="K282" i="5" s="1"/>
  <c r="L282" i="5" s="1"/>
  <c r="C282" i="5" a="1"/>
  <c r="C282" i="5" s="1"/>
  <c r="K281" i="5" a="1"/>
  <c r="K281" i="5" s="1"/>
  <c r="L281" i="5" s="1"/>
  <c r="C281" i="5" a="1"/>
  <c r="C281" i="5" s="1"/>
  <c r="K280" i="5" a="1"/>
  <c r="K280" i="5" s="1"/>
  <c r="L280" i="5" s="1"/>
  <c r="C280" i="5" a="1"/>
  <c r="C280" i="5" s="1"/>
  <c r="K279" i="5" a="1"/>
  <c r="K279" i="5" s="1"/>
  <c r="L279" i="5" s="1"/>
  <c r="C279" i="5" a="1"/>
  <c r="C279" i="5" s="1"/>
  <c r="K278" i="5" a="1"/>
  <c r="K278" i="5" s="1"/>
  <c r="L278" i="5" s="1"/>
  <c r="C278" i="5" a="1"/>
  <c r="C278" i="5" s="1"/>
  <c r="K277" i="5" a="1"/>
  <c r="K277" i="5" s="1"/>
  <c r="L277" i="5" s="1"/>
  <c r="C277" i="5" a="1"/>
  <c r="C277" i="5" s="1"/>
  <c r="K276" i="5" a="1"/>
  <c r="K276" i="5" s="1"/>
  <c r="L276" i="5" s="1"/>
  <c r="C276" i="5" a="1"/>
  <c r="C276" i="5" s="1"/>
  <c r="K275" i="5" a="1"/>
  <c r="K275" i="5" s="1"/>
  <c r="L275" i="5" s="1"/>
  <c r="C275" i="5" a="1"/>
  <c r="C275" i="5" s="1"/>
  <c r="K274" i="5" a="1"/>
  <c r="K274" i="5" s="1"/>
  <c r="L274" i="5" s="1"/>
  <c r="C274" i="5" a="1"/>
  <c r="C274" i="5" s="1"/>
  <c r="K273" i="5" a="1"/>
  <c r="K273" i="5" s="1"/>
  <c r="L273" i="5" s="1"/>
  <c r="C273" i="5" a="1"/>
  <c r="C273" i="5" s="1"/>
  <c r="K272" i="5" a="1"/>
  <c r="K272" i="5" s="1"/>
  <c r="L272" i="5" s="1"/>
  <c r="C272" i="5" a="1"/>
  <c r="C272" i="5" s="1"/>
  <c r="K271" i="5" a="1"/>
  <c r="K271" i="5" s="1"/>
  <c r="L271" i="5" s="1"/>
  <c r="C271" i="5" a="1"/>
  <c r="C271" i="5" s="1"/>
  <c r="K270" i="5" a="1"/>
  <c r="K270" i="5" s="1"/>
  <c r="L270" i="5" s="1"/>
  <c r="C270" i="5" a="1"/>
  <c r="C270" i="5" s="1"/>
  <c r="K269" i="5" a="1"/>
  <c r="K269" i="5" s="1"/>
  <c r="L269" i="5" s="1"/>
  <c r="C269" i="5" a="1"/>
  <c r="C269" i="5" s="1"/>
  <c r="K268" i="5" a="1"/>
  <c r="K268" i="5" s="1"/>
  <c r="L268" i="5" s="1"/>
  <c r="C268" i="5" a="1"/>
  <c r="C268" i="5" s="1"/>
  <c r="K267" i="5" a="1"/>
  <c r="K267" i="5" s="1"/>
  <c r="L267" i="5" s="1"/>
  <c r="C267" i="5" a="1"/>
  <c r="C267" i="5" s="1"/>
  <c r="K266" i="5" a="1"/>
  <c r="K266" i="5" s="1"/>
  <c r="L266" i="5" s="1"/>
  <c r="C266" i="5" a="1"/>
  <c r="C266" i="5" s="1"/>
  <c r="K265" i="5" a="1"/>
  <c r="K265" i="5" s="1"/>
  <c r="L265" i="5" s="1"/>
  <c r="C265" i="5" a="1"/>
  <c r="C265" i="5" s="1"/>
  <c r="K264" i="5" a="1"/>
  <c r="K264" i="5" s="1"/>
  <c r="L264" i="5" s="1"/>
  <c r="C264" i="5" a="1"/>
  <c r="C264" i="5" s="1"/>
  <c r="K263" i="5" a="1"/>
  <c r="K263" i="5" s="1"/>
  <c r="L263" i="5" s="1"/>
  <c r="K262" i="5" a="1"/>
  <c r="K262" i="5" s="1"/>
  <c r="L262" i="5" s="1"/>
  <c r="C262" i="5" a="1"/>
  <c r="C262" i="5" s="1"/>
  <c r="K261" i="5" a="1"/>
  <c r="K261" i="5" s="1"/>
  <c r="L261" i="5" s="1"/>
  <c r="C261" i="5" a="1"/>
  <c r="C261" i="5" s="1"/>
  <c r="K260" i="5" a="1"/>
  <c r="K260" i="5" s="1"/>
  <c r="L260" i="5" s="1"/>
  <c r="C260" i="5" a="1"/>
  <c r="C260" i="5" s="1"/>
  <c r="K259" i="5" a="1"/>
  <c r="K259" i="5" s="1"/>
  <c r="L259" i="5" s="1"/>
  <c r="K258" i="5" a="1"/>
  <c r="K258" i="5" s="1"/>
  <c r="L258" i="5" s="1"/>
  <c r="C258" i="5" a="1"/>
  <c r="C258" i="5" s="1"/>
  <c r="K257" i="5" a="1"/>
  <c r="K257" i="5" s="1"/>
  <c r="L257" i="5" s="1"/>
  <c r="C257" i="5" a="1"/>
  <c r="C257" i="5" s="1"/>
  <c r="K256" i="5" a="1"/>
  <c r="K256" i="5" s="1"/>
  <c r="L256" i="5" s="1"/>
  <c r="C256" i="5" a="1"/>
  <c r="C256" i="5" s="1"/>
  <c r="K255" i="5" a="1"/>
  <c r="K255" i="5" s="1"/>
  <c r="L255" i="5" s="1"/>
  <c r="K254" i="5" a="1"/>
  <c r="K254" i="5" s="1"/>
  <c r="L254" i="5" s="1"/>
  <c r="C254" i="5" a="1"/>
  <c r="C254" i="5" s="1"/>
  <c r="K253" i="5" a="1"/>
  <c r="K253" i="5" s="1"/>
  <c r="L253" i="5" s="1"/>
  <c r="C253" i="5" a="1"/>
  <c r="C253" i="5" s="1"/>
  <c r="K252" i="5" a="1"/>
  <c r="K252" i="5" s="1"/>
  <c r="L252" i="5" s="1"/>
  <c r="C252" i="5" a="1"/>
  <c r="C252" i="5" s="1"/>
  <c r="K251" i="5" a="1"/>
  <c r="K251" i="5" s="1"/>
  <c r="L251" i="5" s="1"/>
  <c r="C251" i="5" a="1"/>
  <c r="C251" i="5" s="1"/>
  <c r="K250" i="5" a="1"/>
  <c r="K250" i="5" s="1"/>
  <c r="L250" i="5" s="1"/>
  <c r="C250" i="5" a="1"/>
  <c r="C250" i="5" s="1"/>
  <c r="K249" i="5" a="1"/>
  <c r="K249" i="5" s="1"/>
  <c r="L249" i="5" s="1"/>
  <c r="C249" i="5" a="1"/>
  <c r="C249" i="5" s="1"/>
  <c r="K248" i="5" a="1"/>
  <c r="K248" i="5" s="1"/>
  <c r="L248" i="5" s="1"/>
  <c r="C248" i="5" a="1"/>
  <c r="C248" i="5" s="1"/>
  <c r="K247" i="5" a="1"/>
  <c r="K247" i="5" s="1"/>
  <c r="L247" i="5" s="1"/>
  <c r="C247" i="5" a="1"/>
  <c r="C247" i="5" s="1"/>
  <c r="K246" i="5" a="1"/>
  <c r="K246" i="5" s="1"/>
  <c r="L246" i="5" s="1"/>
  <c r="C246" i="5" a="1"/>
  <c r="C246" i="5" s="1"/>
  <c r="K245" i="5" a="1"/>
  <c r="K245" i="5" s="1"/>
  <c r="L245" i="5" s="1"/>
  <c r="C245" i="5" a="1"/>
  <c r="C245" i="5" s="1"/>
  <c r="K244" i="5" a="1"/>
  <c r="K244" i="5" s="1"/>
  <c r="L244" i="5" s="1"/>
  <c r="C244" i="5" a="1"/>
  <c r="C244" i="5" s="1"/>
  <c r="K243" i="5" a="1"/>
  <c r="K243" i="5" s="1"/>
  <c r="L243" i="5" s="1"/>
  <c r="C243" i="5" a="1"/>
  <c r="C243" i="5" s="1"/>
  <c r="K242" i="5" a="1"/>
  <c r="K242" i="5" s="1"/>
  <c r="L242" i="5" s="1"/>
  <c r="C242" i="5" a="1"/>
  <c r="C242" i="5" s="1"/>
  <c r="K241" i="5" a="1"/>
  <c r="K241" i="5" s="1"/>
  <c r="L241" i="5" s="1"/>
  <c r="C241" i="5" a="1"/>
  <c r="C241" i="5" s="1"/>
  <c r="K240" i="5" a="1"/>
  <c r="K240" i="5" s="1"/>
  <c r="L240" i="5" s="1"/>
  <c r="C240" i="5" a="1"/>
  <c r="C240" i="5" s="1"/>
  <c r="K239" i="5" a="1"/>
  <c r="K239" i="5" s="1"/>
  <c r="L239" i="5" s="1"/>
  <c r="C239" i="5" a="1"/>
  <c r="C239" i="5" s="1"/>
  <c r="K238" i="5" a="1"/>
  <c r="K238" i="5" s="1"/>
  <c r="L238" i="5" s="1"/>
  <c r="C238" i="5" a="1"/>
  <c r="C238" i="5" s="1"/>
  <c r="K237" i="5" a="1"/>
  <c r="K237" i="5" s="1"/>
  <c r="L237" i="5" s="1"/>
  <c r="C237" i="5" a="1"/>
  <c r="C237" i="5" s="1"/>
  <c r="K236" i="5" a="1"/>
  <c r="K236" i="5" s="1"/>
  <c r="L236" i="5" s="1"/>
  <c r="C236" i="5" a="1"/>
  <c r="C236" i="5" s="1"/>
  <c r="K235" i="5" a="1"/>
  <c r="K235" i="5" s="1"/>
  <c r="L235" i="5" s="1"/>
  <c r="K234" i="5" a="1"/>
  <c r="K234" i="5" s="1"/>
  <c r="L234" i="5" s="1"/>
  <c r="C234" i="5" a="1"/>
  <c r="C234" i="5" s="1"/>
  <c r="K233" i="5" a="1"/>
  <c r="K233" i="5" s="1"/>
  <c r="L233" i="5" s="1"/>
  <c r="C233" i="5" a="1"/>
  <c r="C233" i="5" s="1"/>
  <c r="K232" i="5" a="1"/>
  <c r="K232" i="5" s="1"/>
  <c r="L232" i="5" s="1"/>
  <c r="C232" i="5" a="1"/>
  <c r="C232" i="5" s="1"/>
  <c r="K231" i="5" a="1"/>
  <c r="K231" i="5" s="1"/>
  <c r="L231" i="5" s="1"/>
  <c r="K230" i="5" a="1"/>
  <c r="K230" i="5" s="1"/>
  <c r="L230" i="5" s="1"/>
  <c r="C230" i="5" a="1"/>
  <c r="C230" i="5" s="1"/>
  <c r="K229" i="5" a="1"/>
  <c r="K229" i="5" s="1"/>
  <c r="L229" i="5" s="1"/>
  <c r="C229" i="5" a="1"/>
  <c r="C229" i="5" s="1"/>
  <c r="K228" i="5" a="1"/>
  <c r="K228" i="5" s="1"/>
  <c r="L228" i="5" s="1"/>
  <c r="C228" i="5" a="1"/>
  <c r="C228" i="5" s="1"/>
  <c r="K227" i="5" a="1"/>
  <c r="K227" i="5" s="1"/>
  <c r="L227" i="5" s="1"/>
  <c r="K226" i="5" a="1"/>
  <c r="K226" i="5" s="1"/>
  <c r="L226" i="5" s="1"/>
  <c r="C226" i="5" a="1"/>
  <c r="C226" i="5" s="1"/>
  <c r="K225" i="5" a="1"/>
  <c r="K225" i="5" s="1"/>
  <c r="L225" i="5" s="1"/>
  <c r="C225" i="5" a="1"/>
  <c r="C225" i="5" s="1"/>
  <c r="K224" i="5" a="1"/>
  <c r="K224" i="5" s="1"/>
  <c r="L224" i="5" s="1"/>
  <c r="C224" i="5" a="1"/>
  <c r="C224" i="5" s="1"/>
  <c r="K223" i="5" a="1"/>
  <c r="K223" i="5" s="1"/>
  <c r="L223" i="5" s="1"/>
  <c r="K222" i="5" a="1"/>
  <c r="K222" i="5" s="1"/>
  <c r="L222" i="5" s="1"/>
  <c r="C222" i="5" a="1"/>
  <c r="C222" i="5" s="1"/>
  <c r="K221" i="5" a="1"/>
  <c r="K221" i="5" s="1"/>
  <c r="L221" i="5" s="1"/>
  <c r="C221" i="5" a="1"/>
  <c r="C221" i="5" s="1"/>
  <c r="K220" i="5" a="1"/>
  <c r="K220" i="5" s="1"/>
  <c r="L220" i="5" s="1"/>
  <c r="C220" i="5" a="1"/>
  <c r="C220" i="5" s="1"/>
  <c r="K219" i="5" a="1"/>
  <c r="K219" i="5" s="1"/>
  <c r="L219" i="5" s="1"/>
  <c r="K218" i="5" a="1"/>
  <c r="K218" i="5" s="1"/>
  <c r="L218" i="5" s="1"/>
  <c r="C218" i="5" a="1"/>
  <c r="C218" i="5" s="1"/>
  <c r="K217" i="5" a="1"/>
  <c r="K217" i="5" s="1"/>
  <c r="L217" i="5" s="1"/>
  <c r="C217" i="5" a="1"/>
  <c r="C217" i="5" s="1"/>
  <c r="K216" i="5" a="1"/>
  <c r="K216" i="5" s="1"/>
  <c r="L216" i="5" s="1"/>
  <c r="C216" i="5" a="1"/>
  <c r="C216" i="5" s="1"/>
  <c r="K215" i="5" a="1"/>
  <c r="K215" i="5" s="1"/>
  <c r="L215" i="5" s="1"/>
  <c r="C215" i="5" a="1"/>
  <c r="C215" i="5" s="1"/>
  <c r="K214" i="5" a="1"/>
  <c r="K214" i="5" s="1"/>
  <c r="L214" i="5" s="1"/>
  <c r="C214" i="5" a="1"/>
  <c r="C214" i="5" s="1"/>
  <c r="K213" i="5" a="1"/>
  <c r="K213" i="5" s="1"/>
  <c r="L213" i="5" s="1"/>
  <c r="C213" i="5" a="1"/>
  <c r="C213" i="5" s="1"/>
  <c r="K212" i="5" a="1"/>
  <c r="K212" i="5" s="1"/>
  <c r="L212" i="5" s="1"/>
  <c r="C212" i="5" a="1"/>
  <c r="C212" i="5" s="1"/>
  <c r="K211" i="5" a="1"/>
  <c r="K211" i="5" s="1"/>
  <c r="L211" i="5" s="1"/>
  <c r="C211" i="5" a="1"/>
  <c r="C211" i="5" s="1"/>
  <c r="K210" i="5" a="1"/>
  <c r="K210" i="5" s="1"/>
  <c r="L210" i="5" s="1"/>
  <c r="C210" i="5" a="1"/>
  <c r="C210" i="5" s="1"/>
  <c r="K209" i="5" a="1"/>
  <c r="K209" i="5" s="1"/>
  <c r="L209" i="5" s="1"/>
  <c r="C209" i="5" a="1"/>
  <c r="C209" i="5" s="1"/>
  <c r="K208" i="5" a="1"/>
  <c r="K208" i="5" s="1"/>
  <c r="L208" i="5" s="1"/>
  <c r="C208" i="5" a="1"/>
  <c r="C208" i="5" s="1"/>
  <c r="K207" i="5" a="1"/>
  <c r="K207" i="5" s="1"/>
  <c r="L207" i="5" s="1"/>
  <c r="C207" i="5" a="1"/>
  <c r="C207" i="5" s="1"/>
  <c r="K206" i="5" a="1"/>
  <c r="K206" i="5" s="1"/>
  <c r="L206" i="5" s="1"/>
  <c r="C206" i="5" a="1"/>
  <c r="C206" i="5" s="1"/>
  <c r="K205" i="5" a="1"/>
  <c r="K205" i="5" s="1"/>
  <c r="L205" i="5" s="1"/>
  <c r="C205" i="5" a="1"/>
  <c r="C205" i="5" s="1"/>
  <c r="K204" i="5" a="1"/>
  <c r="K204" i="5" s="1"/>
  <c r="L204" i="5" s="1"/>
  <c r="C204" i="5" a="1"/>
  <c r="C204" i="5" s="1"/>
  <c r="K203" i="5" a="1"/>
  <c r="K203" i="5" s="1"/>
  <c r="L203" i="5" s="1"/>
  <c r="K202" i="5" a="1"/>
  <c r="K202" i="5" s="1"/>
  <c r="L202" i="5" s="1"/>
  <c r="C202" i="5" a="1"/>
  <c r="C202" i="5" s="1"/>
  <c r="K201" i="5" a="1"/>
  <c r="K201" i="5" s="1"/>
  <c r="L201" i="5" s="1"/>
  <c r="C201" i="5" a="1"/>
  <c r="C201" i="5" s="1"/>
  <c r="K200" i="5" a="1"/>
  <c r="K200" i="5" s="1"/>
  <c r="L200" i="5" s="1"/>
  <c r="C200" i="5" a="1"/>
  <c r="C200" i="5" s="1"/>
  <c r="K199" i="5" a="1"/>
  <c r="K199" i="5" s="1"/>
  <c r="L199" i="5" s="1"/>
  <c r="K198" i="5" a="1"/>
  <c r="K198" i="5" s="1"/>
  <c r="L198" i="5" s="1"/>
  <c r="C198" i="5" a="1"/>
  <c r="C198" i="5" s="1"/>
  <c r="K197" i="5" a="1"/>
  <c r="K197" i="5" s="1"/>
  <c r="L197" i="5" s="1"/>
  <c r="C197" i="5" a="1"/>
  <c r="C197" i="5" s="1"/>
  <c r="K196" i="5" a="1"/>
  <c r="K196" i="5" s="1"/>
  <c r="L196" i="5" s="1"/>
  <c r="C196" i="5" a="1"/>
  <c r="C196" i="5" s="1"/>
  <c r="K195" i="5" a="1"/>
  <c r="K195" i="5" s="1"/>
  <c r="L195" i="5" s="1"/>
  <c r="K194" i="5" a="1"/>
  <c r="K194" i="5" s="1"/>
  <c r="L194" i="5" s="1"/>
  <c r="C194" i="5" a="1"/>
  <c r="C194" i="5" s="1"/>
  <c r="K193" i="5" a="1"/>
  <c r="K193" i="5" s="1"/>
  <c r="L193" i="5" s="1"/>
  <c r="C193" i="5" a="1"/>
  <c r="C193" i="5" s="1"/>
  <c r="K192" i="5" a="1"/>
  <c r="K192" i="5" s="1"/>
  <c r="L192" i="5" s="1"/>
  <c r="C192" i="5" a="1"/>
  <c r="C192" i="5" s="1"/>
  <c r="K191" i="5" a="1"/>
  <c r="K191" i="5" s="1"/>
  <c r="L191" i="5" s="1"/>
  <c r="K190" i="5" a="1"/>
  <c r="K190" i="5" s="1"/>
  <c r="L190" i="5" s="1"/>
  <c r="C190" i="5" a="1"/>
  <c r="C190" i="5" s="1"/>
  <c r="K189" i="5" a="1"/>
  <c r="K189" i="5" s="1"/>
  <c r="L189" i="5" s="1"/>
  <c r="C189" i="5" a="1"/>
  <c r="C189" i="5" s="1"/>
  <c r="K188" i="5" a="1"/>
  <c r="K188" i="5" s="1"/>
  <c r="L188" i="5" s="1"/>
  <c r="C188" i="5" a="1"/>
  <c r="C188" i="5" s="1"/>
  <c r="K187" i="5" a="1"/>
  <c r="K187" i="5" s="1"/>
  <c r="L187" i="5" s="1"/>
  <c r="K186" i="5" a="1"/>
  <c r="K186" i="5" s="1"/>
  <c r="L186" i="5" s="1"/>
  <c r="C186" i="5" a="1"/>
  <c r="C186" i="5" s="1"/>
  <c r="K185" i="5" a="1"/>
  <c r="K185" i="5" s="1"/>
  <c r="L185" i="5" s="1"/>
  <c r="C185" i="5" a="1"/>
  <c r="C185" i="5" s="1"/>
  <c r="K184" i="5" a="1"/>
  <c r="K184" i="5" s="1"/>
  <c r="L184" i="5" s="1"/>
  <c r="C184" i="5" a="1"/>
  <c r="C184" i="5" s="1"/>
  <c r="K183" i="5" a="1"/>
  <c r="K183" i="5" s="1"/>
  <c r="L183" i="5" s="1"/>
  <c r="C183" i="5" a="1"/>
  <c r="C183" i="5" s="1"/>
  <c r="K182" i="5" a="1"/>
  <c r="K182" i="5" s="1"/>
  <c r="L182" i="5" s="1"/>
  <c r="C182" i="5" a="1"/>
  <c r="C182" i="5" s="1"/>
  <c r="K181" i="5" a="1"/>
  <c r="K181" i="5" s="1"/>
  <c r="L181" i="5" s="1"/>
  <c r="C181" i="5" a="1"/>
  <c r="C181" i="5" s="1"/>
  <c r="K180" i="5" a="1"/>
  <c r="K180" i="5" s="1"/>
  <c r="L180" i="5" s="1"/>
  <c r="C180" i="5" a="1"/>
  <c r="C180" i="5" s="1"/>
  <c r="K179" i="5" a="1"/>
  <c r="K179" i="5" s="1"/>
  <c r="L179" i="5" s="1"/>
  <c r="C179" i="5" a="1"/>
  <c r="C179" i="5" s="1"/>
  <c r="K178" i="5" a="1"/>
  <c r="K178" i="5" s="1"/>
  <c r="L178" i="5" s="1"/>
  <c r="C178" i="5" a="1"/>
  <c r="C178" i="5" s="1"/>
  <c r="K177" i="5" a="1"/>
  <c r="K177" i="5" s="1"/>
  <c r="L177" i="5" s="1"/>
  <c r="C177" i="5" a="1"/>
  <c r="C177" i="5" s="1"/>
  <c r="K176" i="5" a="1"/>
  <c r="K176" i="5" s="1"/>
  <c r="L176" i="5" s="1"/>
  <c r="C176" i="5" a="1"/>
  <c r="C176" i="5" s="1"/>
  <c r="K175" i="5" a="1"/>
  <c r="K175" i="5" s="1"/>
  <c r="L175" i="5" s="1"/>
  <c r="C175" i="5" a="1"/>
  <c r="C175" i="5" s="1"/>
  <c r="K174" i="5" a="1"/>
  <c r="K174" i="5" s="1"/>
  <c r="L174" i="5" s="1"/>
  <c r="C174" i="5" a="1"/>
  <c r="C174" i="5" s="1"/>
  <c r="K173" i="5" a="1"/>
  <c r="K173" i="5" s="1"/>
  <c r="L173" i="5" s="1"/>
  <c r="C173" i="5" a="1"/>
  <c r="C173" i="5" s="1"/>
  <c r="K172" i="5" a="1"/>
  <c r="K172" i="5" s="1"/>
  <c r="L172" i="5" s="1"/>
  <c r="C172" i="5" a="1"/>
  <c r="C172" i="5" s="1"/>
  <c r="K171" i="5" a="1"/>
  <c r="K171" i="5" s="1"/>
  <c r="L171" i="5" s="1"/>
  <c r="K170" i="5" a="1"/>
  <c r="K170" i="5" s="1"/>
  <c r="L170" i="5" s="1"/>
  <c r="C170" i="5" a="1"/>
  <c r="C170" i="5" s="1"/>
  <c r="K169" i="5" a="1"/>
  <c r="K169" i="5" s="1"/>
  <c r="L169" i="5" s="1"/>
  <c r="C169" i="5" a="1"/>
  <c r="C169" i="5" s="1"/>
  <c r="K168" i="5" a="1"/>
  <c r="K168" i="5" s="1"/>
  <c r="L168" i="5" s="1"/>
  <c r="C168" i="5" a="1"/>
  <c r="C168" i="5" s="1"/>
  <c r="K167" i="5" a="1"/>
  <c r="K167" i="5" s="1"/>
  <c r="L167" i="5" s="1"/>
  <c r="K166" i="5" a="1"/>
  <c r="K166" i="5" s="1"/>
  <c r="L166" i="5" s="1"/>
  <c r="C166" i="5" a="1"/>
  <c r="C166" i="5" s="1"/>
  <c r="K165" i="5" a="1"/>
  <c r="K165" i="5" s="1"/>
  <c r="L165" i="5" s="1"/>
  <c r="C165" i="5" a="1"/>
  <c r="C165" i="5" s="1"/>
  <c r="K164" i="5" a="1"/>
  <c r="K164" i="5" s="1"/>
  <c r="L164" i="5" s="1"/>
  <c r="C164" i="5" a="1"/>
  <c r="C164" i="5" s="1"/>
  <c r="K163" i="5" a="1"/>
  <c r="K163" i="5" s="1"/>
  <c r="L163" i="5" s="1"/>
  <c r="K162" i="5" a="1"/>
  <c r="K162" i="5" s="1"/>
  <c r="L162" i="5" s="1"/>
  <c r="C162" i="5" a="1"/>
  <c r="C162" i="5" s="1"/>
  <c r="K161" i="5" a="1"/>
  <c r="K161" i="5" s="1"/>
  <c r="L161" i="5" s="1"/>
  <c r="C161" i="5" a="1"/>
  <c r="C161" i="5" s="1"/>
  <c r="K160" i="5" a="1"/>
  <c r="K160" i="5" s="1"/>
  <c r="L160" i="5" s="1"/>
  <c r="C160" i="5" a="1"/>
  <c r="C160" i="5" s="1"/>
  <c r="K159" i="5" a="1"/>
  <c r="K159" i="5" s="1"/>
  <c r="L159" i="5" s="1"/>
  <c r="K158" i="5" a="1"/>
  <c r="K158" i="5" s="1"/>
  <c r="L158" i="5" s="1"/>
  <c r="C158" i="5" a="1"/>
  <c r="C158" i="5" s="1"/>
  <c r="K157" i="5" a="1"/>
  <c r="K157" i="5" s="1"/>
  <c r="L157" i="5" s="1"/>
  <c r="C157" i="5" a="1"/>
  <c r="C157" i="5" s="1"/>
  <c r="K156" i="5" a="1"/>
  <c r="K156" i="5" s="1"/>
  <c r="L156" i="5" s="1"/>
  <c r="C156" i="5" a="1"/>
  <c r="C156" i="5" s="1"/>
  <c r="K155" i="5" a="1"/>
  <c r="K155" i="5" s="1"/>
  <c r="L155" i="5" s="1"/>
  <c r="K154" i="5" a="1"/>
  <c r="K154" i="5" s="1"/>
  <c r="L154" i="5" s="1"/>
  <c r="C154" i="5" a="1"/>
  <c r="C154" i="5" s="1"/>
  <c r="K153" i="5" a="1"/>
  <c r="K153" i="5" s="1"/>
  <c r="L153" i="5" s="1"/>
  <c r="C153" i="5" a="1"/>
  <c r="C153" i="5" s="1"/>
  <c r="K152" i="5" a="1"/>
  <c r="K152" i="5" s="1"/>
  <c r="L152" i="5" s="1"/>
  <c r="C152" i="5" a="1"/>
  <c r="C152" i="5" s="1"/>
  <c r="K151" i="5" a="1"/>
  <c r="K151" i="5" s="1"/>
  <c r="L151" i="5" s="1"/>
  <c r="C151" i="5" a="1"/>
  <c r="C151" i="5" s="1"/>
  <c r="K150" i="5" a="1"/>
  <c r="K150" i="5" s="1"/>
  <c r="L150" i="5" s="1"/>
  <c r="C150" i="5" a="1"/>
  <c r="C150" i="5" s="1"/>
  <c r="K149" i="5" a="1"/>
  <c r="K149" i="5" s="1"/>
  <c r="L149" i="5" s="1"/>
  <c r="C149" i="5" a="1"/>
  <c r="C149" i="5" s="1"/>
  <c r="K148" i="5" a="1"/>
  <c r="K148" i="5" s="1"/>
  <c r="L148" i="5" s="1"/>
  <c r="C148" i="5" a="1"/>
  <c r="C148" i="5" s="1"/>
  <c r="K147" i="5" a="1"/>
  <c r="K147" i="5" s="1"/>
  <c r="L147" i="5" s="1"/>
  <c r="C147" i="5" a="1"/>
  <c r="C147" i="5" s="1"/>
  <c r="K146" i="5" a="1"/>
  <c r="K146" i="5" s="1"/>
  <c r="L146" i="5" s="1"/>
  <c r="C146" i="5" a="1"/>
  <c r="C146" i="5" s="1"/>
  <c r="K145" i="5" a="1"/>
  <c r="K145" i="5" s="1"/>
  <c r="L145" i="5" s="1"/>
  <c r="C145" i="5" a="1"/>
  <c r="C145" i="5" s="1"/>
  <c r="K144" i="5" a="1"/>
  <c r="K144" i="5" s="1"/>
  <c r="L144" i="5" s="1"/>
  <c r="C144" i="5" a="1"/>
  <c r="C144" i="5" s="1"/>
  <c r="K143" i="5" a="1"/>
  <c r="K143" i="5" s="1"/>
  <c r="L143" i="5" s="1"/>
  <c r="C143" i="5" a="1"/>
  <c r="C143" i="5" s="1"/>
  <c r="K142" i="5" a="1"/>
  <c r="K142" i="5" s="1"/>
  <c r="L142" i="5" s="1"/>
  <c r="C142" i="5" a="1"/>
  <c r="C142" i="5" s="1"/>
  <c r="K141" i="5" a="1"/>
  <c r="K141" i="5" s="1"/>
  <c r="L141" i="5" s="1"/>
  <c r="C141" i="5" a="1"/>
  <c r="C141" i="5" s="1"/>
  <c r="K140" i="5" a="1"/>
  <c r="K140" i="5" s="1"/>
  <c r="L140" i="5" s="1"/>
  <c r="C140" i="5" a="1"/>
  <c r="C140" i="5" s="1"/>
  <c r="K139" i="5" a="1"/>
  <c r="K139" i="5" s="1"/>
  <c r="L139" i="5" s="1"/>
  <c r="K138" i="5" a="1"/>
  <c r="K138" i="5" s="1"/>
  <c r="L138" i="5" s="1"/>
  <c r="C138" i="5" a="1"/>
  <c r="C138" i="5" s="1"/>
  <c r="K137" i="5" a="1"/>
  <c r="K137" i="5" s="1"/>
  <c r="L137" i="5" s="1"/>
  <c r="C137" i="5" a="1"/>
  <c r="C137" i="5" s="1"/>
  <c r="K136" i="5" a="1"/>
  <c r="K136" i="5" s="1"/>
  <c r="L136" i="5" s="1"/>
  <c r="C136" i="5" a="1"/>
  <c r="C136" i="5" s="1"/>
  <c r="K135" i="5" a="1"/>
  <c r="K135" i="5" s="1"/>
  <c r="L135" i="5" s="1"/>
  <c r="K134" i="5" a="1"/>
  <c r="K134" i="5" s="1"/>
  <c r="L134" i="5" s="1"/>
  <c r="C134" i="5" a="1"/>
  <c r="C134" i="5" s="1"/>
  <c r="K133" i="5" a="1"/>
  <c r="K133" i="5" s="1"/>
  <c r="L133" i="5" s="1"/>
  <c r="C133" i="5" a="1"/>
  <c r="C133" i="5" s="1"/>
  <c r="K132" i="5" a="1"/>
  <c r="K132" i="5" s="1"/>
  <c r="L132" i="5" s="1"/>
  <c r="C132" i="5" a="1"/>
  <c r="C132" i="5" s="1"/>
  <c r="K131" i="5" a="1"/>
  <c r="K131" i="5" s="1"/>
  <c r="L131" i="5" s="1"/>
  <c r="K130" i="5" a="1"/>
  <c r="K130" i="5" s="1"/>
  <c r="L130" i="5" s="1"/>
  <c r="C130" i="5" a="1"/>
  <c r="C130" i="5" s="1"/>
  <c r="K129" i="5" a="1"/>
  <c r="K129" i="5" s="1"/>
  <c r="L129" i="5" s="1"/>
  <c r="C129" i="5" a="1"/>
  <c r="C129" i="5" s="1"/>
  <c r="K128" i="5" a="1"/>
  <c r="K128" i="5" s="1"/>
  <c r="L128" i="5" s="1"/>
  <c r="C128" i="5" a="1"/>
  <c r="C128" i="5" s="1"/>
  <c r="K127" i="5" a="1"/>
  <c r="K127" i="5" s="1"/>
  <c r="L127" i="5" s="1"/>
  <c r="K126" i="5" a="1"/>
  <c r="K126" i="5" s="1"/>
  <c r="L126" i="5" s="1"/>
  <c r="C126" i="5" a="1"/>
  <c r="C126" i="5" s="1"/>
  <c r="K125" i="5" a="1"/>
  <c r="K125" i="5" s="1"/>
  <c r="L125" i="5" s="1"/>
  <c r="C125" i="5" a="1"/>
  <c r="C125" i="5" s="1"/>
  <c r="K124" i="5" a="1"/>
  <c r="K124" i="5" s="1"/>
  <c r="L124" i="5" s="1"/>
  <c r="C124" i="5" a="1"/>
  <c r="C124" i="5" s="1"/>
  <c r="K123" i="5" a="1"/>
  <c r="K123" i="5" s="1"/>
  <c r="L123" i="5" s="1"/>
  <c r="C123" i="5" a="1"/>
  <c r="C123" i="5" s="1"/>
  <c r="K122" i="5" a="1"/>
  <c r="K122" i="5" s="1"/>
  <c r="L122" i="5" s="1"/>
  <c r="C122" i="5" a="1"/>
  <c r="C122" i="5" s="1"/>
  <c r="K121" i="5" a="1"/>
  <c r="K121" i="5" s="1"/>
  <c r="L121" i="5" s="1"/>
  <c r="C121" i="5" a="1"/>
  <c r="C121" i="5" s="1"/>
  <c r="K120" i="5" a="1"/>
  <c r="K120" i="5" s="1"/>
  <c r="L120" i="5" s="1"/>
  <c r="C120" i="5" a="1"/>
  <c r="C120" i="5" s="1"/>
  <c r="K119" i="5" a="1"/>
  <c r="K119" i="5" s="1"/>
  <c r="L119" i="5" s="1"/>
  <c r="C119" i="5" a="1"/>
  <c r="C119" i="5" s="1"/>
  <c r="K118" i="5" a="1"/>
  <c r="K118" i="5" s="1"/>
  <c r="L118" i="5" s="1"/>
  <c r="C118" i="5" a="1"/>
  <c r="C118" i="5" s="1"/>
  <c r="K117" i="5" a="1"/>
  <c r="K117" i="5" s="1"/>
  <c r="L117" i="5" s="1"/>
  <c r="C117" i="5" a="1"/>
  <c r="C117" i="5" s="1"/>
  <c r="K116" i="5" a="1"/>
  <c r="K116" i="5" s="1"/>
  <c r="L116" i="5" s="1"/>
  <c r="C116" i="5" a="1"/>
  <c r="C116" i="5" s="1"/>
  <c r="K115" i="5" a="1"/>
  <c r="K115" i="5" s="1"/>
  <c r="L115" i="5" s="1"/>
  <c r="C115" i="5" a="1"/>
  <c r="C115" i="5" s="1"/>
  <c r="K114" i="5" a="1"/>
  <c r="K114" i="5" s="1"/>
  <c r="L114" i="5" s="1"/>
  <c r="C114" i="5" a="1"/>
  <c r="C114" i="5" s="1"/>
  <c r="K113" i="5" a="1"/>
  <c r="K113" i="5" s="1"/>
  <c r="L113" i="5" s="1"/>
  <c r="C113" i="5" a="1"/>
  <c r="C113" i="5" s="1"/>
  <c r="K112" i="5" a="1"/>
  <c r="K112" i="5" s="1"/>
  <c r="L112" i="5" s="1"/>
  <c r="C112" i="5" a="1"/>
  <c r="C112" i="5" s="1"/>
  <c r="K111" i="5" a="1"/>
  <c r="K111" i="5" s="1"/>
  <c r="L111" i="5" s="1"/>
  <c r="K110" i="5" a="1"/>
  <c r="K110" i="5" s="1"/>
  <c r="L110" i="5" s="1"/>
  <c r="C110" i="5" a="1"/>
  <c r="C110" i="5" s="1"/>
  <c r="K109" i="5" a="1"/>
  <c r="K109" i="5" s="1"/>
  <c r="L109" i="5" s="1"/>
  <c r="C109" i="5" a="1"/>
  <c r="C109" i="5" s="1"/>
  <c r="K108" i="5" a="1"/>
  <c r="K108" i="5" s="1"/>
  <c r="L108" i="5" s="1"/>
  <c r="C108" i="5" a="1"/>
  <c r="C108" i="5" s="1"/>
  <c r="K107" i="5" a="1"/>
  <c r="K107" i="5" s="1"/>
  <c r="L107" i="5" s="1"/>
  <c r="K106" i="5" a="1"/>
  <c r="K106" i="5" s="1"/>
  <c r="L106" i="5" s="1"/>
  <c r="C106" i="5" a="1"/>
  <c r="C106" i="5" s="1"/>
  <c r="K105" i="5" a="1"/>
  <c r="K105" i="5" s="1"/>
  <c r="L105" i="5" s="1"/>
  <c r="C105" i="5" a="1"/>
  <c r="C105" i="5" s="1"/>
  <c r="K104" i="5" a="1"/>
  <c r="K104" i="5" s="1"/>
  <c r="L104" i="5" s="1"/>
  <c r="C104" i="5" a="1"/>
  <c r="C104" i="5" s="1"/>
  <c r="K103" i="5" a="1"/>
  <c r="K103" i="5" s="1"/>
  <c r="L103" i="5" s="1"/>
  <c r="K102" i="5" a="1"/>
  <c r="K102" i="5" s="1"/>
  <c r="L102" i="5" s="1"/>
  <c r="C102" i="5" a="1"/>
  <c r="C102" i="5" s="1"/>
  <c r="K101" i="5" a="1"/>
  <c r="K101" i="5" s="1"/>
  <c r="L101" i="5" s="1"/>
  <c r="C101" i="5" a="1"/>
  <c r="C101" i="5" s="1"/>
  <c r="K100" i="5" a="1"/>
  <c r="K100" i="5" s="1"/>
  <c r="L100" i="5" s="1"/>
  <c r="C100" i="5" a="1"/>
  <c r="C100" i="5" s="1"/>
  <c r="K99" i="5" a="1"/>
  <c r="K99" i="5" s="1"/>
  <c r="L99" i="5" s="1"/>
  <c r="K98" i="5" a="1"/>
  <c r="K98" i="5" s="1"/>
  <c r="L98" i="5" s="1"/>
  <c r="C98" i="5" a="1"/>
  <c r="C98" i="5" s="1"/>
  <c r="K97" i="5" a="1"/>
  <c r="K97" i="5" s="1"/>
  <c r="L97" i="5" s="1"/>
  <c r="C97" i="5" a="1"/>
  <c r="C97" i="5" s="1"/>
  <c r="K96" i="5" a="1"/>
  <c r="K96" i="5" s="1"/>
  <c r="L96" i="5" s="1"/>
  <c r="C96" i="5" a="1"/>
  <c r="C96" i="5" s="1"/>
  <c r="K95" i="5" a="1"/>
  <c r="K95" i="5" s="1"/>
  <c r="L95" i="5" s="1"/>
  <c r="K94" i="5" a="1"/>
  <c r="K94" i="5" s="1"/>
  <c r="L94" i="5" s="1"/>
  <c r="C94" i="5" a="1"/>
  <c r="C94" i="5" s="1"/>
  <c r="K93" i="5" a="1"/>
  <c r="K93" i="5" s="1"/>
  <c r="L93" i="5" s="1"/>
  <c r="C93" i="5" a="1"/>
  <c r="C93" i="5" s="1"/>
  <c r="K92" i="5" a="1"/>
  <c r="K92" i="5" s="1"/>
  <c r="L92" i="5" s="1"/>
  <c r="C92" i="5" a="1"/>
  <c r="C92" i="5" s="1"/>
  <c r="K91" i="5" a="1"/>
  <c r="K91" i="5" s="1"/>
  <c r="L91" i="5" s="1"/>
  <c r="C91" i="5" a="1"/>
  <c r="C91" i="5" s="1"/>
  <c r="K90" i="5" a="1"/>
  <c r="K90" i="5" s="1"/>
  <c r="L90" i="5" s="1"/>
  <c r="C90" i="5" a="1"/>
  <c r="C90" i="5" s="1"/>
  <c r="K89" i="5" a="1"/>
  <c r="K89" i="5" s="1"/>
  <c r="L89" i="5" s="1"/>
  <c r="C89" i="5" a="1"/>
  <c r="C89" i="5" s="1"/>
  <c r="K88" i="5" a="1"/>
  <c r="K88" i="5" s="1"/>
  <c r="L88" i="5" s="1"/>
  <c r="C88" i="5" a="1"/>
  <c r="C88" i="5" s="1"/>
  <c r="K87" i="5" a="1"/>
  <c r="K87" i="5" s="1"/>
  <c r="L87" i="5" s="1"/>
  <c r="C87" i="5" a="1"/>
  <c r="C87" i="5" s="1"/>
  <c r="K86" i="5" a="1"/>
  <c r="K86" i="5" s="1"/>
  <c r="L86" i="5" s="1"/>
  <c r="C86" i="5" a="1"/>
  <c r="C86" i="5" s="1"/>
  <c r="K85" i="5" a="1"/>
  <c r="K85" i="5" s="1"/>
  <c r="L85" i="5" s="1"/>
  <c r="C85" i="5" a="1"/>
  <c r="C85" i="5" s="1"/>
  <c r="K84" i="5" a="1"/>
  <c r="K84" i="5" s="1"/>
  <c r="L84" i="5" s="1"/>
  <c r="C84" i="5" a="1"/>
  <c r="C84" i="5" s="1"/>
  <c r="K83" i="5" a="1"/>
  <c r="K83" i="5" s="1"/>
  <c r="L83" i="5" s="1"/>
  <c r="C83" i="5" a="1"/>
  <c r="C83" i="5" s="1"/>
  <c r="K82" i="5" a="1"/>
  <c r="K82" i="5" s="1"/>
  <c r="L82" i="5" s="1"/>
  <c r="C82" i="5" a="1"/>
  <c r="C82" i="5" s="1"/>
  <c r="K81" i="5" a="1"/>
  <c r="K81" i="5" s="1"/>
  <c r="L81" i="5" s="1"/>
  <c r="C81" i="5" a="1"/>
  <c r="C81" i="5" s="1"/>
  <c r="K80" i="5" a="1"/>
  <c r="K80" i="5" s="1"/>
  <c r="L80" i="5" s="1"/>
  <c r="C80" i="5" a="1"/>
  <c r="C80" i="5" s="1"/>
  <c r="K79" i="5" a="1"/>
  <c r="K79" i="5" s="1"/>
  <c r="L79" i="5" s="1"/>
  <c r="K78" i="5" a="1"/>
  <c r="K78" i="5" s="1"/>
  <c r="L78" i="5" s="1"/>
  <c r="C78" i="5" a="1"/>
  <c r="C78" i="5" s="1"/>
  <c r="K77" i="5" a="1"/>
  <c r="K77" i="5" s="1"/>
  <c r="L77" i="5" s="1"/>
  <c r="C77" i="5" a="1"/>
  <c r="C77" i="5" s="1"/>
  <c r="K76" i="5" a="1"/>
  <c r="K76" i="5" s="1"/>
  <c r="L76" i="5" s="1"/>
  <c r="C76" i="5" a="1"/>
  <c r="C76" i="5" s="1"/>
  <c r="K75" i="5" a="1"/>
  <c r="K75" i="5" s="1"/>
  <c r="L75" i="5" s="1"/>
  <c r="K74" i="5" a="1"/>
  <c r="K74" i="5" s="1"/>
  <c r="L74" i="5" s="1"/>
  <c r="C74" i="5" a="1"/>
  <c r="C74" i="5" s="1"/>
  <c r="K73" i="5" a="1"/>
  <c r="K73" i="5" s="1"/>
  <c r="L73" i="5" s="1"/>
  <c r="C73" i="5" a="1"/>
  <c r="C73" i="5" s="1"/>
  <c r="K72" i="5" a="1"/>
  <c r="K72" i="5" s="1"/>
  <c r="L72" i="5" s="1"/>
  <c r="C72" i="5" a="1"/>
  <c r="C72" i="5" s="1"/>
  <c r="K71" i="5" a="1"/>
  <c r="K71" i="5" s="1"/>
  <c r="L71" i="5" s="1"/>
  <c r="K70" i="5" a="1"/>
  <c r="K70" i="5" s="1"/>
  <c r="L70" i="5" s="1"/>
  <c r="C70" i="5" a="1"/>
  <c r="C70" i="5" s="1"/>
  <c r="K69" i="5" a="1"/>
  <c r="K69" i="5" s="1"/>
  <c r="L69" i="5" s="1"/>
  <c r="C69" i="5" a="1"/>
  <c r="C69" i="5" s="1"/>
  <c r="K68" i="5" a="1"/>
  <c r="K68" i="5" s="1"/>
  <c r="L68" i="5" s="1"/>
  <c r="C68" i="5" a="1"/>
  <c r="C68" i="5" s="1"/>
  <c r="K67" i="5" a="1"/>
  <c r="K67" i="5" s="1"/>
  <c r="L67" i="5" s="1"/>
  <c r="K66" i="5" a="1"/>
  <c r="K66" i="5" s="1"/>
  <c r="L66" i="5" s="1"/>
  <c r="C66" i="5" a="1"/>
  <c r="C66" i="5" s="1"/>
  <c r="K65" i="5" a="1"/>
  <c r="K65" i="5" s="1"/>
  <c r="L65" i="5" s="1"/>
  <c r="C65" i="5" a="1"/>
  <c r="C65" i="5" s="1"/>
  <c r="K64" i="5" a="1"/>
  <c r="K64" i="5" s="1"/>
  <c r="L64" i="5" s="1"/>
  <c r="C64" i="5" a="1"/>
  <c r="C64" i="5" s="1"/>
  <c r="K63" i="5" a="1"/>
  <c r="K63" i="5" s="1"/>
  <c r="L63" i="5" s="1"/>
  <c r="K62" i="5" a="1"/>
  <c r="K62" i="5" s="1"/>
  <c r="L62" i="5" s="1"/>
  <c r="C62" i="5" a="1"/>
  <c r="C62" i="5" s="1"/>
  <c r="K61" i="5" a="1"/>
  <c r="K61" i="5" s="1"/>
  <c r="L61" i="5" s="1"/>
  <c r="C61" i="5" a="1"/>
  <c r="C61" i="5" s="1"/>
  <c r="K60" i="5" a="1"/>
  <c r="K60" i="5" s="1"/>
  <c r="L60" i="5" s="1"/>
  <c r="C60" i="5" a="1"/>
  <c r="C60" i="5" s="1"/>
  <c r="K59" i="5" a="1"/>
  <c r="K59" i="5" s="1"/>
  <c r="L59" i="5" s="1"/>
  <c r="C59" i="5" a="1"/>
  <c r="C59" i="5" s="1"/>
  <c r="K58" i="5" a="1"/>
  <c r="K58" i="5" s="1"/>
  <c r="L58" i="5" s="1"/>
  <c r="C58" i="5" a="1"/>
  <c r="C58" i="5" s="1"/>
  <c r="K57" i="5" a="1"/>
  <c r="K57" i="5" s="1"/>
  <c r="L57" i="5" s="1"/>
  <c r="C57" i="5" a="1"/>
  <c r="C57" i="5" s="1"/>
  <c r="K56" i="5" a="1"/>
  <c r="K56" i="5" s="1"/>
  <c r="L56" i="5" s="1"/>
  <c r="C56" i="5" a="1"/>
  <c r="C56" i="5" s="1"/>
  <c r="K55" i="5" a="1"/>
  <c r="K55" i="5" s="1"/>
  <c r="L55" i="5" s="1"/>
  <c r="C55" i="5" a="1"/>
  <c r="C55" i="5" s="1"/>
  <c r="K54" i="5" a="1"/>
  <c r="K54" i="5" s="1"/>
  <c r="L54" i="5" s="1"/>
  <c r="C54" i="5" a="1"/>
  <c r="C54" i="5" s="1"/>
  <c r="K53" i="5" a="1"/>
  <c r="K53" i="5" s="1"/>
  <c r="L53" i="5" s="1"/>
  <c r="C53" i="5" a="1"/>
  <c r="C53" i="5" s="1"/>
  <c r="K52" i="5" a="1"/>
  <c r="K52" i="5" s="1"/>
  <c r="L52" i="5" s="1"/>
  <c r="C52" i="5" a="1"/>
  <c r="C52" i="5" s="1"/>
  <c r="K51" i="5" a="1"/>
  <c r="K51" i="5" s="1"/>
  <c r="L51" i="5" s="1"/>
  <c r="C51" i="5" a="1"/>
  <c r="C51" i="5" s="1"/>
  <c r="K50" i="5" a="1"/>
  <c r="K50" i="5" s="1"/>
  <c r="L50" i="5" s="1"/>
  <c r="C50" i="5" a="1"/>
  <c r="C50" i="5" s="1"/>
  <c r="K49" i="5" a="1"/>
  <c r="K49" i="5" s="1"/>
  <c r="L49" i="5" s="1"/>
  <c r="C49" i="5" a="1"/>
  <c r="C49" i="5" s="1"/>
  <c r="K48" i="5" a="1"/>
  <c r="K48" i="5" s="1"/>
  <c r="L48" i="5" s="1"/>
  <c r="C48" i="5" a="1"/>
  <c r="C48" i="5" s="1"/>
  <c r="K47" i="5" a="1"/>
  <c r="K47" i="5" s="1"/>
  <c r="L47" i="5" s="1"/>
  <c r="K46" i="5" a="1"/>
  <c r="K46" i="5" s="1"/>
  <c r="L46" i="5" s="1"/>
  <c r="C46" i="5" a="1"/>
  <c r="C46" i="5" s="1"/>
  <c r="K45" i="5" a="1"/>
  <c r="K45" i="5" s="1"/>
  <c r="L45" i="5" s="1"/>
  <c r="C45" i="5" a="1"/>
  <c r="C45" i="5" s="1"/>
  <c r="K44" i="5" a="1"/>
  <c r="K44" i="5" s="1"/>
  <c r="L44" i="5" s="1"/>
  <c r="C44" i="5" a="1"/>
  <c r="C44" i="5" s="1"/>
  <c r="K43" i="5" a="1"/>
  <c r="K43" i="5" s="1"/>
  <c r="L43" i="5" s="1"/>
  <c r="K42" i="5" a="1"/>
  <c r="K42" i="5" s="1"/>
  <c r="L42" i="5" s="1"/>
  <c r="C42" i="5" a="1"/>
  <c r="C42" i="5" s="1"/>
  <c r="K41" i="5" a="1"/>
  <c r="K41" i="5" s="1"/>
  <c r="L41" i="5" s="1"/>
  <c r="C41" i="5" a="1"/>
  <c r="C41" i="5" s="1"/>
  <c r="K40" i="5" a="1"/>
  <c r="K40" i="5" s="1"/>
  <c r="L40" i="5" s="1"/>
  <c r="C40" i="5" a="1"/>
  <c r="C40" i="5" s="1"/>
  <c r="K39" i="5" a="1"/>
  <c r="K39" i="5" s="1"/>
  <c r="L39" i="5" s="1"/>
  <c r="K38" i="5" a="1"/>
  <c r="K38" i="5" s="1"/>
  <c r="L38" i="5" s="1"/>
  <c r="C38" i="5" a="1"/>
  <c r="C38" i="5" s="1"/>
  <c r="K37" i="5" a="1"/>
  <c r="K37" i="5" s="1"/>
  <c r="L37" i="5" s="1"/>
  <c r="C37" i="5" a="1"/>
  <c r="C37" i="5" s="1"/>
  <c r="K36" i="5" a="1"/>
  <c r="K36" i="5" s="1"/>
  <c r="L36" i="5" s="1"/>
  <c r="C36" i="5" a="1"/>
  <c r="C36" i="5" s="1"/>
  <c r="K35" i="5" a="1"/>
  <c r="K35" i="5" s="1"/>
  <c r="L35" i="5" s="1"/>
  <c r="K34" i="5" a="1"/>
  <c r="K34" i="5" s="1"/>
  <c r="L34" i="5" s="1"/>
  <c r="C34" i="5" a="1"/>
  <c r="C34" i="5" s="1"/>
  <c r="K33" i="5" a="1"/>
  <c r="K33" i="5" s="1"/>
  <c r="L33" i="5" s="1"/>
  <c r="C33" i="5" a="1"/>
  <c r="C33" i="5" s="1"/>
  <c r="K32" i="5" a="1"/>
  <c r="K32" i="5" s="1"/>
  <c r="L32" i="5" s="1"/>
  <c r="C32" i="5" a="1"/>
  <c r="C32" i="5" s="1"/>
  <c r="K31" i="5" a="1"/>
  <c r="K31" i="5" s="1"/>
  <c r="L31" i="5" s="1"/>
  <c r="K30" i="5" a="1"/>
  <c r="K30" i="5" s="1"/>
  <c r="L30" i="5" s="1"/>
  <c r="C30" i="5" a="1"/>
  <c r="C30" i="5" s="1"/>
  <c r="K29" i="5" a="1"/>
  <c r="K29" i="5" s="1"/>
  <c r="L29" i="5" s="1"/>
  <c r="C29" i="5" a="1"/>
  <c r="C29" i="5" s="1"/>
  <c r="K28" i="5" a="1"/>
  <c r="K28" i="5" s="1"/>
  <c r="L28" i="5" s="1"/>
  <c r="C28" i="5" a="1"/>
  <c r="C28" i="5" s="1"/>
  <c r="A2" i="5" a="1"/>
  <c r="L1000" i="2" a="1"/>
  <c r="L1000" i="2" s="1"/>
  <c r="L999" i="2" a="1"/>
  <c r="L999" i="2" s="1"/>
  <c r="L998" i="2" a="1"/>
  <c r="L998" i="2" s="1"/>
  <c r="L997" i="2" a="1"/>
  <c r="L997" i="2" s="1"/>
  <c r="L996" i="2" a="1"/>
  <c r="L996" i="2" s="1"/>
  <c r="L995" i="2" a="1"/>
  <c r="L995" i="2" s="1"/>
  <c r="L994" i="2" a="1"/>
  <c r="L994" i="2" s="1"/>
  <c r="L993" i="2" a="1"/>
  <c r="L993" i="2" s="1"/>
  <c r="L992" i="2" a="1"/>
  <c r="L992" i="2" s="1"/>
  <c r="L991" i="2" a="1"/>
  <c r="L991" i="2" s="1"/>
  <c r="L990" i="2" a="1"/>
  <c r="L990" i="2" s="1"/>
  <c r="L989" i="2" a="1"/>
  <c r="L989" i="2" s="1"/>
  <c r="L988" i="2" a="1"/>
  <c r="L988" i="2" s="1"/>
  <c r="L987" i="2" a="1"/>
  <c r="L987" i="2" s="1"/>
  <c r="L986" i="2" a="1"/>
  <c r="L986" i="2" s="1"/>
  <c r="L985" i="2" a="1"/>
  <c r="L985" i="2" s="1"/>
  <c r="L984" i="2" a="1"/>
  <c r="L984" i="2" s="1"/>
  <c r="L983" i="2" a="1"/>
  <c r="L983" i="2" s="1"/>
  <c r="L982" i="2" a="1"/>
  <c r="L982" i="2" s="1"/>
  <c r="L981" i="2" a="1"/>
  <c r="L981" i="2" s="1"/>
  <c r="L980" i="2" a="1"/>
  <c r="L980" i="2" s="1"/>
  <c r="L979" i="2" a="1"/>
  <c r="L979" i="2" s="1"/>
  <c r="L978" i="2" a="1"/>
  <c r="L978" i="2" s="1"/>
  <c r="L977" i="2" a="1"/>
  <c r="L977" i="2" s="1"/>
  <c r="L976" i="2" a="1"/>
  <c r="L976" i="2" s="1"/>
  <c r="L975" i="2" a="1"/>
  <c r="L975" i="2" s="1"/>
  <c r="L974" i="2" a="1"/>
  <c r="L974" i="2" s="1"/>
  <c r="L973" i="2" a="1"/>
  <c r="L973" i="2" s="1"/>
  <c r="L972" i="2" a="1"/>
  <c r="L972" i="2" s="1"/>
  <c r="L971" i="2" a="1"/>
  <c r="L971" i="2" s="1"/>
  <c r="L970" i="2" a="1"/>
  <c r="L970" i="2" s="1"/>
  <c r="L969" i="2" a="1"/>
  <c r="L969" i="2" s="1"/>
  <c r="L968" i="2" a="1"/>
  <c r="L968" i="2" s="1"/>
  <c r="L967" i="2" a="1"/>
  <c r="L967" i="2" s="1"/>
  <c r="L966" i="2" a="1"/>
  <c r="L966" i="2" s="1"/>
  <c r="L965" i="2" a="1"/>
  <c r="L965" i="2" s="1"/>
  <c r="L964" i="2" a="1"/>
  <c r="L964" i="2" s="1"/>
  <c r="L963" i="2" a="1"/>
  <c r="L963" i="2" s="1"/>
  <c r="L962" i="2" a="1"/>
  <c r="L962" i="2" s="1"/>
  <c r="L961" i="2" a="1"/>
  <c r="L961" i="2" s="1"/>
  <c r="L960" i="2" a="1"/>
  <c r="L960" i="2" s="1"/>
  <c r="L959" i="2" a="1"/>
  <c r="L959" i="2" s="1"/>
  <c r="L958" i="2" a="1"/>
  <c r="L958" i="2" s="1"/>
  <c r="L957" i="2" a="1"/>
  <c r="L957" i="2" s="1"/>
  <c r="L956" i="2" a="1"/>
  <c r="L956" i="2" s="1"/>
  <c r="L955" i="2" a="1"/>
  <c r="L955" i="2" s="1"/>
  <c r="L954" i="2" a="1"/>
  <c r="L954" i="2" s="1"/>
  <c r="L953" i="2" a="1"/>
  <c r="L953" i="2" s="1"/>
  <c r="L952" i="2" a="1"/>
  <c r="L952" i="2" s="1"/>
  <c r="L951" i="2" a="1"/>
  <c r="L951" i="2" s="1"/>
  <c r="L950" i="2" a="1"/>
  <c r="L950" i="2" s="1"/>
  <c r="L949" i="2" a="1"/>
  <c r="L949" i="2" s="1"/>
  <c r="L948" i="2" a="1"/>
  <c r="L948" i="2" s="1"/>
  <c r="L947" i="2" a="1"/>
  <c r="L947" i="2" s="1"/>
  <c r="L946" i="2" a="1"/>
  <c r="L946" i="2" s="1"/>
  <c r="L945" i="2" a="1"/>
  <c r="L945" i="2" s="1"/>
  <c r="L944" i="2" a="1"/>
  <c r="L944" i="2" s="1"/>
  <c r="L943" i="2" a="1"/>
  <c r="L943" i="2" s="1"/>
  <c r="L942" i="2" a="1"/>
  <c r="L942" i="2" s="1"/>
  <c r="L941" i="2" a="1"/>
  <c r="L941" i="2" s="1"/>
  <c r="L940" i="2" a="1"/>
  <c r="L940" i="2" s="1"/>
  <c r="L939" i="2" a="1"/>
  <c r="L939" i="2" s="1"/>
  <c r="L938" i="2" a="1"/>
  <c r="L938" i="2" s="1"/>
  <c r="L937" i="2" a="1"/>
  <c r="L937" i="2" s="1"/>
  <c r="L936" i="2" a="1"/>
  <c r="L936" i="2" s="1"/>
  <c r="L935" i="2" a="1"/>
  <c r="L935" i="2" s="1"/>
  <c r="L934" i="2" a="1"/>
  <c r="L934" i="2" s="1"/>
  <c r="L933" i="2" a="1"/>
  <c r="L933" i="2" s="1"/>
  <c r="L932" i="2" a="1"/>
  <c r="L932" i="2" s="1"/>
  <c r="L931" i="2" a="1"/>
  <c r="L931" i="2" s="1"/>
  <c r="L930" i="2" a="1"/>
  <c r="L930" i="2" s="1"/>
  <c r="L929" i="2" a="1"/>
  <c r="L929" i="2" s="1"/>
  <c r="L928" i="2" a="1"/>
  <c r="L928" i="2" s="1"/>
  <c r="L927" i="2" a="1"/>
  <c r="L927" i="2" s="1"/>
  <c r="L926" i="2" a="1"/>
  <c r="L926" i="2" s="1"/>
  <c r="L925" i="2" a="1"/>
  <c r="L925" i="2" s="1"/>
  <c r="L924" i="2" a="1"/>
  <c r="L924" i="2" s="1"/>
  <c r="L923" i="2" a="1"/>
  <c r="L923" i="2" s="1"/>
  <c r="L922" i="2" a="1"/>
  <c r="L922" i="2" s="1"/>
  <c r="L921" i="2" a="1"/>
  <c r="L921" i="2" s="1"/>
  <c r="L920" i="2" a="1"/>
  <c r="L920" i="2" s="1"/>
  <c r="L919" i="2" a="1"/>
  <c r="L919" i="2" s="1"/>
  <c r="L918" i="2" a="1"/>
  <c r="L918" i="2" s="1"/>
  <c r="L917" i="2" a="1"/>
  <c r="L917" i="2" s="1"/>
  <c r="L916" i="2" a="1"/>
  <c r="L916" i="2" s="1"/>
  <c r="L915" i="2" a="1"/>
  <c r="L915" i="2" s="1"/>
  <c r="L914" i="2" a="1"/>
  <c r="L914" i="2" s="1"/>
  <c r="L913" i="2" a="1"/>
  <c r="L913" i="2" s="1"/>
  <c r="L912" i="2" a="1"/>
  <c r="L912" i="2" s="1"/>
  <c r="L911" i="2" a="1"/>
  <c r="L911" i="2" s="1"/>
  <c r="L910" i="2" a="1"/>
  <c r="L910" i="2" s="1"/>
  <c r="L909" i="2" a="1"/>
  <c r="L909" i="2" s="1"/>
  <c r="L908" i="2" a="1"/>
  <c r="L908" i="2" s="1"/>
  <c r="L907" i="2" a="1"/>
  <c r="L907" i="2" s="1"/>
  <c r="L906" i="2" a="1"/>
  <c r="L906" i="2" s="1"/>
  <c r="L905" i="2" a="1"/>
  <c r="L905" i="2" s="1"/>
  <c r="L904" i="2" a="1"/>
  <c r="L904" i="2" s="1"/>
  <c r="L903" i="2" a="1"/>
  <c r="L903" i="2" s="1"/>
  <c r="L902" i="2" a="1"/>
  <c r="L902" i="2" s="1"/>
  <c r="L901" i="2" a="1"/>
  <c r="L901" i="2" s="1"/>
  <c r="L900" i="2" a="1"/>
  <c r="L900" i="2" s="1"/>
  <c r="L899" i="2" a="1"/>
  <c r="L899" i="2" s="1"/>
  <c r="L898" i="2" a="1"/>
  <c r="L898" i="2" s="1"/>
  <c r="L897" i="2" a="1"/>
  <c r="L897" i="2" s="1"/>
  <c r="L896" i="2" a="1"/>
  <c r="L896" i="2" s="1"/>
  <c r="L895" i="2" a="1"/>
  <c r="L895" i="2" s="1"/>
  <c r="L894" i="2" a="1"/>
  <c r="L894" i="2" s="1"/>
  <c r="L893" i="2" a="1"/>
  <c r="L893" i="2" s="1"/>
  <c r="L892" i="2" a="1"/>
  <c r="L892" i="2" s="1"/>
  <c r="L891" i="2" a="1"/>
  <c r="L891" i="2" s="1"/>
  <c r="L890" i="2" a="1"/>
  <c r="L890" i="2" s="1"/>
  <c r="L889" i="2" a="1"/>
  <c r="L889" i="2" s="1"/>
  <c r="L888" i="2" a="1"/>
  <c r="L888" i="2" s="1"/>
  <c r="L887" i="2" a="1"/>
  <c r="L887" i="2" s="1"/>
  <c r="L886" i="2" a="1"/>
  <c r="L886" i="2" s="1"/>
  <c r="L885" i="2" a="1"/>
  <c r="L885" i="2" s="1"/>
  <c r="L884" i="2" a="1"/>
  <c r="L884" i="2" s="1"/>
  <c r="L883" i="2" a="1"/>
  <c r="L883" i="2" s="1"/>
  <c r="L882" i="2" a="1"/>
  <c r="L882" i="2" s="1"/>
  <c r="L881" i="2" a="1"/>
  <c r="L881" i="2" s="1"/>
  <c r="L880" i="2" a="1"/>
  <c r="L880" i="2" s="1"/>
  <c r="L879" i="2" a="1"/>
  <c r="L879" i="2" s="1"/>
  <c r="L878" i="2" a="1"/>
  <c r="L878" i="2" s="1"/>
  <c r="L877" i="2" a="1"/>
  <c r="L877" i="2" s="1"/>
  <c r="L876" i="2" a="1"/>
  <c r="L876" i="2" s="1"/>
  <c r="L875" i="2" a="1"/>
  <c r="L875" i="2" s="1"/>
  <c r="L874" i="2" a="1"/>
  <c r="L874" i="2" s="1"/>
  <c r="L873" i="2" a="1"/>
  <c r="L873" i="2" s="1"/>
  <c r="L872" i="2" a="1"/>
  <c r="L872" i="2" s="1"/>
  <c r="L871" i="2" a="1"/>
  <c r="L871" i="2" s="1"/>
  <c r="L870" i="2" a="1"/>
  <c r="L870" i="2" s="1"/>
  <c r="L869" i="2" a="1"/>
  <c r="L869" i="2" s="1"/>
  <c r="L868" i="2" a="1"/>
  <c r="L868" i="2" s="1"/>
  <c r="L867" i="2" a="1"/>
  <c r="L867" i="2" s="1"/>
  <c r="L866" i="2" a="1"/>
  <c r="L866" i="2" s="1"/>
  <c r="L865" i="2" a="1"/>
  <c r="L865" i="2" s="1"/>
  <c r="L864" i="2" a="1"/>
  <c r="L864" i="2" s="1"/>
  <c r="L863" i="2" a="1"/>
  <c r="L863" i="2" s="1"/>
  <c r="L862" i="2" a="1"/>
  <c r="L862" i="2" s="1"/>
  <c r="L861" i="2" a="1"/>
  <c r="L861" i="2" s="1"/>
  <c r="L860" i="2" a="1"/>
  <c r="L860" i="2" s="1"/>
  <c r="L859" i="2" a="1"/>
  <c r="L859" i="2" s="1"/>
  <c r="L858" i="2" a="1"/>
  <c r="L858" i="2" s="1"/>
  <c r="L857" i="2" a="1"/>
  <c r="L857" i="2" s="1"/>
  <c r="L856" i="2" a="1"/>
  <c r="L856" i="2" s="1"/>
  <c r="L855" i="2" a="1"/>
  <c r="L855" i="2" s="1"/>
  <c r="L854" i="2" a="1"/>
  <c r="L854" i="2" s="1"/>
  <c r="L853" i="2" a="1"/>
  <c r="L853" i="2" s="1"/>
  <c r="L852" i="2" a="1"/>
  <c r="L852" i="2" s="1"/>
  <c r="L851" i="2" a="1"/>
  <c r="L851" i="2" s="1"/>
  <c r="L850" i="2" a="1"/>
  <c r="L850" i="2" s="1"/>
  <c r="L849" i="2" a="1"/>
  <c r="L849" i="2" s="1"/>
  <c r="L848" i="2" a="1"/>
  <c r="L848" i="2" s="1"/>
  <c r="L847" i="2" a="1"/>
  <c r="L847" i="2" s="1"/>
  <c r="L846" i="2" a="1"/>
  <c r="L846" i="2" s="1"/>
  <c r="L845" i="2" a="1"/>
  <c r="L845" i="2" s="1"/>
  <c r="L844" i="2" a="1"/>
  <c r="L844" i="2" s="1"/>
  <c r="L843" i="2" a="1"/>
  <c r="L843" i="2" s="1"/>
  <c r="L842" i="2" a="1"/>
  <c r="L842" i="2" s="1"/>
  <c r="L841" i="2" a="1"/>
  <c r="L841" i="2" s="1"/>
  <c r="L840" i="2" a="1"/>
  <c r="L840" i="2" s="1"/>
  <c r="L839" i="2" a="1"/>
  <c r="L839" i="2" s="1"/>
  <c r="L838" i="2" a="1"/>
  <c r="L838" i="2" s="1"/>
  <c r="L837" i="2" a="1"/>
  <c r="L837" i="2" s="1"/>
  <c r="L836" i="2" a="1"/>
  <c r="L836" i="2" s="1"/>
  <c r="L835" i="2" a="1"/>
  <c r="L835" i="2" s="1"/>
  <c r="L834" i="2" a="1"/>
  <c r="L834" i="2" s="1"/>
  <c r="L833" i="2" a="1"/>
  <c r="L833" i="2" s="1"/>
  <c r="L832" i="2" a="1"/>
  <c r="L832" i="2" s="1"/>
  <c r="L831" i="2" a="1"/>
  <c r="L831" i="2" s="1"/>
  <c r="L830" i="2" a="1"/>
  <c r="L830" i="2" s="1"/>
  <c r="L829" i="2" a="1"/>
  <c r="L829" i="2" s="1"/>
  <c r="L828" i="2" a="1"/>
  <c r="L828" i="2" s="1"/>
  <c r="L827" i="2" a="1"/>
  <c r="L827" i="2" s="1"/>
  <c r="L826" i="2" a="1"/>
  <c r="L826" i="2" s="1"/>
  <c r="L825" i="2" a="1"/>
  <c r="L825" i="2" s="1"/>
  <c r="L824" i="2" a="1"/>
  <c r="L824" i="2" s="1"/>
  <c r="L823" i="2" a="1"/>
  <c r="L823" i="2" s="1"/>
  <c r="L822" i="2" a="1"/>
  <c r="L822" i="2" s="1"/>
  <c r="L821" i="2" a="1"/>
  <c r="L821" i="2" s="1"/>
  <c r="L820" i="2" a="1"/>
  <c r="L820" i="2" s="1"/>
  <c r="L819" i="2" a="1"/>
  <c r="L819" i="2" s="1"/>
  <c r="L818" i="2" a="1"/>
  <c r="L818" i="2" s="1"/>
  <c r="L817" i="2" a="1"/>
  <c r="L817" i="2" s="1"/>
  <c r="L816" i="2" a="1"/>
  <c r="L816" i="2" s="1"/>
  <c r="L815" i="2" a="1"/>
  <c r="L815" i="2" s="1"/>
  <c r="L814" i="2" a="1"/>
  <c r="L814" i="2" s="1"/>
  <c r="L813" i="2" a="1"/>
  <c r="L813" i="2" s="1"/>
  <c r="L812" i="2" a="1"/>
  <c r="L812" i="2" s="1"/>
  <c r="L811" i="2" a="1"/>
  <c r="L811" i="2" s="1"/>
  <c r="L810" i="2" a="1"/>
  <c r="L810" i="2" s="1"/>
  <c r="L809" i="2" a="1"/>
  <c r="L809" i="2" s="1"/>
  <c r="L808" i="2" a="1"/>
  <c r="L808" i="2" s="1"/>
  <c r="L807" i="2" a="1"/>
  <c r="L807" i="2" s="1"/>
  <c r="L806" i="2" a="1"/>
  <c r="L806" i="2" s="1"/>
  <c r="L805" i="2" a="1"/>
  <c r="L805" i="2" s="1"/>
  <c r="L804" i="2" a="1"/>
  <c r="L804" i="2" s="1"/>
  <c r="L803" i="2" a="1"/>
  <c r="L803" i="2" s="1"/>
  <c r="L802" i="2" a="1"/>
  <c r="L802" i="2" s="1"/>
  <c r="L801" i="2" a="1"/>
  <c r="L801" i="2" s="1"/>
  <c r="L800" i="2" a="1"/>
  <c r="L800" i="2" s="1"/>
  <c r="L799" i="2" a="1"/>
  <c r="L799" i="2" s="1"/>
  <c r="L798" i="2" a="1"/>
  <c r="L798" i="2" s="1"/>
  <c r="L797" i="2" a="1"/>
  <c r="L797" i="2" s="1"/>
  <c r="L796" i="2" a="1"/>
  <c r="L796" i="2" s="1"/>
  <c r="L795" i="2" a="1"/>
  <c r="L795" i="2" s="1"/>
  <c r="L794" i="2" a="1"/>
  <c r="L794" i="2" s="1"/>
  <c r="L793" i="2" a="1"/>
  <c r="L793" i="2" s="1"/>
  <c r="L792" i="2" a="1"/>
  <c r="L792" i="2" s="1"/>
  <c r="L791" i="2" a="1"/>
  <c r="L791" i="2" s="1"/>
  <c r="L790" i="2" a="1"/>
  <c r="L790" i="2" s="1"/>
  <c r="L789" i="2" a="1"/>
  <c r="L789" i="2" s="1"/>
  <c r="L788" i="2" a="1"/>
  <c r="L788" i="2" s="1"/>
  <c r="L787" i="2" a="1"/>
  <c r="L787" i="2" s="1"/>
  <c r="L786" i="2" a="1"/>
  <c r="L786" i="2" s="1"/>
  <c r="L785" i="2" a="1"/>
  <c r="L785" i="2" s="1"/>
  <c r="L784" i="2" a="1"/>
  <c r="L784" i="2" s="1"/>
  <c r="L783" i="2" a="1"/>
  <c r="L783" i="2" s="1"/>
  <c r="L782" i="2" a="1"/>
  <c r="L782" i="2" s="1"/>
  <c r="L781" i="2" a="1"/>
  <c r="L781" i="2" s="1"/>
  <c r="L780" i="2" a="1"/>
  <c r="L780" i="2" s="1"/>
  <c r="L779" i="2" a="1"/>
  <c r="L779" i="2" s="1"/>
  <c r="L778" i="2" a="1"/>
  <c r="L778" i="2" s="1"/>
  <c r="L777" i="2" a="1"/>
  <c r="L777" i="2" s="1"/>
  <c r="L776" i="2" a="1"/>
  <c r="L776" i="2" s="1"/>
  <c r="L775" i="2" a="1"/>
  <c r="L775" i="2" s="1"/>
  <c r="L774" i="2" a="1"/>
  <c r="L774" i="2" s="1"/>
  <c r="L773" i="2" a="1"/>
  <c r="L773" i="2" s="1"/>
  <c r="L772" i="2" a="1"/>
  <c r="L772" i="2" s="1"/>
  <c r="L771" i="2" a="1"/>
  <c r="L771" i="2" s="1"/>
  <c r="L770" i="2" a="1"/>
  <c r="L770" i="2" s="1"/>
  <c r="L769" i="2" a="1"/>
  <c r="L769" i="2" s="1"/>
  <c r="L768" i="2" a="1"/>
  <c r="L768" i="2" s="1"/>
  <c r="L767" i="2" a="1"/>
  <c r="L767" i="2" s="1"/>
  <c r="L766" i="2" a="1"/>
  <c r="L766" i="2" s="1"/>
  <c r="L765" i="2" a="1"/>
  <c r="L765" i="2" s="1"/>
  <c r="L764" i="2" a="1"/>
  <c r="L764" i="2" s="1"/>
  <c r="L763" i="2" a="1"/>
  <c r="L763" i="2" s="1"/>
  <c r="L762" i="2" a="1"/>
  <c r="L762" i="2" s="1"/>
  <c r="L761" i="2" a="1"/>
  <c r="L761" i="2" s="1"/>
  <c r="L760" i="2" a="1"/>
  <c r="L760" i="2" s="1"/>
  <c r="L759" i="2" a="1"/>
  <c r="L759" i="2" s="1"/>
  <c r="L758" i="2" a="1"/>
  <c r="L758" i="2" s="1"/>
  <c r="L757" i="2" a="1"/>
  <c r="L757" i="2" s="1"/>
  <c r="L756" i="2" a="1"/>
  <c r="L756" i="2" s="1"/>
  <c r="L755" i="2" a="1"/>
  <c r="L755" i="2" s="1"/>
  <c r="L754" i="2" a="1"/>
  <c r="L754" i="2" s="1"/>
  <c r="L753" i="2" a="1"/>
  <c r="L753" i="2" s="1"/>
  <c r="L752" i="2" a="1"/>
  <c r="L752" i="2" s="1"/>
  <c r="L751" i="2" a="1"/>
  <c r="L751" i="2" s="1"/>
  <c r="L750" i="2" a="1"/>
  <c r="L750" i="2" s="1"/>
  <c r="L749" i="2" a="1"/>
  <c r="L749" i="2" s="1"/>
  <c r="L748" i="2" a="1"/>
  <c r="L748" i="2" s="1"/>
  <c r="L747" i="2" a="1"/>
  <c r="L747" i="2" s="1"/>
  <c r="L746" i="2" a="1"/>
  <c r="L746" i="2" s="1"/>
  <c r="L745" i="2" a="1"/>
  <c r="L745" i="2" s="1"/>
  <c r="L744" i="2" a="1"/>
  <c r="L744" i="2" s="1"/>
  <c r="L743" i="2" a="1"/>
  <c r="L743" i="2" s="1"/>
  <c r="L742" i="2" a="1"/>
  <c r="L742" i="2" s="1"/>
  <c r="L741" i="2" a="1"/>
  <c r="L741" i="2" s="1"/>
  <c r="L740" i="2" a="1"/>
  <c r="L740" i="2" s="1"/>
  <c r="L739" i="2" a="1"/>
  <c r="L739" i="2" s="1"/>
  <c r="L738" i="2" a="1"/>
  <c r="L738" i="2" s="1"/>
  <c r="L737" i="2" a="1"/>
  <c r="L737" i="2" s="1"/>
  <c r="L736" i="2" a="1"/>
  <c r="L736" i="2" s="1"/>
  <c r="L735" i="2" a="1"/>
  <c r="L735" i="2" s="1"/>
  <c r="L734" i="2" a="1"/>
  <c r="L734" i="2" s="1"/>
  <c r="L733" i="2" a="1"/>
  <c r="L733" i="2" s="1"/>
  <c r="L732" i="2" a="1"/>
  <c r="L732" i="2" s="1"/>
  <c r="L731" i="2" a="1"/>
  <c r="L731" i="2" s="1"/>
  <c r="L730" i="2" a="1"/>
  <c r="L730" i="2" s="1"/>
  <c r="L729" i="2" a="1"/>
  <c r="L729" i="2" s="1"/>
  <c r="L728" i="2" a="1"/>
  <c r="L728" i="2" s="1"/>
  <c r="L727" i="2" a="1"/>
  <c r="L727" i="2" s="1"/>
  <c r="L726" i="2" a="1"/>
  <c r="L726" i="2" s="1"/>
  <c r="L725" i="2" a="1"/>
  <c r="L725" i="2" s="1"/>
  <c r="L724" i="2" a="1"/>
  <c r="L724" i="2" s="1"/>
  <c r="L723" i="2" a="1"/>
  <c r="L723" i="2" s="1"/>
  <c r="L722" i="2" a="1"/>
  <c r="L722" i="2" s="1"/>
  <c r="L721" i="2" a="1"/>
  <c r="L721" i="2" s="1"/>
  <c r="L720" i="2" a="1"/>
  <c r="L720" i="2" s="1"/>
  <c r="L719" i="2" a="1"/>
  <c r="L719" i="2" s="1"/>
  <c r="L718" i="2" a="1"/>
  <c r="L718" i="2" s="1"/>
  <c r="L717" i="2" a="1"/>
  <c r="L717" i="2" s="1"/>
  <c r="L716" i="2" a="1"/>
  <c r="L716" i="2" s="1"/>
  <c r="L715" i="2" a="1"/>
  <c r="L715" i="2" s="1"/>
  <c r="L714" i="2" a="1"/>
  <c r="L714" i="2" s="1"/>
  <c r="L713" i="2" a="1"/>
  <c r="L713" i="2" s="1"/>
  <c r="L712" i="2" a="1"/>
  <c r="L712" i="2" s="1"/>
  <c r="L711" i="2" a="1"/>
  <c r="L711" i="2" s="1"/>
  <c r="L710" i="2" a="1"/>
  <c r="L710" i="2" s="1"/>
  <c r="L709" i="2" a="1"/>
  <c r="L709" i="2" s="1"/>
  <c r="L708" i="2" a="1"/>
  <c r="L708" i="2" s="1"/>
  <c r="L707" i="2" a="1"/>
  <c r="L707" i="2" s="1"/>
  <c r="L706" i="2" a="1"/>
  <c r="L706" i="2" s="1"/>
  <c r="L705" i="2" a="1"/>
  <c r="L705" i="2" s="1"/>
  <c r="L704" i="2" a="1"/>
  <c r="L704" i="2" s="1"/>
  <c r="L703" i="2" a="1"/>
  <c r="L703" i="2" s="1"/>
  <c r="L702" i="2" a="1"/>
  <c r="L702" i="2" s="1"/>
  <c r="L701" i="2" a="1"/>
  <c r="L701" i="2" s="1"/>
  <c r="L700" i="2" a="1"/>
  <c r="L700" i="2" s="1"/>
  <c r="L699" i="2" a="1"/>
  <c r="L699" i="2" s="1"/>
  <c r="L698" i="2" a="1"/>
  <c r="L698" i="2" s="1"/>
  <c r="L697" i="2" a="1"/>
  <c r="L697" i="2" s="1"/>
  <c r="L696" i="2" a="1"/>
  <c r="L696" i="2" s="1"/>
  <c r="L695" i="2" a="1"/>
  <c r="L695" i="2" s="1"/>
  <c r="L694" i="2" a="1"/>
  <c r="L694" i="2" s="1"/>
  <c r="L693" i="2" a="1"/>
  <c r="L693" i="2" s="1"/>
  <c r="L692" i="2" a="1"/>
  <c r="L692" i="2" s="1"/>
  <c r="L691" i="2" a="1"/>
  <c r="L691" i="2" s="1"/>
  <c r="L690" i="2" a="1"/>
  <c r="L690" i="2" s="1"/>
  <c r="L689" i="2" a="1"/>
  <c r="L689" i="2" s="1"/>
  <c r="L688" i="2" a="1"/>
  <c r="L688" i="2" s="1"/>
  <c r="L687" i="2" a="1"/>
  <c r="L687" i="2" s="1"/>
  <c r="L686" i="2" a="1"/>
  <c r="L686" i="2" s="1"/>
  <c r="L685" i="2" a="1"/>
  <c r="L685" i="2" s="1"/>
  <c r="L684" i="2" a="1"/>
  <c r="L684" i="2" s="1"/>
  <c r="L683" i="2" a="1"/>
  <c r="L683" i="2" s="1"/>
  <c r="L682" i="2" a="1"/>
  <c r="L682" i="2" s="1"/>
  <c r="L681" i="2" a="1"/>
  <c r="L681" i="2" s="1"/>
  <c r="L680" i="2" a="1"/>
  <c r="L680" i="2" s="1"/>
  <c r="L679" i="2" a="1"/>
  <c r="L679" i="2" s="1"/>
  <c r="L678" i="2" a="1"/>
  <c r="L678" i="2" s="1"/>
  <c r="L677" i="2" a="1"/>
  <c r="L677" i="2" s="1"/>
  <c r="L676" i="2" a="1"/>
  <c r="L676" i="2" s="1"/>
  <c r="L675" i="2" a="1"/>
  <c r="L675" i="2" s="1"/>
  <c r="L674" i="2" a="1"/>
  <c r="L674" i="2" s="1"/>
  <c r="L673" i="2" a="1"/>
  <c r="L673" i="2" s="1"/>
  <c r="L672" i="2" a="1"/>
  <c r="L672" i="2" s="1"/>
  <c r="L671" i="2" a="1"/>
  <c r="L671" i="2" s="1"/>
  <c r="L670" i="2" a="1"/>
  <c r="L670" i="2" s="1"/>
  <c r="L669" i="2" a="1"/>
  <c r="L669" i="2" s="1"/>
  <c r="L668" i="2" a="1"/>
  <c r="L668" i="2" s="1"/>
  <c r="L667" i="2" a="1"/>
  <c r="L667" i="2" s="1"/>
  <c r="L666" i="2" a="1"/>
  <c r="L666" i="2" s="1"/>
  <c r="L665" i="2" a="1"/>
  <c r="L665" i="2" s="1"/>
  <c r="L664" i="2" a="1"/>
  <c r="L664" i="2" s="1"/>
  <c r="L663" i="2" a="1"/>
  <c r="L663" i="2" s="1"/>
  <c r="L662" i="2" a="1"/>
  <c r="L662" i="2" s="1"/>
  <c r="L661" i="2" a="1"/>
  <c r="L661" i="2" s="1"/>
  <c r="L660" i="2" a="1"/>
  <c r="L660" i="2" s="1"/>
  <c r="L659" i="2" a="1"/>
  <c r="L659" i="2" s="1"/>
  <c r="L658" i="2" a="1"/>
  <c r="L658" i="2" s="1"/>
  <c r="L657" i="2" a="1"/>
  <c r="L657" i="2" s="1"/>
  <c r="L656" i="2" a="1"/>
  <c r="L656" i="2" s="1"/>
  <c r="L655" i="2" a="1"/>
  <c r="L655" i="2" s="1"/>
  <c r="L654" i="2" a="1"/>
  <c r="L654" i="2" s="1"/>
  <c r="L653" i="2" a="1"/>
  <c r="L653" i="2" s="1"/>
  <c r="L652" i="2" a="1"/>
  <c r="L652" i="2" s="1"/>
  <c r="L651" i="2" a="1"/>
  <c r="L651" i="2" s="1"/>
  <c r="L650" i="2" a="1"/>
  <c r="L650" i="2" s="1"/>
  <c r="L649" i="2" a="1"/>
  <c r="L649" i="2" s="1"/>
  <c r="L648" i="2" a="1"/>
  <c r="L648" i="2" s="1"/>
  <c r="L647" i="2" a="1"/>
  <c r="L647" i="2" s="1"/>
  <c r="L646" i="2" a="1"/>
  <c r="L646" i="2" s="1"/>
  <c r="L645" i="2" a="1"/>
  <c r="L645" i="2" s="1"/>
  <c r="L644" i="2" a="1"/>
  <c r="L644" i="2" s="1"/>
  <c r="L643" i="2" a="1"/>
  <c r="L643" i="2" s="1"/>
  <c r="L642" i="2" a="1"/>
  <c r="L642" i="2" s="1"/>
  <c r="L641" i="2" a="1"/>
  <c r="L641" i="2" s="1"/>
  <c r="L640" i="2" a="1"/>
  <c r="L640" i="2" s="1"/>
  <c r="L639" i="2" a="1"/>
  <c r="L639" i="2" s="1"/>
  <c r="L638" i="2" a="1"/>
  <c r="L638" i="2" s="1"/>
  <c r="L637" i="2" a="1"/>
  <c r="L637" i="2" s="1"/>
  <c r="L636" i="2" a="1"/>
  <c r="L636" i="2" s="1"/>
  <c r="L635" i="2" a="1"/>
  <c r="L635" i="2" s="1"/>
  <c r="L634" i="2" a="1"/>
  <c r="L634" i="2" s="1"/>
  <c r="L633" i="2" a="1"/>
  <c r="L633" i="2" s="1"/>
  <c r="L632" i="2" a="1"/>
  <c r="L632" i="2" s="1"/>
  <c r="L631" i="2" a="1"/>
  <c r="L631" i="2" s="1"/>
  <c r="L630" i="2" a="1"/>
  <c r="L630" i="2" s="1"/>
  <c r="L629" i="2" a="1"/>
  <c r="L629" i="2" s="1"/>
  <c r="L628" i="2" a="1"/>
  <c r="L628" i="2" s="1"/>
  <c r="L627" i="2" a="1"/>
  <c r="L627" i="2" s="1"/>
  <c r="L626" i="2" a="1"/>
  <c r="L626" i="2" s="1"/>
  <c r="L625" i="2" a="1"/>
  <c r="L625" i="2" s="1"/>
  <c r="L624" i="2" a="1"/>
  <c r="L624" i="2" s="1"/>
  <c r="L623" i="2" a="1"/>
  <c r="L623" i="2" s="1"/>
  <c r="L622" i="2" a="1"/>
  <c r="L622" i="2" s="1"/>
  <c r="L621" i="2" a="1"/>
  <c r="L621" i="2" s="1"/>
  <c r="L620" i="2" a="1"/>
  <c r="L620" i="2" s="1"/>
  <c r="L619" i="2" a="1"/>
  <c r="L619" i="2" s="1"/>
  <c r="L618" i="2" a="1"/>
  <c r="L618" i="2" s="1"/>
  <c r="L617" i="2" a="1"/>
  <c r="L617" i="2" s="1"/>
  <c r="L616" i="2" a="1"/>
  <c r="L616" i="2" s="1"/>
  <c r="L615" i="2" a="1"/>
  <c r="L615" i="2" s="1"/>
  <c r="L614" i="2" a="1"/>
  <c r="L614" i="2" s="1"/>
  <c r="L613" i="2" a="1"/>
  <c r="L613" i="2" s="1"/>
  <c r="L612" i="2" a="1"/>
  <c r="L612" i="2" s="1"/>
  <c r="L611" i="2" a="1"/>
  <c r="L611" i="2" s="1"/>
  <c r="L610" i="2" a="1"/>
  <c r="L610" i="2" s="1"/>
  <c r="L609" i="2" a="1"/>
  <c r="L609" i="2" s="1"/>
  <c r="L608" i="2" a="1"/>
  <c r="L608" i="2" s="1"/>
  <c r="L607" i="2" a="1"/>
  <c r="L607" i="2" s="1"/>
  <c r="L606" i="2" a="1"/>
  <c r="L606" i="2" s="1"/>
  <c r="L605" i="2" a="1"/>
  <c r="L605" i="2" s="1"/>
  <c r="L604" i="2" a="1"/>
  <c r="L604" i="2" s="1"/>
  <c r="L603" i="2" a="1"/>
  <c r="L603" i="2" s="1"/>
  <c r="L602" i="2" a="1"/>
  <c r="L602" i="2" s="1"/>
  <c r="L601" i="2" a="1"/>
  <c r="L601" i="2" s="1"/>
  <c r="L600" i="2" a="1"/>
  <c r="L600" i="2" s="1"/>
  <c r="L599" i="2" a="1"/>
  <c r="L599" i="2" s="1"/>
  <c r="L598" i="2" a="1"/>
  <c r="L598" i="2" s="1"/>
  <c r="L597" i="2" a="1"/>
  <c r="L597" i="2" s="1"/>
  <c r="L596" i="2" a="1"/>
  <c r="L596" i="2" s="1"/>
  <c r="L595" i="2" a="1"/>
  <c r="L595" i="2" s="1"/>
  <c r="L594" i="2" a="1"/>
  <c r="L594" i="2" s="1"/>
  <c r="L593" i="2" a="1"/>
  <c r="L593" i="2" s="1"/>
  <c r="L592" i="2" a="1"/>
  <c r="L592" i="2" s="1"/>
  <c r="L591" i="2" a="1"/>
  <c r="L591" i="2" s="1"/>
  <c r="L590" i="2" a="1"/>
  <c r="L590" i="2" s="1"/>
  <c r="L589" i="2" a="1"/>
  <c r="L589" i="2" s="1"/>
  <c r="L588" i="2" a="1"/>
  <c r="L588" i="2" s="1"/>
  <c r="L587" i="2" a="1"/>
  <c r="L587" i="2" s="1"/>
  <c r="L586" i="2" a="1"/>
  <c r="L586" i="2" s="1"/>
  <c r="L585" i="2" a="1"/>
  <c r="L585" i="2" s="1"/>
  <c r="L584" i="2" a="1"/>
  <c r="L584" i="2" s="1"/>
  <c r="L583" i="2" a="1"/>
  <c r="L583" i="2" s="1"/>
  <c r="L582" i="2" a="1"/>
  <c r="L582" i="2" s="1"/>
  <c r="L581" i="2" a="1"/>
  <c r="L581" i="2" s="1"/>
  <c r="L580" i="2" a="1"/>
  <c r="L580" i="2" s="1"/>
  <c r="L579" i="2" a="1"/>
  <c r="L579" i="2" s="1"/>
  <c r="L578" i="2" a="1"/>
  <c r="L578" i="2" s="1"/>
  <c r="L577" i="2" a="1"/>
  <c r="L577" i="2" s="1"/>
  <c r="L576" i="2" a="1"/>
  <c r="L576" i="2" s="1"/>
  <c r="L575" i="2" a="1"/>
  <c r="L575" i="2" s="1"/>
  <c r="L574" i="2" a="1"/>
  <c r="L574" i="2" s="1"/>
  <c r="L573" i="2" a="1"/>
  <c r="L573" i="2" s="1"/>
  <c r="L572" i="2" a="1"/>
  <c r="L572" i="2" s="1"/>
  <c r="L571" i="2" a="1"/>
  <c r="L571" i="2" s="1"/>
  <c r="L570" i="2" a="1"/>
  <c r="L570" i="2" s="1"/>
  <c r="L569" i="2" a="1"/>
  <c r="L569" i="2" s="1"/>
  <c r="L568" i="2" a="1"/>
  <c r="L568" i="2" s="1"/>
  <c r="L567" i="2" a="1"/>
  <c r="L567" i="2" s="1"/>
  <c r="L566" i="2" a="1"/>
  <c r="L566" i="2" s="1"/>
  <c r="L565" i="2" a="1"/>
  <c r="L565" i="2" s="1"/>
  <c r="L564" i="2" a="1"/>
  <c r="L564" i="2" s="1"/>
  <c r="L563" i="2" a="1"/>
  <c r="L563" i="2" s="1"/>
  <c r="L562" i="2" a="1"/>
  <c r="L562" i="2" s="1"/>
  <c r="L561" i="2" a="1"/>
  <c r="L561" i="2" s="1"/>
  <c r="L560" i="2" a="1"/>
  <c r="L560" i="2" s="1"/>
  <c r="L559" i="2" a="1"/>
  <c r="L559" i="2" s="1"/>
  <c r="L558" i="2" a="1"/>
  <c r="L558" i="2" s="1"/>
  <c r="L557" i="2" a="1"/>
  <c r="L557" i="2" s="1"/>
  <c r="L556" i="2" a="1"/>
  <c r="L556" i="2" s="1"/>
  <c r="L555" i="2" a="1"/>
  <c r="L555" i="2" s="1"/>
  <c r="L554" i="2" a="1"/>
  <c r="L554" i="2" s="1"/>
  <c r="L553" i="2" a="1"/>
  <c r="L553" i="2" s="1"/>
  <c r="L552" i="2" a="1"/>
  <c r="L552" i="2" s="1"/>
  <c r="L551" i="2" a="1"/>
  <c r="L551" i="2" s="1"/>
  <c r="L550" i="2" a="1"/>
  <c r="L550" i="2" s="1"/>
  <c r="L549" i="2" a="1"/>
  <c r="L549" i="2" s="1"/>
  <c r="L548" i="2" a="1"/>
  <c r="L548" i="2" s="1"/>
  <c r="L547" i="2" a="1"/>
  <c r="L547" i="2" s="1"/>
  <c r="L546" i="2" a="1"/>
  <c r="L546" i="2" s="1"/>
  <c r="L545" i="2" a="1"/>
  <c r="L545" i="2" s="1"/>
  <c r="L544" i="2" a="1"/>
  <c r="L544" i="2" s="1"/>
  <c r="L543" i="2" a="1"/>
  <c r="L543" i="2" s="1"/>
  <c r="L542" i="2" a="1"/>
  <c r="L542" i="2" s="1"/>
  <c r="L541" i="2" a="1"/>
  <c r="L541" i="2" s="1"/>
  <c r="L540" i="2" a="1"/>
  <c r="L540" i="2" s="1"/>
  <c r="L539" i="2" a="1"/>
  <c r="L539" i="2" s="1"/>
  <c r="L538" i="2" a="1"/>
  <c r="L538" i="2" s="1"/>
  <c r="L537" i="2" a="1"/>
  <c r="L537" i="2" s="1"/>
  <c r="L536" i="2" a="1"/>
  <c r="L536" i="2" s="1"/>
  <c r="L535" i="2" a="1"/>
  <c r="L535" i="2" s="1"/>
  <c r="L534" i="2" a="1"/>
  <c r="L534" i="2" s="1"/>
  <c r="L533" i="2" a="1"/>
  <c r="L533" i="2" s="1"/>
  <c r="L532" i="2" a="1"/>
  <c r="L532" i="2" s="1"/>
  <c r="L531" i="2" a="1"/>
  <c r="L531" i="2" s="1"/>
  <c r="L530" i="2" a="1"/>
  <c r="L530" i="2" s="1"/>
  <c r="L529" i="2" a="1"/>
  <c r="L529" i="2" s="1"/>
  <c r="L528" i="2" a="1"/>
  <c r="L528" i="2" s="1"/>
  <c r="L527" i="2" a="1"/>
  <c r="L527" i="2" s="1"/>
  <c r="L526" i="2" a="1"/>
  <c r="L526" i="2" s="1"/>
  <c r="L525" i="2" a="1"/>
  <c r="L525" i="2" s="1"/>
  <c r="L524" i="2" a="1"/>
  <c r="L524" i="2" s="1"/>
  <c r="L523" i="2" a="1"/>
  <c r="L523" i="2" s="1"/>
  <c r="L522" i="2" a="1"/>
  <c r="L522" i="2" s="1"/>
  <c r="L521" i="2" a="1"/>
  <c r="L521" i="2" s="1"/>
  <c r="L520" i="2" a="1"/>
  <c r="L520" i="2" s="1"/>
  <c r="L519" i="2" a="1"/>
  <c r="L519" i="2" s="1"/>
  <c r="L518" i="2" a="1"/>
  <c r="L518" i="2" s="1"/>
  <c r="L517" i="2" a="1"/>
  <c r="L517" i="2" s="1"/>
  <c r="L516" i="2" a="1"/>
  <c r="L516" i="2" s="1"/>
  <c r="L515" i="2" a="1"/>
  <c r="L515" i="2" s="1"/>
  <c r="L514" i="2" a="1"/>
  <c r="L514" i="2" s="1"/>
  <c r="L513" i="2" a="1"/>
  <c r="L513" i="2" s="1"/>
  <c r="L512" i="2" a="1"/>
  <c r="L512" i="2" s="1"/>
  <c r="L511" i="2" a="1"/>
  <c r="L511" i="2" s="1"/>
  <c r="L510" i="2" a="1"/>
  <c r="L510" i="2" s="1"/>
  <c r="L509" i="2" a="1"/>
  <c r="L509" i="2" s="1"/>
  <c r="L508" i="2" a="1"/>
  <c r="L508" i="2" s="1"/>
  <c r="L507" i="2" a="1"/>
  <c r="L507" i="2" s="1"/>
  <c r="L506" i="2" a="1"/>
  <c r="L506" i="2" s="1"/>
  <c r="L505" i="2" a="1"/>
  <c r="L505" i="2" s="1"/>
  <c r="L504" i="2" a="1"/>
  <c r="L504" i="2" s="1"/>
  <c r="L503" i="2" a="1"/>
  <c r="L503" i="2" s="1"/>
  <c r="L502" i="2" a="1"/>
  <c r="L502" i="2" s="1"/>
  <c r="L501" i="2" a="1"/>
  <c r="L501" i="2" s="1"/>
  <c r="L500" i="2" a="1"/>
  <c r="L500" i="2" s="1"/>
  <c r="L499" i="2" a="1"/>
  <c r="L499" i="2" s="1"/>
  <c r="L498" i="2" a="1"/>
  <c r="L498" i="2" s="1"/>
  <c r="L497" i="2" a="1"/>
  <c r="L497" i="2" s="1"/>
  <c r="L496" i="2" a="1"/>
  <c r="L496" i="2" s="1"/>
  <c r="L495" i="2" a="1"/>
  <c r="L495" i="2" s="1"/>
  <c r="L494" i="2" a="1"/>
  <c r="L494" i="2" s="1"/>
  <c r="L493" i="2" a="1"/>
  <c r="L493" i="2" s="1"/>
  <c r="L492" i="2" a="1"/>
  <c r="L492" i="2" s="1"/>
  <c r="L491" i="2" a="1"/>
  <c r="L491" i="2" s="1"/>
  <c r="L490" i="2" a="1"/>
  <c r="L490" i="2" s="1"/>
  <c r="L489" i="2" a="1"/>
  <c r="L489" i="2" s="1"/>
  <c r="L488" i="2" a="1"/>
  <c r="L488" i="2" s="1"/>
  <c r="L487" i="2" a="1"/>
  <c r="L487" i="2" s="1"/>
  <c r="L486" i="2" a="1"/>
  <c r="L486" i="2" s="1"/>
  <c r="L485" i="2" a="1"/>
  <c r="L485" i="2" s="1"/>
  <c r="L484" i="2" a="1"/>
  <c r="L484" i="2" s="1"/>
  <c r="L483" i="2" a="1"/>
  <c r="L483" i="2" s="1"/>
  <c r="L482" i="2" a="1"/>
  <c r="L482" i="2" s="1"/>
  <c r="L481" i="2" a="1"/>
  <c r="L481" i="2" s="1"/>
  <c r="L480" i="2" a="1"/>
  <c r="L480" i="2" s="1"/>
  <c r="L479" i="2" a="1"/>
  <c r="L479" i="2" s="1"/>
  <c r="L478" i="2" a="1"/>
  <c r="L478" i="2" s="1"/>
  <c r="L477" i="2" a="1"/>
  <c r="L477" i="2" s="1"/>
  <c r="L476" i="2" a="1"/>
  <c r="L476" i="2" s="1"/>
  <c r="L475" i="2" a="1"/>
  <c r="L475" i="2" s="1"/>
  <c r="L474" i="2" a="1"/>
  <c r="L474" i="2" s="1"/>
  <c r="L473" i="2" a="1"/>
  <c r="L473" i="2" s="1"/>
  <c r="L472" i="2" a="1"/>
  <c r="L472" i="2" s="1"/>
  <c r="L471" i="2" a="1"/>
  <c r="L471" i="2" s="1"/>
  <c r="L470" i="2" a="1"/>
  <c r="L470" i="2" s="1"/>
  <c r="L469" i="2" a="1"/>
  <c r="L469" i="2" s="1"/>
  <c r="L468" i="2" a="1"/>
  <c r="L468" i="2" s="1"/>
  <c r="L467" i="2" a="1"/>
  <c r="L467" i="2" s="1"/>
  <c r="L466" i="2" a="1"/>
  <c r="L466" i="2" s="1"/>
  <c r="L465" i="2" a="1"/>
  <c r="L465" i="2" s="1"/>
  <c r="L464" i="2" a="1"/>
  <c r="L464" i="2" s="1"/>
  <c r="L463" i="2" a="1"/>
  <c r="L463" i="2" s="1"/>
  <c r="L462" i="2" a="1"/>
  <c r="L462" i="2" s="1"/>
  <c r="L461" i="2" a="1"/>
  <c r="L461" i="2" s="1"/>
  <c r="L460" i="2" a="1"/>
  <c r="L460" i="2" s="1"/>
  <c r="L459" i="2" a="1"/>
  <c r="L459" i="2" s="1"/>
  <c r="L458" i="2" a="1"/>
  <c r="L458" i="2" s="1"/>
  <c r="L457" i="2" a="1"/>
  <c r="L457" i="2" s="1"/>
  <c r="L456" i="2" a="1"/>
  <c r="L456" i="2" s="1"/>
  <c r="L455" i="2" a="1"/>
  <c r="L455" i="2" s="1"/>
  <c r="L454" i="2" a="1"/>
  <c r="L454" i="2" s="1"/>
  <c r="L453" i="2" a="1"/>
  <c r="L453" i="2" s="1"/>
  <c r="L452" i="2" a="1"/>
  <c r="L452" i="2" s="1"/>
  <c r="L451" i="2" a="1"/>
  <c r="L451" i="2" s="1"/>
  <c r="L450" i="2" a="1"/>
  <c r="L450" i="2" s="1"/>
  <c r="L449" i="2" a="1"/>
  <c r="L449" i="2" s="1"/>
  <c r="L448" i="2" a="1"/>
  <c r="L448" i="2" s="1"/>
  <c r="L447" i="2" a="1"/>
  <c r="L447" i="2" s="1"/>
  <c r="L446" i="2" a="1"/>
  <c r="L446" i="2" s="1"/>
  <c r="L445" i="2" a="1"/>
  <c r="L445" i="2" s="1"/>
  <c r="L444" i="2" a="1"/>
  <c r="L444" i="2" s="1"/>
  <c r="L443" i="2" a="1"/>
  <c r="L443" i="2" s="1"/>
  <c r="L442" i="2" a="1"/>
  <c r="L442" i="2" s="1"/>
  <c r="L441" i="2" a="1"/>
  <c r="L441" i="2" s="1"/>
  <c r="L440" i="2" a="1"/>
  <c r="L440" i="2" s="1"/>
  <c r="L439" i="2" a="1"/>
  <c r="L439" i="2" s="1"/>
  <c r="L438" i="2" a="1"/>
  <c r="L438" i="2" s="1"/>
  <c r="L437" i="2" a="1"/>
  <c r="L437" i="2" s="1"/>
  <c r="L436" i="2" a="1"/>
  <c r="L436" i="2" s="1"/>
  <c r="L435" i="2" a="1"/>
  <c r="L435" i="2" s="1"/>
  <c r="L434" i="2" a="1"/>
  <c r="L434" i="2" s="1"/>
  <c r="L433" i="2" a="1"/>
  <c r="L433" i="2" s="1"/>
  <c r="L432" i="2" a="1"/>
  <c r="L432" i="2" s="1"/>
  <c r="L431" i="2" a="1"/>
  <c r="L431" i="2" s="1"/>
  <c r="L430" i="2" a="1"/>
  <c r="L430" i="2" s="1"/>
  <c r="L429" i="2" a="1"/>
  <c r="L429" i="2" s="1"/>
  <c r="L428" i="2" a="1"/>
  <c r="L428" i="2" s="1"/>
  <c r="L427" i="2" a="1"/>
  <c r="L427" i="2" s="1"/>
  <c r="L426" i="2" a="1"/>
  <c r="L426" i="2" s="1"/>
  <c r="L425" i="2" a="1"/>
  <c r="L425" i="2" s="1"/>
  <c r="L424" i="2" a="1"/>
  <c r="L424" i="2" s="1"/>
  <c r="L423" i="2" a="1"/>
  <c r="L423" i="2" s="1"/>
  <c r="L422" i="2" a="1"/>
  <c r="L422" i="2" s="1"/>
  <c r="L421" i="2" a="1"/>
  <c r="L421" i="2" s="1"/>
  <c r="L420" i="2" a="1"/>
  <c r="L420" i="2" s="1"/>
  <c r="L419" i="2" a="1"/>
  <c r="L419" i="2" s="1"/>
  <c r="L418" i="2" a="1"/>
  <c r="L418" i="2" s="1"/>
  <c r="L417" i="2" a="1"/>
  <c r="L417" i="2" s="1"/>
  <c r="L416" i="2" a="1"/>
  <c r="L416" i="2" s="1"/>
  <c r="L415" i="2" a="1"/>
  <c r="L415" i="2" s="1"/>
  <c r="L414" i="2" a="1"/>
  <c r="L414" i="2" s="1"/>
  <c r="L413" i="2" a="1"/>
  <c r="L413" i="2" s="1"/>
  <c r="L412" i="2" a="1"/>
  <c r="L412" i="2" s="1"/>
  <c r="L411" i="2" a="1"/>
  <c r="L411" i="2" s="1"/>
  <c r="L410" i="2" a="1"/>
  <c r="L410" i="2" s="1"/>
  <c r="L409" i="2" a="1"/>
  <c r="L409" i="2" s="1"/>
  <c r="L408" i="2" a="1"/>
  <c r="L408" i="2" s="1"/>
  <c r="L407" i="2" a="1"/>
  <c r="L407" i="2" s="1"/>
  <c r="L406" i="2" a="1"/>
  <c r="L406" i="2" s="1"/>
  <c r="L405" i="2" a="1"/>
  <c r="L405" i="2" s="1"/>
  <c r="L404" i="2" a="1"/>
  <c r="L404" i="2" s="1"/>
  <c r="L403" i="2" a="1"/>
  <c r="L403" i="2" s="1"/>
  <c r="L402" i="2" a="1"/>
  <c r="L402" i="2" s="1"/>
  <c r="L401" i="2" a="1"/>
  <c r="L401" i="2" s="1"/>
  <c r="L400" i="2" a="1"/>
  <c r="L400" i="2" s="1"/>
  <c r="L399" i="2" a="1"/>
  <c r="L399" i="2" s="1"/>
  <c r="L398" i="2" a="1"/>
  <c r="L398" i="2" s="1"/>
  <c r="L397" i="2" a="1"/>
  <c r="L397" i="2" s="1"/>
  <c r="L396" i="2" a="1"/>
  <c r="L396" i="2" s="1"/>
  <c r="L395" i="2" a="1"/>
  <c r="L395" i="2" s="1"/>
  <c r="L394" i="2" a="1"/>
  <c r="L394" i="2" s="1"/>
  <c r="L393" i="2" a="1"/>
  <c r="L393" i="2" s="1"/>
  <c r="L392" i="2" a="1"/>
  <c r="L392" i="2" s="1"/>
  <c r="L391" i="2" a="1"/>
  <c r="L391" i="2" s="1"/>
  <c r="L390" i="2" a="1"/>
  <c r="L390" i="2" s="1"/>
  <c r="L389" i="2" a="1"/>
  <c r="L389" i="2" s="1"/>
  <c r="L388" i="2" a="1"/>
  <c r="L388" i="2" s="1"/>
  <c r="L387" i="2" a="1"/>
  <c r="L387" i="2" s="1"/>
  <c r="L386" i="2" a="1"/>
  <c r="L386" i="2" s="1"/>
  <c r="L385" i="2" a="1"/>
  <c r="L385" i="2" s="1"/>
  <c r="L384" i="2" a="1"/>
  <c r="L384" i="2" s="1"/>
  <c r="L383" i="2" a="1"/>
  <c r="L383" i="2" s="1"/>
  <c r="L382" i="2" a="1"/>
  <c r="L382" i="2" s="1"/>
  <c r="L381" i="2" a="1"/>
  <c r="L381" i="2" s="1"/>
  <c r="L380" i="2" a="1"/>
  <c r="L380" i="2" s="1"/>
  <c r="L379" i="2" a="1"/>
  <c r="L379" i="2" s="1"/>
  <c r="L378" i="2" a="1"/>
  <c r="L378" i="2" s="1"/>
  <c r="L377" i="2" a="1"/>
  <c r="L377" i="2" s="1"/>
  <c r="L376" i="2" a="1"/>
  <c r="L376" i="2" s="1"/>
  <c r="L375" i="2" a="1"/>
  <c r="L375" i="2" s="1"/>
  <c r="L374" i="2" a="1"/>
  <c r="L374" i="2" s="1"/>
  <c r="L373" i="2" a="1"/>
  <c r="L373" i="2" s="1"/>
  <c r="L372" i="2" a="1"/>
  <c r="L372" i="2" s="1"/>
  <c r="L371" i="2" a="1"/>
  <c r="L371" i="2" s="1"/>
  <c r="L370" i="2" a="1"/>
  <c r="L370" i="2" s="1"/>
  <c r="L369" i="2" a="1"/>
  <c r="L369" i="2" s="1"/>
  <c r="L368" i="2" a="1"/>
  <c r="L368" i="2" s="1"/>
  <c r="L367" i="2" a="1"/>
  <c r="L367" i="2" s="1"/>
  <c r="L366" i="2" a="1"/>
  <c r="L366" i="2" s="1"/>
  <c r="L365" i="2" a="1"/>
  <c r="L365" i="2" s="1"/>
  <c r="L364" i="2" a="1"/>
  <c r="L364" i="2" s="1"/>
  <c r="L363" i="2" a="1"/>
  <c r="L363" i="2" s="1"/>
  <c r="L362" i="2" a="1"/>
  <c r="L362" i="2" s="1"/>
  <c r="L361" i="2" a="1"/>
  <c r="L361" i="2" s="1"/>
  <c r="L360" i="2" a="1"/>
  <c r="L360" i="2" s="1"/>
  <c r="L359" i="2" a="1"/>
  <c r="L359" i="2" s="1"/>
  <c r="L358" i="2" a="1"/>
  <c r="L358" i="2" s="1"/>
  <c r="L357" i="2" a="1"/>
  <c r="L357" i="2" s="1"/>
  <c r="L356" i="2" a="1"/>
  <c r="L356" i="2" s="1"/>
  <c r="L355" i="2" a="1"/>
  <c r="L355" i="2" s="1"/>
  <c r="L354" i="2" a="1"/>
  <c r="L354" i="2" s="1"/>
  <c r="L353" i="2" a="1"/>
  <c r="L353" i="2" s="1"/>
  <c r="L352" i="2" a="1"/>
  <c r="L352" i="2" s="1"/>
  <c r="L351" i="2" a="1"/>
  <c r="L351" i="2" s="1"/>
  <c r="L350" i="2" a="1"/>
  <c r="L350" i="2" s="1"/>
  <c r="L349" i="2" a="1"/>
  <c r="L349" i="2" s="1"/>
  <c r="L348" i="2" a="1"/>
  <c r="L348" i="2" s="1"/>
  <c r="L347" i="2" a="1"/>
  <c r="L347" i="2" s="1"/>
  <c r="L346" i="2" a="1"/>
  <c r="L346" i="2" s="1"/>
  <c r="L345" i="2" a="1"/>
  <c r="L345" i="2" s="1"/>
  <c r="L344" i="2" a="1"/>
  <c r="L344" i="2" s="1"/>
  <c r="L343" i="2" a="1"/>
  <c r="L343" i="2" s="1"/>
  <c r="L342" i="2" a="1"/>
  <c r="L342" i="2" s="1"/>
  <c r="L341" i="2" a="1"/>
  <c r="L341" i="2" s="1"/>
  <c r="L340" i="2" a="1"/>
  <c r="L340" i="2" s="1"/>
  <c r="L339" i="2" a="1"/>
  <c r="L339" i="2" s="1"/>
  <c r="L338" i="2" a="1"/>
  <c r="L338" i="2" s="1"/>
  <c r="L337" i="2" a="1"/>
  <c r="L337" i="2" s="1"/>
  <c r="L336" i="2" a="1"/>
  <c r="L336" i="2" s="1"/>
  <c r="L335" i="2" a="1"/>
  <c r="L335" i="2" s="1"/>
  <c r="L334" i="2" a="1"/>
  <c r="L334" i="2" s="1"/>
  <c r="L333" i="2" a="1"/>
  <c r="L333" i="2" s="1"/>
  <c r="L332" i="2" a="1"/>
  <c r="L332" i="2" s="1"/>
  <c r="L331" i="2" a="1"/>
  <c r="L331" i="2" s="1"/>
  <c r="L330" i="2" a="1"/>
  <c r="L330" i="2" s="1"/>
  <c r="L329" i="2" a="1"/>
  <c r="L329" i="2" s="1"/>
  <c r="L328" i="2" a="1"/>
  <c r="L328" i="2" s="1"/>
  <c r="L327" i="2" a="1"/>
  <c r="L327" i="2" s="1"/>
  <c r="L326" i="2" a="1"/>
  <c r="L326" i="2" s="1"/>
  <c r="L325" i="2" a="1"/>
  <c r="L325" i="2" s="1"/>
  <c r="L324" i="2" a="1"/>
  <c r="L324" i="2" s="1"/>
  <c r="L323" i="2" a="1"/>
  <c r="L323" i="2" s="1"/>
  <c r="L322" i="2" a="1"/>
  <c r="L322" i="2" s="1"/>
  <c r="L321" i="2" a="1"/>
  <c r="L321" i="2" s="1"/>
  <c r="L320" i="2" a="1"/>
  <c r="L320" i="2" s="1"/>
  <c r="L319" i="2" a="1"/>
  <c r="L319" i="2" s="1"/>
  <c r="L318" i="2" a="1"/>
  <c r="L318" i="2" s="1"/>
  <c r="L317" i="2" a="1"/>
  <c r="L317" i="2" s="1"/>
  <c r="L316" i="2" a="1"/>
  <c r="L316" i="2" s="1"/>
  <c r="L315" i="2" a="1"/>
  <c r="L315" i="2" s="1"/>
  <c r="L314" i="2" a="1"/>
  <c r="L314" i="2" s="1"/>
  <c r="L313" i="2" a="1"/>
  <c r="L313" i="2" s="1"/>
  <c r="L312" i="2" a="1"/>
  <c r="L312" i="2" s="1"/>
  <c r="L311" i="2" a="1"/>
  <c r="L311" i="2" s="1"/>
  <c r="L310" i="2" a="1"/>
  <c r="L310" i="2" s="1"/>
  <c r="L309" i="2" a="1"/>
  <c r="L309" i="2" s="1"/>
  <c r="L308" i="2" a="1"/>
  <c r="L308" i="2" s="1"/>
  <c r="L307" i="2" a="1"/>
  <c r="L307" i="2" s="1"/>
  <c r="L306" i="2" a="1"/>
  <c r="L306" i="2" s="1"/>
  <c r="L305" i="2" a="1"/>
  <c r="L305" i="2" s="1"/>
  <c r="L304" i="2" a="1"/>
  <c r="L304" i="2" s="1"/>
  <c r="L303" i="2" a="1"/>
  <c r="L303" i="2" s="1"/>
  <c r="L302" i="2" a="1"/>
  <c r="L302" i="2" s="1"/>
  <c r="L301" i="2" a="1"/>
  <c r="L301" i="2" s="1"/>
  <c r="L300" i="2" a="1"/>
  <c r="L300" i="2" s="1"/>
  <c r="L299" i="2" a="1"/>
  <c r="L299" i="2" s="1"/>
  <c r="L298" i="2" a="1"/>
  <c r="L298" i="2" s="1"/>
  <c r="L297" i="2" a="1"/>
  <c r="L297" i="2" s="1"/>
  <c r="L296" i="2" a="1"/>
  <c r="L296" i="2" s="1"/>
  <c r="L295" i="2" a="1"/>
  <c r="L295" i="2" s="1"/>
  <c r="L294" i="2" a="1"/>
  <c r="L294" i="2" s="1"/>
  <c r="L293" i="2" a="1"/>
  <c r="L293" i="2" s="1"/>
  <c r="L292" i="2" a="1"/>
  <c r="L292" i="2" s="1"/>
  <c r="L291" i="2" a="1"/>
  <c r="L291" i="2" s="1"/>
  <c r="L290" i="2" a="1"/>
  <c r="L290" i="2" s="1"/>
  <c r="L289" i="2" a="1"/>
  <c r="L289" i="2" s="1"/>
  <c r="L288" i="2" a="1"/>
  <c r="L288" i="2" s="1"/>
  <c r="L287" i="2" a="1"/>
  <c r="L287" i="2" s="1"/>
  <c r="L286" i="2" a="1"/>
  <c r="L286" i="2" s="1"/>
  <c r="L285" i="2" a="1"/>
  <c r="L285" i="2" s="1"/>
  <c r="L284" i="2" a="1"/>
  <c r="L284" i="2" s="1"/>
  <c r="L283" i="2" a="1"/>
  <c r="L283" i="2" s="1"/>
  <c r="L282" i="2" a="1"/>
  <c r="L282" i="2" s="1"/>
  <c r="L281" i="2" a="1"/>
  <c r="L281" i="2" s="1"/>
  <c r="L280" i="2" a="1"/>
  <c r="L280" i="2" s="1"/>
  <c r="L279" i="2" a="1"/>
  <c r="L279" i="2" s="1"/>
  <c r="L278" i="2" a="1"/>
  <c r="L278" i="2" s="1"/>
  <c r="L277" i="2" a="1"/>
  <c r="L277" i="2" s="1"/>
  <c r="L276" i="2" a="1"/>
  <c r="L276" i="2" s="1"/>
  <c r="L275" i="2" a="1"/>
  <c r="L275" i="2" s="1"/>
  <c r="L274" i="2" a="1"/>
  <c r="L274" i="2" s="1"/>
  <c r="L273" i="2" a="1"/>
  <c r="L273" i="2" s="1"/>
  <c r="L272" i="2" a="1"/>
  <c r="L272" i="2" s="1"/>
  <c r="L271" i="2" a="1"/>
  <c r="L271" i="2" s="1"/>
  <c r="L270" i="2" a="1"/>
  <c r="L270" i="2" s="1"/>
  <c r="L269" i="2" a="1"/>
  <c r="L269" i="2" s="1"/>
  <c r="L268" i="2" a="1"/>
  <c r="L268" i="2" s="1"/>
  <c r="L267" i="2" a="1"/>
  <c r="L267" i="2" s="1"/>
  <c r="L266" i="2" a="1"/>
  <c r="L266" i="2" s="1"/>
  <c r="L265" i="2" a="1"/>
  <c r="L265" i="2" s="1"/>
  <c r="L264" i="2" a="1"/>
  <c r="L264" i="2" s="1"/>
  <c r="L263" i="2" a="1"/>
  <c r="L263" i="2" s="1"/>
  <c r="L262" i="2" a="1"/>
  <c r="L262" i="2" s="1"/>
  <c r="L261" i="2" a="1"/>
  <c r="L261" i="2" s="1"/>
  <c r="L260" i="2" a="1"/>
  <c r="L260" i="2" s="1"/>
  <c r="L259" i="2" a="1"/>
  <c r="L259" i="2" s="1"/>
  <c r="L258" i="2" a="1"/>
  <c r="L258" i="2" s="1"/>
  <c r="L257" i="2" a="1"/>
  <c r="L257" i="2" s="1"/>
  <c r="L256" i="2" a="1"/>
  <c r="L256" i="2" s="1"/>
  <c r="L255" i="2" a="1"/>
  <c r="L255" i="2" s="1"/>
  <c r="L254" i="2" a="1"/>
  <c r="L254" i="2" s="1"/>
  <c r="L253" i="2" a="1"/>
  <c r="L253" i="2" s="1"/>
  <c r="L252" i="2" a="1"/>
  <c r="L252" i="2" s="1"/>
  <c r="L251" i="2" a="1"/>
  <c r="L251" i="2" s="1"/>
  <c r="L250" i="2" a="1"/>
  <c r="L250" i="2" s="1"/>
  <c r="L249" i="2" a="1"/>
  <c r="L249" i="2" s="1"/>
  <c r="L248" i="2" a="1"/>
  <c r="L248" i="2" s="1"/>
  <c r="L247" i="2" a="1"/>
  <c r="L247" i="2" s="1"/>
  <c r="L246" i="2" a="1"/>
  <c r="L246" i="2" s="1"/>
  <c r="L245" i="2" a="1"/>
  <c r="L245" i="2" s="1"/>
  <c r="L244" i="2" a="1"/>
  <c r="L244" i="2" s="1"/>
  <c r="L243" i="2" a="1"/>
  <c r="L243" i="2" s="1"/>
  <c r="L242" i="2" a="1"/>
  <c r="L242" i="2" s="1"/>
  <c r="L241" i="2" a="1"/>
  <c r="L241" i="2" s="1"/>
  <c r="L240" i="2" a="1"/>
  <c r="L240" i="2" s="1"/>
  <c r="L239" i="2" a="1"/>
  <c r="L239" i="2" s="1"/>
  <c r="L238" i="2" a="1"/>
  <c r="L238" i="2" s="1"/>
  <c r="L237" i="2" a="1"/>
  <c r="L237" i="2" s="1"/>
  <c r="L236" i="2" a="1"/>
  <c r="L236" i="2" s="1"/>
  <c r="L235" i="2" a="1"/>
  <c r="L235" i="2" s="1"/>
  <c r="L234" i="2" a="1"/>
  <c r="L234" i="2" s="1"/>
  <c r="L233" i="2" a="1"/>
  <c r="L233" i="2" s="1"/>
  <c r="L232" i="2" a="1"/>
  <c r="L232" i="2" s="1"/>
  <c r="L231" i="2" a="1"/>
  <c r="L231" i="2" s="1"/>
  <c r="L230" i="2" a="1"/>
  <c r="L230" i="2" s="1"/>
  <c r="L229" i="2" a="1"/>
  <c r="L229" i="2" s="1"/>
  <c r="L228" i="2" a="1"/>
  <c r="L228" i="2" s="1"/>
  <c r="L227" i="2" a="1"/>
  <c r="L227" i="2" s="1"/>
  <c r="L226" i="2" a="1"/>
  <c r="L226" i="2" s="1"/>
  <c r="L225" i="2" a="1"/>
  <c r="L225" i="2" s="1"/>
  <c r="L224" i="2" a="1"/>
  <c r="L224" i="2" s="1"/>
  <c r="L223" i="2" a="1"/>
  <c r="L223" i="2" s="1"/>
  <c r="L222" i="2" a="1"/>
  <c r="L222" i="2" s="1"/>
  <c r="L221" i="2" a="1"/>
  <c r="L221" i="2" s="1"/>
  <c r="L220" i="2" a="1"/>
  <c r="L220" i="2" s="1"/>
  <c r="L219" i="2" a="1"/>
  <c r="L219" i="2" s="1"/>
  <c r="L218" i="2" a="1"/>
  <c r="L218" i="2" s="1"/>
  <c r="L217" i="2" a="1"/>
  <c r="L217" i="2" s="1"/>
  <c r="L216" i="2" a="1"/>
  <c r="L216" i="2" s="1"/>
  <c r="L215" i="2" a="1"/>
  <c r="L215" i="2" s="1"/>
  <c r="L214" i="2" a="1"/>
  <c r="L214" i="2" s="1"/>
  <c r="L213" i="2" a="1"/>
  <c r="L213" i="2" s="1"/>
  <c r="L212" i="2" a="1"/>
  <c r="L212" i="2" s="1"/>
  <c r="L211" i="2" a="1"/>
  <c r="L211" i="2" s="1"/>
  <c r="L210" i="2" a="1"/>
  <c r="L210" i="2" s="1"/>
  <c r="L209" i="2" a="1"/>
  <c r="L209" i="2" s="1"/>
  <c r="L208" i="2" a="1"/>
  <c r="L208" i="2" s="1"/>
  <c r="L207" i="2" a="1"/>
  <c r="L207" i="2" s="1"/>
  <c r="L206" i="2" a="1"/>
  <c r="L206" i="2" s="1"/>
  <c r="L205" i="2" a="1"/>
  <c r="L205" i="2" s="1"/>
  <c r="L204" i="2" a="1"/>
  <c r="L204" i="2" s="1"/>
  <c r="L203" i="2" a="1"/>
  <c r="L203" i="2" s="1"/>
  <c r="L202" i="2" a="1"/>
  <c r="L202" i="2" s="1"/>
  <c r="L201" i="2" a="1"/>
  <c r="L201" i="2" s="1"/>
  <c r="L200" i="2" a="1"/>
  <c r="L200" i="2" s="1"/>
  <c r="L199" i="2" a="1"/>
  <c r="L199" i="2" s="1"/>
  <c r="L198" i="2" a="1"/>
  <c r="L198" i="2" s="1"/>
  <c r="L197" i="2" a="1"/>
  <c r="L197" i="2" s="1"/>
  <c r="L196" i="2" a="1"/>
  <c r="L196" i="2" s="1"/>
  <c r="L195" i="2" a="1"/>
  <c r="L195" i="2" s="1"/>
  <c r="L194" i="2" a="1"/>
  <c r="L194" i="2" s="1"/>
  <c r="L193" i="2" a="1"/>
  <c r="L193" i="2" s="1"/>
  <c r="L192" i="2" a="1"/>
  <c r="L192" i="2" s="1"/>
  <c r="L191" i="2" a="1"/>
  <c r="L191" i="2" s="1"/>
  <c r="L190" i="2" a="1"/>
  <c r="L190" i="2" s="1"/>
  <c r="L189" i="2" a="1"/>
  <c r="L189" i="2" s="1"/>
  <c r="L188" i="2" a="1"/>
  <c r="L188" i="2" s="1"/>
  <c r="L187" i="2" a="1"/>
  <c r="L187" i="2" s="1"/>
  <c r="L186" i="2" a="1"/>
  <c r="L186" i="2" s="1"/>
  <c r="L185" i="2" a="1"/>
  <c r="L185" i="2" s="1"/>
  <c r="L184" i="2" a="1"/>
  <c r="L184" i="2" s="1"/>
  <c r="L183" i="2" a="1"/>
  <c r="L183" i="2" s="1"/>
  <c r="L182" i="2" a="1"/>
  <c r="L182" i="2" s="1"/>
  <c r="L181" i="2" a="1"/>
  <c r="L181" i="2" s="1"/>
  <c r="L180" i="2" a="1"/>
  <c r="L180" i="2" s="1"/>
  <c r="L179" i="2" a="1"/>
  <c r="L179" i="2" s="1"/>
  <c r="L178" i="2" a="1"/>
  <c r="L178" i="2" s="1"/>
  <c r="L177" i="2" a="1"/>
  <c r="L177" i="2" s="1"/>
  <c r="L176" i="2" a="1"/>
  <c r="L176" i="2" s="1"/>
  <c r="L175" i="2" a="1"/>
  <c r="L175" i="2" s="1"/>
  <c r="L174" i="2" a="1"/>
  <c r="L174" i="2" s="1"/>
  <c r="L173" i="2" a="1"/>
  <c r="L173" i="2" s="1"/>
  <c r="L172" i="2" a="1"/>
  <c r="L172" i="2" s="1"/>
  <c r="L171" i="2" a="1"/>
  <c r="L171" i="2" s="1"/>
  <c r="L170" i="2" a="1"/>
  <c r="L170" i="2" s="1"/>
  <c r="L169" i="2" a="1"/>
  <c r="L169" i="2" s="1"/>
  <c r="L168" i="2" a="1"/>
  <c r="L168" i="2" s="1"/>
  <c r="L167" i="2" a="1"/>
  <c r="L167" i="2" s="1"/>
  <c r="L166" i="2" a="1"/>
  <c r="L166" i="2" s="1"/>
  <c r="L165" i="2" a="1"/>
  <c r="L165" i="2" s="1"/>
  <c r="L164" i="2" a="1"/>
  <c r="L164" i="2" s="1"/>
  <c r="L163" i="2" a="1"/>
  <c r="L163" i="2" s="1"/>
  <c r="L162" i="2" a="1"/>
  <c r="L162" i="2" s="1"/>
  <c r="L161" i="2" a="1"/>
  <c r="L161" i="2" s="1"/>
  <c r="L160" i="2" a="1"/>
  <c r="L160" i="2" s="1"/>
  <c r="L159" i="2" a="1"/>
  <c r="L159" i="2" s="1"/>
  <c r="L158" i="2" a="1"/>
  <c r="L158" i="2" s="1"/>
  <c r="L157" i="2" a="1"/>
  <c r="L157" i="2" s="1"/>
  <c r="L156" i="2" a="1"/>
  <c r="L156" i="2" s="1"/>
  <c r="L155" i="2" a="1"/>
  <c r="L155" i="2" s="1"/>
  <c r="L154" i="2" a="1"/>
  <c r="L154" i="2" s="1"/>
  <c r="L153" i="2" a="1"/>
  <c r="L153" i="2" s="1"/>
  <c r="L152" i="2" a="1"/>
  <c r="L152" i="2" s="1"/>
  <c r="L151" i="2" a="1"/>
  <c r="L151" i="2" s="1"/>
  <c r="L150" i="2" a="1"/>
  <c r="L150" i="2" s="1"/>
  <c r="L149" i="2" a="1"/>
  <c r="L149" i="2" s="1"/>
  <c r="L148" i="2" a="1"/>
  <c r="L148" i="2" s="1"/>
  <c r="L147" i="2" a="1"/>
  <c r="L147" i="2" s="1"/>
  <c r="L146" i="2" a="1"/>
  <c r="L146" i="2" s="1"/>
  <c r="L145" i="2" a="1"/>
  <c r="L145" i="2" s="1"/>
  <c r="L144" i="2" a="1"/>
  <c r="L144" i="2" s="1"/>
  <c r="L143" i="2" a="1"/>
  <c r="L143" i="2" s="1"/>
  <c r="L142" i="2" a="1"/>
  <c r="L142" i="2" s="1"/>
  <c r="L141" i="2" a="1"/>
  <c r="L141" i="2" s="1"/>
  <c r="L140" i="2" a="1"/>
  <c r="L140" i="2" s="1"/>
  <c r="L139" i="2" a="1"/>
  <c r="L139" i="2" s="1"/>
  <c r="L138" i="2" a="1"/>
  <c r="L138" i="2" s="1"/>
  <c r="L137" i="2" a="1"/>
  <c r="L137" i="2" s="1"/>
  <c r="L136" i="2" a="1"/>
  <c r="L136" i="2" s="1"/>
  <c r="L135" i="2" a="1"/>
  <c r="L135" i="2" s="1"/>
  <c r="L134" i="2" a="1"/>
  <c r="L134" i="2" s="1"/>
  <c r="L133" i="2" a="1"/>
  <c r="L133" i="2" s="1"/>
  <c r="L132" i="2" a="1"/>
  <c r="L132" i="2" s="1"/>
  <c r="L131" i="2" a="1"/>
  <c r="L131" i="2" s="1"/>
  <c r="L130" i="2" a="1"/>
  <c r="L130" i="2" s="1"/>
  <c r="L129" i="2" a="1"/>
  <c r="L129" i="2" s="1"/>
  <c r="L128" i="2" a="1"/>
  <c r="L128" i="2" s="1"/>
  <c r="L127" i="2" a="1"/>
  <c r="L127" i="2" s="1"/>
  <c r="L126" i="2" a="1"/>
  <c r="L126" i="2" s="1"/>
  <c r="L125" i="2" a="1"/>
  <c r="L125" i="2" s="1"/>
  <c r="L124" i="2" a="1"/>
  <c r="L124" i="2" s="1"/>
  <c r="L123" i="2" a="1"/>
  <c r="L123" i="2" s="1"/>
  <c r="L122" i="2" a="1"/>
  <c r="L122" i="2" s="1"/>
  <c r="L121" i="2" a="1"/>
  <c r="L121" i="2" s="1"/>
  <c r="L120" i="2" a="1"/>
  <c r="L120" i="2" s="1"/>
  <c r="L119" i="2" a="1"/>
  <c r="L119" i="2" s="1"/>
  <c r="L118" i="2" a="1"/>
  <c r="L118" i="2" s="1"/>
  <c r="L117" i="2" a="1"/>
  <c r="L117" i="2" s="1"/>
  <c r="L116" i="2" a="1"/>
  <c r="L116" i="2" s="1"/>
  <c r="L115" i="2" a="1"/>
  <c r="L115" i="2" s="1"/>
  <c r="L114" i="2" a="1"/>
  <c r="L114" i="2" s="1"/>
  <c r="L113" i="2" a="1"/>
  <c r="L113" i="2" s="1"/>
  <c r="L112" i="2" a="1"/>
  <c r="L112" i="2" s="1"/>
  <c r="L111" i="2" a="1"/>
  <c r="L111" i="2" s="1"/>
  <c r="L110" i="2" a="1"/>
  <c r="L110" i="2" s="1"/>
  <c r="L109" i="2" a="1"/>
  <c r="L109" i="2" s="1"/>
  <c r="L108" i="2" a="1"/>
  <c r="L108" i="2" s="1"/>
  <c r="L107" i="2" a="1"/>
  <c r="L107" i="2" s="1"/>
  <c r="L106" i="2" a="1"/>
  <c r="L106" i="2" s="1"/>
  <c r="L105" i="2" a="1"/>
  <c r="L105" i="2" s="1"/>
  <c r="L104" i="2" a="1"/>
  <c r="L104" i="2" s="1"/>
  <c r="L103" i="2" a="1"/>
  <c r="L103" i="2" s="1"/>
  <c r="L102" i="2" a="1"/>
  <c r="L102" i="2" s="1"/>
  <c r="L101" i="2" a="1"/>
  <c r="L101" i="2" s="1"/>
  <c r="L100" i="2" a="1"/>
  <c r="L100" i="2" s="1"/>
  <c r="L99" i="2" a="1"/>
  <c r="L99" i="2" s="1"/>
  <c r="L98" i="2" a="1"/>
  <c r="L98" i="2" s="1"/>
  <c r="L97" i="2" a="1"/>
  <c r="L97" i="2" s="1"/>
  <c r="L96" i="2" a="1"/>
  <c r="L96" i="2" s="1"/>
  <c r="L95" i="2" a="1"/>
  <c r="L95" i="2" s="1"/>
  <c r="L94" i="2" a="1"/>
  <c r="L94" i="2" s="1"/>
  <c r="L93" i="2" a="1"/>
  <c r="L93" i="2" s="1"/>
  <c r="L92" i="2" a="1"/>
  <c r="L92" i="2" s="1"/>
  <c r="L91" i="2" a="1"/>
  <c r="L91" i="2" s="1"/>
  <c r="L90" i="2" a="1"/>
  <c r="L90" i="2" s="1"/>
  <c r="L89" i="2" a="1"/>
  <c r="L89" i="2" s="1"/>
  <c r="L88" i="2" a="1"/>
  <c r="L88" i="2" s="1"/>
  <c r="L87" i="2" a="1"/>
  <c r="L87" i="2" s="1"/>
  <c r="L86" i="2" a="1"/>
  <c r="L86" i="2" s="1"/>
  <c r="L85" i="2" a="1"/>
  <c r="L85" i="2" s="1"/>
  <c r="L84" i="2" a="1"/>
  <c r="L84" i="2" s="1"/>
  <c r="L83" i="2" a="1"/>
  <c r="L83" i="2" s="1"/>
  <c r="L82" i="2" a="1"/>
  <c r="L82" i="2" s="1"/>
  <c r="L81" i="2" a="1"/>
  <c r="L81" i="2" s="1"/>
  <c r="L80" i="2" a="1"/>
  <c r="L80" i="2" s="1"/>
  <c r="L79" i="2" a="1"/>
  <c r="L79" i="2" s="1"/>
  <c r="L78" i="2" a="1"/>
  <c r="L78" i="2" s="1"/>
  <c r="L77" i="2" a="1"/>
  <c r="L77" i="2" s="1"/>
  <c r="L76" i="2" a="1"/>
  <c r="L76" i="2" s="1"/>
  <c r="L75" i="2" a="1"/>
  <c r="L75" i="2" s="1"/>
  <c r="L74" i="2" a="1"/>
  <c r="L74" i="2" s="1"/>
  <c r="L73" i="2" a="1"/>
  <c r="L73" i="2" s="1"/>
  <c r="L72" i="2" a="1"/>
  <c r="L72" i="2" s="1"/>
  <c r="L71" i="2" a="1"/>
  <c r="L71" i="2" s="1"/>
  <c r="L70" i="2" a="1"/>
  <c r="L70" i="2" s="1"/>
  <c r="L69" i="2" a="1"/>
  <c r="L69" i="2" s="1"/>
  <c r="L68" i="2" a="1"/>
  <c r="L68" i="2" s="1"/>
  <c r="L67" i="2" a="1"/>
  <c r="L67" i="2" s="1"/>
  <c r="L66" i="2" a="1"/>
  <c r="L66" i="2" s="1"/>
  <c r="L65" i="2" a="1"/>
  <c r="L65" i="2" s="1"/>
  <c r="L64" i="2" a="1"/>
  <c r="L64" i="2" s="1"/>
  <c r="L63" i="2" a="1"/>
  <c r="L63" i="2" s="1"/>
  <c r="L62" i="2" a="1"/>
  <c r="L62" i="2" s="1"/>
  <c r="L61" i="2" a="1"/>
  <c r="L61" i="2" s="1"/>
  <c r="L60" i="2" a="1"/>
  <c r="L60" i="2" s="1"/>
  <c r="L59" i="2" a="1"/>
  <c r="L59" i="2" s="1"/>
  <c r="L58" i="2" a="1"/>
  <c r="L58" i="2" s="1"/>
  <c r="L57" i="2" a="1"/>
  <c r="L57" i="2" s="1"/>
  <c r="L56" i="2" a="1"/>
  <c r="L56" i="2" s="1"/>
  <c r="L55" i="2" a="1"/>
  <c r="L55" i="2" s="1"/>
  <c r="L54" i="2" a="1"/>
  <c r="L54" i="2" s="1"/>
  <c r="L53" i="2" a="1"/>
  <c r="L53" i="2" s="1"/>
  <c r="L52" i="2" a="1"/>
  <c r="L52" i="2" s="1"/>
  <c r="L51" i="2" a="1"/>
  <c r="L51" i="2" s="1"/>
  <c r="L50" i="2" a="1"/>
  <c r="L50" i="2" s="1"/>
  <c r="L49" i="2" a="1"/>
  <c r="L49" i="2" s="1"/>
  <c r="L48" i="2" a="1"/>
  <c r="L48" i="2" s="1"/>
  <c r="L47" i="2" a="1"/>
  <c r="L47" i="2" s="1"/>
  <c r="L46" i="2" a="1"/>
  <c r="L46" i="2" s="1"/>
  <c r="L45" i="2" a="1"/>
  <c r="L45" i="2" s="1"/>
  <c r="L44" i="2" a="1"/>
  <c r="L44" i="2" s="1"/>
  <c r="L43" i="2" a="1"/>
  <c r="L43" i="2" s="1"/>
  <c r="L42" i="2" a="1"/>
  <c r="L42" i="2" s="1"/>
  <c r="L41" i="2" a="1"/>
  <c r="L41" i="2" s="1"/>
  <c r="L40" i="2" a="1"/>
  <c r="L40" i="2" s="1"/>
  <c r="L39" i="2" a="1"/>
  <c r="L39" i="2" s="1"/>
  <c r="L38" i="2" a="1"/>
  <c r="L38" i="2" s="1"/>
  <c r="L37" i="2" a="1"/>
  <c r="L37" i="2" s="1"/>
  <c r="L36" i="2" a="1"/>
  <c r="L36" i="2" s="1"/>
  <c r="L35" i="2" a="1"/>
  <c r="L35" i="2" s="1"/>
  <c r="L34" i="2" a="1"/>
  <c r="L34" i="2" s="1"/>
  <c r="L33" i="2" a="1"/>
  <c r="L33" i="2" s="1"/>
  <c r="L32" i="2" a="1"/>
  <c r="L32" i="2" s="1"/>
  <c r="L31" i="2" a="1"/>
  <c r="L31" i="2" s="1"/>
  <c r="L30" i="2" a="1"/>
  <c r="L30" i="2" s="1"/>
  <c r="L29" i="2" a="1"/>
  <c r="L29" i="2" s="1"/>
  <c r="L28" i="2" a="1"/>
  <c r="L28" i="2" s="1"/>
  <c r="L27" i="2" a="1"/>
  <c r="L27" i="2" s="1"/>
  <c r="L26" i="2" a="1"/>
  <c r="L26" i="2" s="1"/>
  <c r="L25" i="2" a="1"/>
  <c r="L25" i="2" s="1"/>
  <c r="L24" i="2" a="1"/>
  <c r="L24" i="2" s="1"/>
  <c r="L23" i="2" a="1"/>
  <c r="L23" i="2" s="1"/>
  <c r="L22" i="2" a="1"/>
  <c r="L22" i="2" s="1"/>
  <c r="L21" i="2" a="1"/>
  <c r="L21" i="2" s="1"/>
  <c r="L20" i="2" a="1"/>
  <c r="L20" i="2" s="1"/>
  <c r="L19" i="2" a="1"/>
  <c r="L19" i="2" s="1"/>
  <c r="L18" i="2" a="1"/>
  <c r="L18" i="2" s="1"/>
  <c r="L17" i="2" a="1"/>
  <c r="L17" i="2" s="1"/>
  <c r="L16" i="2" a="1"/>
  <c r="L16" i="2" s="1"/>
  <c r="L15" i="2" a="1"/>
  <c r="L15" i="2" s="1"/>
  <c r="L14" i="2" a="1"/>
  <c r="L14" i="2" s="1"/>
  <c r="L13" i="2" a="1"/>
  <c r="L13" i="2" s="1"/>
  <c r="L12" i="2" a="1"/>
  <c r="L12" i="2" s="1"/>
  <c r="L11" i="2" a="1"/>
  <c r="L11" i="2" s="1"/>
  <c r="L10" i="2" a="1"/>
  <c r="L10" i="2" s="1"/>
  <c r="L9" i="2" a="1"/>
  <c r="L9" i="2" s="1"/>
  <c r="L8" i="2" a="1"/>
  <c r="L8" i="2" s="1"/>
  <c r="L7" i="2" a="1"/>
  <c r="L7" i="2" s="1"/>
  <c r="L6" i="2" a="1"/>
  <c r="L6" i="2" s="1"/>
  <c r="L5" i="2" a="1"/>
  <c r="L5" i="2" s="1"/>
  <c r="L4" i="2" a="1"/>
  <c r="L4" i="2" s="1"/>
  <c r="A2" i="2" a="1"/>
  <c r="A2" i="2" s="1"/>
  <c r="D2" i="2" s="1" a="1"/>
  <c r="D2" i="2" s="1"/>
  <c r="K100" i="4" a="1"/>
  <c r="K100" i="4" s="1"/>
  <c r="J100" i="4" a="1"/>
  <c r="J100" i="4" s="1"/>
  <c r="K99" i="4" a="1"/>
  <c r="K99" i="4" s="1"/>
  <c r="J99" i="4" a="1"/>
  <c r="J99" i="4" s="1"/>
  <c r="K98" i="4" a="1"/>
  <c r="K98" i="4" s="1"/>
  <c r="J98" i="4" a="1"/>
  <c r="J98" i="4" s="1"/>
  <c r="K97" i="4" a="1"/>
  <c r="K97" i="4" s="1"/>
  <c r="J97" i="4" a="1"/>
  <c r="J97" i="4" s="1"/>
  <c r="K96" i="4" a="1"/>
  <c r="K96" i="4" s="1"/>
  <c r="J96" i="4" a="1"/>
  <c r="J96" i="4" s="1"/>
  <c r="K95" i="4" a="1"/>
  <c r="K95" i="4" s="1"/>
  <c r="J95" i="4" a="1"/>
  <c r="J95" i="4" s="1"/>
  <c r="K94" i="4" a="1"/>
  <c r="K94" i="4" s="1"/>
  <c r="J94" i="4" a="1"/>
  <c r="J94" i="4" s="1"/>
  <c r="K93" i="4" a="1"/>
  <c r="K93" i="4" s="1"/>
  <c r="J93" i="4" a="1"/>
  <c r="J93" i="4" s="1"/>
  <c r="K92" i="4" a="1"/>
  <c r="K92" i="4" s="1"/>
  <c r="J92" i="4" a="1"/>
  <c r="J92" i="4" s="1"/>
  <c r="K91" i="4" a="1"/>
  <c r="K91" i="4" s="1"/>
  <c r="J91" i="4" a="1"/>
  <c r="J91" i="4" s="1"/>
  <c r="K90" i="4" a="1"/>
  <c r="K90" i="4" s="1"/>
  <c r="J90" i="4" a="1"/>
  <c r="J90" i="4" s="1"/>
  <c r="K89" i="4" a="1"/>
  <c r="K89" i="4" s="1"/>
  <c r="J89" i="4" a="1"/>
  <c r="J89" i="4" s="1"/>
  <c r="K88" i="4" a="1"/>
  <c r="K88" i="4" s="1"/>
  <c r="J88" i="4" a="1"/>
  <c r="J88" i="4" s="1"/>
  <c r="K87" i="4" a="1"/>
  <c r="K87" i="4" s="1"/>
  <c r="J87" i="4" a="1"/>
  <c r="J87" i="4" s="1"/>
  <c r="K86" i="4" a="1"/>
  <c r="K86" i="4" s="1"/>
  <c r="J86" i="4" a="1"/>
  <c r="J86" i="4" s="1"/>
  <c r="K85" i="4" a="1"/>
  <c r="K85" i="4" s="1"/>
  <c r="J85" i="4" a="1"/>
  <c r="J85" i="4" s="1"/>
  <c r="K84" i="4" a="1"/>
  <c r="K84" i="4" s="1"/>
  <c r="J84" i="4" a="1"/>
  <c r="J84" i="4" s="1"/>
  <c r="K83" i="4" a="1"/>
  <c r="K83" i="4" s="1"/>
  <c r="J83" i="4" a="1"/>
  <c r="J83" i="4" s="1"/>
  <c r="K82" i="4" a="1"/>
  <c r="K82" i="4" s="1"/>
  <c r="J82" i="4" a="1"/>
  <c r="J82" i="4" s="1"/>
  <c r="K81" i="4" a="1"/>
  <c r="K81" i="4" s="1"/>
  <c r="J81" i="4" a="1"/>
  <c r="J81" i="4" s="1"/>
  <c r="K80" i="4" a="1"/>
  <c r="K80" i="4" s="1"/>
  <c r="J80" i="4" a="1"/>
  <c r="J80" i="4" s="1"/>
  <c r="K79" i="4" a="1"/>
  <c r="K79" i="4" s="1"/>
  <c r="J79" i="4" a="1"/>
  <c r="J79" i="4" s="1"/>
  <c r="K78" i="4" a="1"/>
  <c r="K78" i="4" s="1"/>
  <c r="J78" i="4" a="1"/>
  <c r="J78" i="4" s="1"/>
  <c r="K77" i="4" a="1"/>
  <c r="K77" i="4" s="1"/>
  <c r="J77" i="4" a="1"/>
  <c r="J77" i="4" s="1"/>
  <c r="K76" i="4" a="1"/>
  <c r="K76" i="4" s="1"/>
  <c r="J76" i="4" a="1"/>
  <c r="J76" i="4" s="1"/>
  <c r="K75" i="4" a="1"/>
  <c r="K75" i="4" s="1"/>
  <c r="J75" i="4" a="1"/>
  <c r="J75" i="4" s="1"/>
  <c r="K74" i="4" a="1"/>
  <c r="K74" i="4" s="1"/>
  <c r="J74" i="4" a="1"/>
  <c r="J74" i="4" s="1"/>
  <c r="K73" i="4" a="1"/>
  <c r="K73" i="4" s="1"/>
  <c r="J73" i="4" a="1"/>
  <c r="J73" i="4" s="1"/>
  <c r="K72" i="4" a="1"/>
  <c r="K72" i="4" s="1"/>
  <c r="J72" i="4" a="1"/>
  <c r="J72" i="4" s="1"/>
  <c r="K71" i="4" a="1"/>
  <c r="K71" i="4" s="1"/>
  <c r="J71" i="4" a="1"/>
  <c r="J71" i="4" s="1"/>
  <c r="K70" i="4" a="1"/>
  <c r="K70" i="4" s="1"/>
  <c r="J70" i="4" a="1"/>
  <c r="J70" i="4" s="1"/>
  <c r="K69" i="4" a="1"/>
  <c r="K69" i="4" s="1"/>
  <c r="J69" i="4" a="1"/>
  <c r="J69" i="4" s="1"/>
  <c r="K68" i="4" a="1"/>
  <c r="K68" i="4" s="1"/>
  <c r="J68" i="4" a="1"/>
  <c r="J68" i="4" s="1"/>
  <c r="K67" i="4" a="1"/>
  <c r="K67" i="4" s="1"/>
  <c r="J67" i="4" a="1"/>
  <c r="J67" i="4" s="1"/>
  <c r="K66" i="4" a="1"/>
  <c r="K66" i="4" s="1"/>
  <c r="J66" i="4" a="1"/>
  <c r="J66" i="4" s="1"/>
  <c r="K65" i="4" a="1"/>
  <c r="K65" i="4" s="1"/>
  <c r="J65" i="4" a="1"/>
  <c r="J65" i="4" s="1"/>
  <c r="K64" i="4" a="1"/>
  <c r="K64" i="4" s="1"/>
  <c r="J64" i="4" a="1"/>
  <c r="J64" i="4" s="1"/>
  <c r="K63" i="4" a="1"/>
  <c r="K63" i="4" s="1"/>
  <c r="J63" i="4" a="1"/>
  <c r="J63" i="4" s="1"/>
  <c r="K62" i="4" a="1"/>
  <c r="K62" i="4" s="1"/>
  <c r="J62" i="4" a="1"/>
  <c r="J62" i="4" s="1"/>
  <c r="K61" i="4" a="1"/>
  <c r="K61" i="4" s="1"/>
  <c r="J61" i="4" a="1"/>
  <c r="J61" i="4" s="1"/>
  <c r="K60" i="4" a="1"/>
  <c r="K60" i="4" s="1"/>
  <c r="J60" i="4" a="1"/>
  <c r="J60" i="4" s="1"/>
  <c r="K59" i="4" a="1"/>
  <c r="K59" i="4" s="1"/>
  <c r="J59" i="4" a="1"/>
  <c r="J59" i="4" s="1"/>
  <c r="K58" i="4" a="1"/>
  <c r="K58" i="4" s="1"/>
  <c r="J58" i="4" a="1"/>
  <c r="J58" i="4" s="1"/>
  <c r="K57" i="4" a="1"/>
  <c r="K57" i="4" s="1"/>
  <c r="J57" i="4" a="1"/>
  <c r="J57" i="4" s="1"/>
  <c r="K56" i="4" a="1"/>
  <c r="K56" i="4" s="1"/>
  <c r="J56" i="4" a="1"/>
  <c r="J56" i="4" s="1"/>
  <c r="K55" i="4" a="1"/>
  <c r="K55" i="4" s="1"/>
  <c r="J55" i="4" a="1"/>
  <c r="J55" i="4" s="1"/>
  <c r="K54" i="4" a="1"/>
  <c r="K54" i="4" s="1"/>
  <c r="J54" i="4" a="1"/>
  <c r="J54" i="4" s="1"/>
  <c r="K53" i="4" a="1"/>
  <c r="K53" i="4" s="1"/>
  <c r="J53" i="4" a="1"/>
  <c r="J53" i="4" s="1"/>
  <c r="K52" i="4" a="1"/>
  <c r="K52" i="4" s="1"/>
  <c r="J52" i="4" a="1"/>
  <c r="J52" i="4" s="1"/>
  <c r="K51" i="4" a="1"/>
  <c r="K51" i="4" s="1"/>
  <c r="J51" i="4" a="1"/>
  <c r="J51" i="4" s="1"/>
  <c r="K50" i="4" a="1"/>
  <c r="K50" i="4" s="1"/>
  <c r="J50" i="4" a="1"/>
  <c r="J50" i="4" s="1"/>
  <c r="K49" i="4" a="1"/>
  <c r="K49" i="4" s="1"/>
  <c r="J49" i="4" a="1"/>
  <c r="J49" i="4" s="1"/>
  <c r="K48" i="4" a="1"/>
  <c r="K48" i="4" s="1"/>
  <c r="J48" i="4" a="1"/>
  <c r="J48" i="4" s="1"/>
  <c r="K47" i="4" a="1"/>
  <c r="K47" i="4" s="1"/>
  <c r="J47" i="4" a="1"/>
  <c r="J47" i="4" s="1"/>
  <c r="K46" i="4" a="1"/>
  <c r="K46" i="4" s="1"/>
  <c r="J46" i="4" a="1"/>
  <c r="J46" i="4" s="1"/>
  <c r="K45" i="4" a="1"/>
  <c r="K45" i="4" s="1"/>
  <c r="J45" i="4" a="1"/>
  <c r="J45" i="4" s="1"/>
  <c r="K44" i="4" a="1"/>
  <c r="K44" i="4" s="1"/>
  <c r="J44" i="4" a="1"/>
  <c r="J44" i="4" s="1"/>
  <c r="K43" i="4" a="1"/>
  <c r="K43" i="4" s="1"/>
  <c r="J43" i="4" a="1"/>
  <c r="J43" i="4" s="1"/>
  <c r="K42" i="4" a="1"/>
  <c r="K42" i="4" s="1"/>
  <c r="J42" i="4" a="1"/>
  <c r="J42" i="4" s="1"/>
  <c r="K41" i="4" a="1"/>
  <c r="K41" i="4" s="1"/>
  <c r="J41" i="4" a="1"/>
  <c r="J41" i="4" s="1"/>
  <c r="K40" i="4" a="1"/>
  <c r="K40" i="4" s="1"/>
  <c r="J40" i="4" a="1"/>
  <c r="J40" i="4" s="1"/>
  <c r="K39" i="4" a="1"/>
  <c r="K39" i="4" s="1"/>
  <c r="J39" i="4" a="1"/>
  <c r="J39" i="4" s="1"/>
  <c r="K38" i="4" a="1"/>
  <c r="K38" i="4" s="1"/>
  <c r="J38" i="4" a="1"/>
  <c r="J38" i="4" s="1"/>
  <c r="K37" i="4" a="1"/>
  <c r="K37" i="4" s="1"/>
  <c r="J37" i="4" a="1"/>
  <c r="J37" i="4" s="1"/>
  <c r="K36" i="4" a="1"/>
  <c r="K36" i="4" s="1"/>
  <c r="J36" i="4" a="1"/>
  <c r="J36" i="4" s="1"/>
  <c r="K35" i="4" a="1"/>
  <c r="K35" i="4" s="1"/>
  <c r="J35" i="4" a="1"/>
  <c r="J35" i="4" s="1"/>
  <c r="K34" i="4" a="1"/>
  <c r="K34" i="4" s="1"/>
  <c r="J34" i="4" a="1"/>
  <c r="J34" i="4" s="1"/>
  <c r="K33" i="4" a="1"/>
  <c r="K33" i="4" s="1"/>
  <c r="J33" i="4" a="1"/>
  <c r="J33" i="4" s="1"/>
  <c r="K32" i="4" a="1"/>
  <c r="K32" i="4" s="1"/>
  <c r="J32" i="4" a="1"/>
  <c r="J32" i="4" s="1"/>
  <c r="K31" i="4" a="1"/>
  <c r="K31" i="4" s="1"/>
  <c r="J31" i="4" a="1"/>
  <c r="J31" i="4" s="1"/>
  <c r="K30" i="4" a="1"/>
  <c r="K30" i="4" s="1"/>
  <c r="J30" i="4" a="1"/>
  <c r="J30" i="4" s="1"/>
  <c r="K29" i="4" a="1"/>
  <c r="K29" i="4" s="1"/>
  <c r="J29" i="4" a="1"/>
  <c r="J29" i="4" s="1"/>
  <c r="K28" i="4" a="1"/>
  <c r="K28" i="4" s="1"/>
  <c r="J28" i="4" a="1"/>
  <c r="J28" i="4" s="1"/>
  <c r="K27" i="4" a="1"/>
  <c r="K27" i="4" s="1"/>
  <c r="J27" i="4" a="1"/>
  <c r="J27" i="4" s="1"/>
  <c r="K26" i="4" a="1"/>
  <c r="K26" i="4" s="1"/>
  <c r="J26" i="4" a="1"/>
  <c r="J26" i="4" s="1"/>
  <c r="K25" i="4" a="1"/>
  <c r="K25" i="4" s="1"/>
  <c r="J25" i="4" a="1"/>
  <c r="J25" i="4" s="1"/>
  <c r="K24" i="4" a="1"/>
  <c r="K24" i="4" s="1"/>
  <c r="J24" i="4" a="1"/>
  <c r="J24" i="4" s="1"/>
  <c r="K23" i="4" a="1"/>
  <c r="K23" i="4" s="1"/>
  <c r="J23" i="4" a="1"/>
  <c r="J23" i="4" s="1"/>
  <c r="K22" i="4" a="1"/>
  <c r="K22" i="4" s="1"/>
  <c r="J22" i="4" a="1"/>
  <c r="J22" i="4" s="1"/>
  <c r="K21" i="4" a="1"/>
  <c r="K21" i="4" s="1"/>
  <c r="J21" i="4" a="1"/>
  <c r="J21" i="4" s="1"/>
  <c r="K20" i="4" a="1"/>
  <c r="K20" i="4" s="1"/>
  <c r="J20" i="4" a="1"/>
  <c r="J20" i="4" s="1"/>
  <c r="K19" i="4" a="1"/>
  <c r="K19" i="4" s="1"/>
  <c r="J19" i="4" a="1"/>
  <c r="J19" i="4" s="1"/>
  <c r="K18" i="4" a="1"/>
  <c r="K18" i="4" s="1"/>
  <c r="J18" i="4" a="1"/>
  <c r="J18" i="4" s="1"/>
  <c r="K17" i="4" a="1"/>
  <c r="K17" i="4" s="1"/>
  <c r="J17" i="4" a="1"/>
  <c r="J17" i="4" s="1"/>
  <c r="K16" i="4" a="1"/>
  <c r="K16" i="4" s="1"/>
  <c r="J16" i="4" a="1"/>
  <c r="J16" i="4" s="1"/>
  <c r="K15" i="4" a="1"/>
  <c r="K15" i="4" s="1"/>
  <c r="J15" i="4" a="1"/>
  <c r="J15" i="4" s="1"/>
  <c r="K14" i="4" a="1"/>
  <c r="K14" i="4" s="1"/>
  <c r="J14" i="4" a="1"/>
  <c r="J14" i="4" s="1"/>
  <c r="K13" i="4" a="1"/>
  <c r="K13" i="4" s="1"/>
  <c r="J13" i="4" a="1"/>
  <c r="J13" i="4" s="1"/>
  <c r="K12" i="4" a="1"/>
  <c r="K12" i="4" s="1"/>
  <c r="J12" i="4" a="1"/>
  <c r="J12" i="4" s="1"/>
  <c r="K11" i="4" a="1"/>
  <c r="K11" i="4" s="1"/>
  <c r="J11" i="4" a="1"/>
  <c r="J11" i="4" s="1"/>
  <c r="K10" i="4" a="1"/>
  <c r="K10" i="4" s="1"/>
  <c r="J10" i="4" a="1"/>
  <c r="J10" i="4" s="1"/>
  <c r="K9" i="4" a="1"/>
  <c r="K9" i="4" s="1"/>
  <c r="J9" i="4" a="1"/>
  <c r="J9" i="4" s="1"/>
  <c r="K8" i="4" a="1"/>
  <c r="K8" i="4" s="1"/>
  <c r="J8" i="4" a="1"/>
  <c r="J8" i="4" s="1"/>
  <c r="K7" i="4" a="1"/>
  <c r="K7" i="4" s="1"/>
  <c r="J7" i="4" a="1"/>
  <c r="J7" i="4" s="1"/>
  <c r="K6" i="4" a="1"/>
  <c r="K6" i="4" s="1"/>
  <c r="J6" i="4" a="1"/>
  <c r="J6" i="4" s="1"/>
  <c r="K5" i="4" a="1"/>
  <c r="K5" i="4" s="1"/>
  <c r="J5" i="4" a="1"/>
  <c r="J5" i="4" s="1"/>
  <c r="K4" i="4" a="1"/>
  <c r="K4" i="4" s="1"/>
  <c r="J4" i="4" a="1"/>
  <c r="J4" i="4" s="1"/>
  <c r="G100" i="4" a="1"/>
  <c r="G100" i="4" s="1"/>
  <c r="G99" i="4" a="1"/>
  <c r="G99" i="4" s="1"/>
  <c r="G98" i="4" a="1"/>
  <c r="G98" i="4" s="1"/>
  <c r="G97" i="4" a="1"/>
  <c r="G97" i="4" s="1"/>
  <c r="G96" i="4" a="1"/>
  <c r="G96" i="4" s="1"/>
  <c r="G95" i="4" a="1"/>
  <c r="G95" i="4" s="1"/>
  <c r="G94" i="4" a="1"/>
  <c r="G94" i="4" s="1"/>
  <c r="G93" i="4" a="1"/>
  <c r="G93" i="4" s="1"/>
  <c r="G92" i="4" a="1"/>
  <c r="G92" i="4" s="1"/>
  <c r="G91" i="4" a="1"/>
  <c r="G91" i="4" s="1"/>
  <c r="G90" i="4" a="1"/>
  <c r="G90" i="4" s="1"/>
  <c r="G89" i="4" a="1"/>
  <c r="G89" i="4" s="1"/>
  <c r="G88" i="4" a="1"/>
  <c r="G88" i="4" s="1"/>
  <c r="G87" i="4" a="1"/>
  <c r="G87" i="4" s="1"/>
  <c r="G86" i="4" a="1"/>
  <c r="G86" i="4" s="1"/>
  <c r="G85" i="4" a="1"/>
  <c r="G85" i="4" s="1"/>
  <c r="G84" i="4" a="1"/>
  <c r="G84" i="4" s="1"/>
  <c r="G83" i="4" a="1"/>
  <c r="G83" i="4" s="1"/>
  <c r="G82" i="4" a="1"/>
  <c r="G82" i="4" s="1"/>
  <c r="G81" i="4" a="1"/>
  <c r="G81" i="4" s="1"/>
  <c r="G80" i="4" a="1"/>
  <c r="G80" i="4" s="1"/>
  <c r="G79" i="4" a="1"/>
  <c r="G79" i="4" s="1"/>
  <c r="G78" i="4" a="1"/>
  <c r="G78" i="4" s="1"/>
  <c r="G77" i="4" a="1"/>
  <c r="G77" i="4" s="1"/>
  <c r="G76" i="4" a="1"/>
  <c r="G76" i="4" s="1"/>
  <c r="G75" i="4" a="1"/>
  <c r="G75" i="4" s="1"/>
  <c r="G74" i="4" a="1"/>
  <c r="G74" i="4" s="1"/>
  <c r="G73" i="4" a="1"/>
  <c r="G73" i="4" s="1"/>
  <c r="G72" i="4" a="1"/>
  <c r="G72" i="4" s="1"/>
  <c r="G71" i="4" a="1"/>
  <c r="G71" i="4" s="1"/>
  <c r="G70" i="4" a="1"/>
  <c r="G70" i="4" s="1"/>
  <c r="G69" i="4" a="1"/>
  <c r="G69" i="4" s="1"/>
  <c r="G68" i="4" a="1"/>
  <c r="G68" i="4" s="1"/>
  <c r="G67" i="4" a="1"/>
  <c r="G67" i="4" s="1"/>
  <c r="G66" i="4" a="1"/>
  <c r="G66" i="4" s="1"/>
  <c r="G65" i="4" a="1"/>
  <c r="G65" i="4" s="1"/>
  <c r="G64" i="4" a="1"/>
  <c r="G64" i="4" s="1"/>
  <c r="G63" i="4" a="1"/>
  <c r="G63" i="4" s="1"/>
  <c r="G62" i="4" a="1"/>
  <c r="G62" i="4" s="1"/>
  <c r="G61" i="4" a="1"/>
  <c r="G61" i="4" s="1"/>
  <c r="G60" i="4" a="1"/>
  <c r="G60" i="4" s="1"/>
  <c r="G59" i="4" a="1"/>
  <c r="G59" i="4" s="1"/>
  <c r="G58" i="4" a="1"/>
  <c r="G58" i="4" s="1"/>
  <c r="G57" i="4" a="1"/>
  <c r="G57" i="4" s="1"/>
  <c r="G56" i="4" a="1"/>
  <c r="G56" i="4" s="1"/>
  <c r="G55" i="4" a="1"/>
  <c r="G55" i="4" s="1"/>
  <c r="G54" i="4" a="1"/>
  <c r="G54" i="4" s="1"/>
  <c r="G53" i="4" a="1"/>
  <c r="G53" i="4" s="1"/>
  <c r="G52" i="4" a="1"/>
  <c r="G52" i="4" s="1"/>
  <c r="G51" i="4" a="1"/>
  <c r="G51" i="4" s="1"/>
  <c r="G50" i="4" a="1"/>
  <c r="G50" i="4" s="1"/>
  <c r="G49" i="4" a="1"/>
  <c r="G49" i="4" s="1"/>
  <c r="G48" i="4" a="1"/>
  <c r="G48" i="4" s="1"/>
  <c r="G47" i="4" a="1"/>
  <c r="G47" i="4" s="1"/>
  <c r="G46" i="4" a="1"/>
  <c r="G46" i="4" s="1"/>
  <c r="G45" i="4" a="1"/>
  <c r="G45" i="4" s="1"/>
  <c r="G44" i="4" a="1"/>
  <c r="G44" i="4" s="1"/>
  <c r="G43" i="4" a="1"/>
  <c r="G43" i="4" s="1"/>
  <c r="G42" i="4" a="1"/>
  <c r="G42" i="4" s="1"/>
  <c r="G41" i="4" a="1"/>
  <c r="G41" i="4" s="1"/>
  <c r="G40" i="4" a="1"/>
  <c r="G40" i="4" s="1"/>
  <c r="G39" i="4" a="1"/>
  <c r="G39" i="4" s="1"/>
  <c r="G38" i="4" a="1"/>
  <c r="G38" i="4" s="1"/>
  <c r="G37" i="4" a="1"/>
  <c r="G37" i="4" s="1"/>
  <c r="G36" i="4" a="1"/>
  <c r="G36" i="4" s="1"/>
  <c r="G35" i="4" a="1"/>
  <c r="G35" i="4" s="1"/>
  <c r="G34" i="4" a="1"/>
  <c r="G34" i="4" s="1"/>
  <c r="G33" i="4" a="1"/>
  <c r="G33" i="4" s="1"/>
  <c r="G32" i="4" a="1"/>
  <c r="G32" i="4" s="1"/>
  <c r="G31" i="4" a="1"/>
  <c r="G31" i="4" s="1"/>
  <c r="A9" i="15" a="1"/>
  <c r="A2" i="11" a="1"/>
  <c r="A2" i="11" s="1"/>
  <c r="G2" i="11" s="1" a="1"/>
  <c r="G2" i="11" s="1"/>
  <c r="A2" i="10" a="1"/>
  <c r="A2" i="10" s="1"/>
  <c r="D2" i="10" s="1" a="1"/>
  <c r="D2" i="10" s="1"/>
  <c r="A2" i="9" a="1"/>
  <c r="A2" i="9" s="1"/>
  <c r="H2" i="9" s="1" a="1"/>
  <c r="H2" i="9" s="1"/>
  <c r="A2" i="8" a="1"/>
  <c r="A2" i="8" s="1"/>
  <c r="A2" i="6" a="1"/>
  <c r="A2" i="6" s="1"/>
  <c r="C2" i="6" s="1" a="1"/>
  <c r="C2" i="6" s="1"/>
  <c r="D2" i="6" s="1" a="1"/>
  <c r="D2" i="6" s="1"/>
  <c r="G4" i="4" a="1"/>
  <c r="G4" i="4" s="1"/>
  <c r="G5" i="4" a="1"/>
  <c r="G5" i="4" s="1"/>
  <c r="G6" i="4" a="1"/>
  <c r="G6" i="4" s="1"/>
  <c r="G7" i="4" a="1"/>
  <c r="G7" i="4" s="1"/>
  <c r="G8" i="4" a="1"/>
  <c r="G8" i="4" s="1"/>
  <c r="G9" i="4" a="1"/>
  <c r="G9" i="4" s="1"/>
  <c r="G10" i="4" a="1"/>
  <c r="G10" i="4" s="1"/>
  <c r="G11" i="4" a="1"/>
  <c r="G11" i="4" s="1"/>
  <c r="G12" i="4" a="1"/>
  <c r="G12" i="4" s="1"/>
  <c r="G13" i="4" a="1"/>
  <c r="G13" i="4" s="1"/>
  <c r="G14" i="4" a="1"/>
  <c r="G14" i="4" s="1"/>
  <c r="G15" i="4" a="1"/>
  <c r="G15" i="4" s="1"/>
  <c r="G16" i="4" a="1"/>
  <c r="G16" i="4" s="1"/>
  <c r="G17" i="4" a="1"/>
  <c r="G17" i="4" s="1"/>
  <c r="G18" i="4" a="1"/>
  <c r="G18" i="4" s="1"/>
  <c r="G19" i="4" a="1"/>
  <c r="G19" i="4" s="1"/>
  <c r="G20" i="4" a="1"/>
  <c r="G20" i="4" s="1"/>
  <c r="G21" i="4" a="1"/>
  <c r="G21" i="4" s="1"/>
  <c r="G22" i="4" a="1"/>
  <c r="G22" i="4" s="1"/>
  <c r="G23" i="4" a="1"/>
  <c r="G23" i="4" s="1"/>
  <c r="G24" i="4" a="1"/>
  <c r="G24" i="4" s="1"/>
  <c r="G25" i="4" a="1"/>
  <c r="G25" i="4" s="1"/>
  <c r="G26" i="4" a="1"/>
  <c r="G26" i="4" s="1"/>
  <c r="G27" i="4" a="1"/>
  <c r="G27" i="4" s="1"/>
  <c r="G28" i="4" a="1"/>
  <c r="G28" i="4" s="1"/>
  <c r="G29" i="4" a="1"/>
  <c r="G29" i="4" s="1"/>
  <c r="G30" i="4" a="1"/>
  <c r="G30" i="4" s="1"/>
  <c r="D2" i="21" l="1" a="1"/>
  <c r="D2" i="21" s="1"/>
  <c r="E2" i="21" s="1" a="1"/>
  <c r="E2" i="21" s="1"/>
  <c r="B65" i="26"/>
  <c r="D66" i="26"/>
  <c r="B47" i="26"/>
  <c r="B66" i="26"/>
  <c r="C65" i="26"/>
  <c r="D65" i="26"/>
  <c r="A2" i="22" a="1"/>
  <c r="A2" i="22" s="1"/>
  <c r="G15" i="27" s="1" a="1"/>
  <c r="G15" i="27" s="1"/>
  <c r="J15" i="27" s="1" a="1"/>
  <c r="J15" i="27" s="1"/>
  <c r="B67" i="26" a="1"/>
  <c r="B67" i="26" s="1"/>
  <c r="M54" i="26" s="1"/>
  <c r="C67" i="26" a="1"/>
  <c r="C67" i="26" s="1"/>
  <c r="D90" i="26" a="1"/>
  <c r="D90" i="26" s="1"/>
  <c r="D84" i="26" a="1"/>
  <c r="D84" i="26" s="1"/>
  <c r="D88" i="26" a="1"/>
  <c r="D88" i="26" s="1"/>
  <c r="B83" i="26"/>
  <c r="D91" i="26" a="1"/>
  <c r="D91" i="26" s="1"/>
  <c r="D85" i="26" a="1"/>
  <c r="D85" i="26" s="1"/>
  <c r="D86" i="26" a="1"/>
  <c r="D86" i="26" s="1"/>
  <c r="D89" i="26" a="1"/>
  <c r="D89" i="26" s="1"/>
  <c r="D92" i="26" a="1"/>
  <c r="D92" i="26" s="1"/>
  <c r="D87" i="26" a="1"/>
  <c r="D87" i="26" s="1"/>
  <c r="D270" i="26" a="1"/>
  <c r="D270" i="26" s="1"/>
  <c r="H270" i="26" s="1"/>
  <c r="I270" i="26" s="1"/>
  <c r="D262" i="26" a="1"/>
  <c r="D262" i="26" s="1"/>
  <c r="H262" i="26" s="1"/>
  <c r="I262" i="26" s="1"/>
  <c r="D254" i="26" a="1"/>
  <c r="D254" i="26" s="1"/>
  <c r="H254" i="26" s="1"/>
  <c r="I254" i="26" s="1"/>
  <c r="D246" i="26" a="1"/>
  <c r="D246" i="26" s="1"/>
  <c r="H246" i="26" s="1"/>
  <c r="I246" i="26" s="1"/>
  <c r="D238" i="26" a="1"/>
  <c r="D238" i="26" s="1"/>
  <c r="H238" i="26" s="1"/>
  <c r="I238" i="26" s="1"/>
  <c r="D230" i="26" a="1"/>
  <c r="D230" i="26" s="1"/>
  <c r="H230" i="26" s="1"/>
  <c r="I230" i="26" s="1"/>
  <c r="D222" i="26" a="1"/>
  <c r="D222" i="26" s="1"/>
  <c r="H222" i="26" s="1"/>
  <c r="I222" i="26" s="1"/>
  <c r="D214" i="26" a="1"/>
  <c r="D214" i="26" s="1"/>
  <c r="H214" i="26" s="1"/>
  <c r="I214" i="26" s="1"/>
  <c r="D206" i="26" a="1"/>
  <c r="D206" i="26" s="1"/>
  <c r="H206" i="26" s="1"/>
  <c r="I206" i="26" s="1"/>
  <c r="D198" i="26" a="1"/>
  <c r="D198" i="26" s="1"/>
  <c r="H198" i="26" s="1"/>
  <c r="I198" i="26" s="1"/>
  <c r="D190" i="26" a="1"/>
  <c r="D190" i="26" s="1"/>
  <c r="H190" i="26" s="1"/>
  <c r="I190" i="26" s="1"/>
  <c r="D182" i="26" a="1"/>
  <c r="D182" i="26" s="1"/>
  <c r="H182" i="26" s="1"/>
  <c r="I182" i="26" s="1"/>
  <c r="D174" i="26" a="1"/>
  <c r="D174" i="26" s="1"/>
  <c r="H174" i="26" s="1"/>
  <c r="I174" i="26" s="1"/>
  <c r="D166" i="26" a="1"/>
  <c r="D166" i="26" s="1"/>
  <c r="H166" i="26" s="1"/>
  <c r="I166" i="26" s="1"/>
  <c r="D158" i="26" a="1"/>
  <c r="D158" i="26" s="1"/>
  <c r="H158" i="26" s="1"/>
  <c r="I158" i="26" s="1"/>
  <c r="D150" i="26" a="1"/>
  <c r="D150" i="26" s="1"/>
  <c r="H150" i="26" s="1"/>
  <c r="I150" i="26" s="1"/>
  <c r="D142" i="26" a="1"/>
  <c r="D142" i="26" s="1"/>
  <c r="H142" i="26" s="1"/>
  <c r="I142" i="26" s="1"/>
  <c r="D134" i="26" a="1"/>
  <c r="D134" i="26" s="1"/>
  <c r="H134" i="26" s="1"/>
  <c r="I134" i="26" s="1"/>
  <c r="D126" i="26" a="1"/>
  <c r="D126" i="26" s="1"/>
  <c r="H126" i="26" s="1"/>
  <c r="I126" i="26" s="1"/>
  <c r="D118" i="26" a="1"/>
  <c r="D118" i="26" s="1"/>
  <c r="H118" i="26" s="1"/>
  <c r="I118" i="26" s="1"/>
  <c r="D110" i="26" a="1"/>
  <c r="D110" i="26" s="1"/>
  <c r="H110" i="26" s="1"/>
  <c r="I110" i="26" s="1"/>
  <c r="D273" i="26" a="1"/>
  <c r="D273" i="26" s="1"/>
  <c r="H273" i="26" s="1"/>
  <c r="I273" i="26" s="1"/>
  <c r="D265" i="26" a="1"/>
  <c r="D265" i="26" s="1"/>
  <c r="H265" i="26" s="1"/>
  <c r="I265" i="26" s="1"/>
  <c r="D257" i="26" a="1"/>
  <c r="D257" i="26" s="1"/>
  <c r="H257" i="26" s="1"/>
  <c r="I257" i="26" s="1"/>
  <c r="D249" i="26" a="1"/>
  <c r="D249" i="26" s="1"/>
  <c r="H249" i="26" s="1"/>
  <c r="I249" i="26" s="1"/>
  <c r="D241" i="26" a="1"/>
  <c r="D241" i="26" s="1"/>
  <c r="H241" i="26" s="1"/>
  <c r="I241" i="26" s="1"/>
  <c r="D233" i="26" a="1"/>
  <c r="D233" i="26" s="1"/>
  <c r="H233" i="26" s="1"/>
  <c r="I233" i="26" s="1"/>
  <c r="D225" i="26" a="1"/>
  <c r="D225" i="26" s="1"/>
  <c r="H225" i="26" s="1"/>
  <c r="I225" i="26" s="1"/>
  <c r="D217" i="26" a="1"/>
  <c r="D217" i="26" s="1"/>
  <c r="H217" i="26" s="1"/>
  <c r="I217" i="26" s="1"/>
  <c r="D209" i="26" a="1"/>
  <c r="D209" i="26" s="1"/>
  <c r="H209" i="26" s="1"/>
  <c r="I209" i="26" s="1"/>
  <c r="D201" i="26" a="1"/>
  <c r="D201" i="26" s="1"/>
  <c r="H201" i="26" s="1"/>
  <c r="I201" i="26" s="1"/>
  <c r="D193" i="26" a="1"/>
  <c r="D193" i="26" s="1"/>
  <c r="H193" i="26" s="1"/>
  <c r="I193" i="26" s="1"/>
  <c r="D185" i="26" a="1"/>
  <c r="D185" i="26" s="1"/>
  <c r="H185" i="26" s="1"/>
  <c r="I185" i="26" s="1"/>
  <c r="D177" i="26" a="1"/>
  <c r="D177" i="26" s="1"/>
  <c r="H177" i="26" s="1"/>
  <c r="I177" i="26" s="1"/>
  <c r="D169" i="26" a="1"/>
  <c r="D169" i="26" s="1"/>
  <c r="H169" i="26" s="1"/>
  <c r="I169" i="26" s="1"/>
  <c r="D161" i="26" a="1"/>
  <c r="D161" i="26" s="1"/>
  <c r="H161" i="26" s="1"/>
  <c r="I161" i="26" s="1"/>
  <c r="D153" i="26" a="1"/>
  <c r="D153" i="26" s="1"/>
  <c r="H153" i="26" s="1"/>
  <c r="I153" i="26" s="1"/>
  <c r="D145" i="26" a="1"/>
  <c r="D145" i="26" s="1"/>
  <c r="H145" i="26" s="1"/>
  <c r="I145" i="26" s="1"/>
  <c r="D137" i="26" a="1"/>
  <c r="D137" i="26" s="1"/>
  <c r="H137" i="26" s="1"/>
  <c r="I137" i="26" s="1"/>
  <c r="D129" i="26" a="1"/>
  <c r="D129" i="26" s="1"/>
  <c r="H129" i="26" s="1"/>
  <c r="I129" i="26" s="1"/>
  <c r="D121" i="26" a="1"/>
  <c r="D121" i="26" s="1"/>
  <c r="H121" i="26" s="1"/>
  <c r="I121" i="26" s="1"/>
  <c r="D268" i="26" a="1"/>
  <c r="D268" i="26" s="1"/>
  <c r="H268" i="26" s="1"/>
  <c r="I268" i="26" s="1"/>
  <c r="D260" i="26" a="1"/>
  <c r="D260" i="26" s="1"/>
  <c r="H260" i="26" s="1"/>
  <c r="I260" i="26" s="1"/>
  <c r="D252" i="26" a="1"/>
  <c r="D252" i="26" s="1"/>
  <c r="H252" i="26" s="1"/>
  <c r="I252" i="26" s="1"/>
  <c r="D244" i="26" a="1"/>
  <c r="D244" i="26" s="1"/>
  <c r="H244" i="26" s="1"/>
  <c r="I244" i="26" s="1"/>
  <c r="D236" i="26" a="1"/>
  <c r="D236" i="26" s="1"/>
  <c r="H236" i="26" s="1"/>
  <c r="I236" i="26" s="1"/>
  <c r="D228" i="26" a="1"/>
  <c r="D228" i="26" s="1"/>
  <c r="H228" i="26" s="1"/>
  <c r="I228" i="26" s="1"/>
  <c r="D220" i="26" a="1"/>
  <c r="D220" i="26" s="1"/>
  <c r="H220" i="26" s="1"/>
  <c r="I220" i="26" s="1"/>
  <c r="D212" i="26" a="1"/>
  <c r="D212" i="26" s="1"/>
  <c r="H212" i="26" s="1"/>
  <c r="I212" i="26" s="1"/>
  <c r="D204" i="26" a="1"/>
  <c r="D204" i="26" s="1"/>
  <c r="H204" i="26" s="1"/>
  <c r="I204" i="26" s="1"/>
  <c r="D196" i="26" a="1"/>
  <c r="D196" i="26" s="1"/>
  <c r="H196" i="26" s="1"/>
  <c r="I196" i="26" s="1"/>
  <c r="D188" i="26" a="1"/>
  <c r="D188" i="26" s="1"/>
  <c r="H188" i="26" s="1"/>
  <c r="I188" i="26" s="1"/>
  <c r="D180" i="26" a="1"/>
  <c r="D180" i="26" s="1"/>
  <c r="H180" i="26" s="1"/>
  <c r="I180" i="26" s="1"/>
  <c r="D172" i="26" a="1"/>
  <c r="D172" i="26" s="1"/>
  <c r="H172" i="26" s="1"/>
  <c r="I172" i="26" s="1"/>
  <c r="D164" i="26" a="1"/>
  <c r="D164" i="26" s="1"/>
  <c r="H164" i="26" s="1"/>
  <c r="I164" i="26" s="1"/>
  <c r="D156" i="26" a="1"/>
  <c r="D156" i="26" s="1"/>
  <c r="H156" i="26" s="1"/>
  <c r="I156" i="26" s="1"/>
  <c r="D148" i="26" a="1"/>
  <c r="D148" i="26" s="1"/>
  <c r="H148" i="26" s="1"/>
  <c r="I148" i="26" s="1"/>
  <c r="D140" i="26" a="1"/>
  <c r="D140" i="26" s="1"/>
  <c r="H140" i="26" s="1"/>
  <c r="I140" i="26" s="1"/>
  <c r="D132" i="26" a="1"/>
  <c r="D132" i="26" s="1"/>
  <c r="H132" i="26" s="1"/>
  <c r="I132" i="26" s="1"/>
  <c r="D124" i="26" a="1"/>
  <c r="D124" i="26" s="1"/>
  <c r="H124" i="26" s="1"/>
  <c r="I124" i="26" s="1"/>
  <c r="D116" i="26" a="1"/>
  <c r="D116" i="26" s="1"/>
  <c r="H116" i="26" s="1"/>
  <c r="I116" i="26" s="1"/>
  <c r="D108" i="26" a="1"/>
  <c r="D108" i="26" s="1"/>
  <c r="H108" i="26" s="1"/>
  <c r="I108" i="26" s="1"/>
  <c r="D271" i="26" a="1"/>
  <c r="D271" i="26" s="1"/>
  <c r="H271" i="26" s="1"/>
  <c r="I271" i="26" s="1"/>
  <c r="D263" i="26" a="1"/>
  <c r="D263" i="26" s="1"/>
  <c r="H263" i="26" s="1"/>
  <c r="I263" i="26" s="1"/>
  <c r="D255" i="26" a="1"/>
  <c r="D255" i="26" s="1"/>
  <c r="H255" i="26" s="1"/>
  <c r="I255" i="26" s="1"/>
  <c r="D247" i="26" a="1"/>
  <c r="D247" i="26" s="1"/>
  <c r="H247" i="26" s="1"/>
  <c r="I247" i="26" s="1"/>
  <c r="D239" i="26" a="1"/>
  <c r="D239" i="26" s="1"/>
  <c r="H239" i="26" s="1"/>
  <c r="I239" i="26" s="1"/>
  <c r="D231" i="26" a="1"/>
  <c r="D231" i="26" s="1"/>
  <c r="H231" i="26" s="1"/>
  <c r="I231" i="26" s="1"/>
  <c r="D223" i="26" a="1"/>
  <c r="D223" i="26" s="1"/>
  <c r="H223" i="26" s="1"/>
  <c r="I223" i="26" s="1"/>
  <c r="D215" i="26" a="1"/>
  <c r="D215" i="26" s="1"/>
  <c r="H215" i="26" s="1"/>
  <c r="I215" i="26" s="1"/>
  <c r="D207" i="26" a="1"/>
  <c r="D207" i="26" s="1"/>
  <c r="H207" i="26" s="1"/>
  <c r="I207" i="26" s="1"/>
  <c r="D199" i="26" a="1"/>
  <c r="D199" i="26" s="1"/>
  <c r="H199" i="26" s="1"/>
  <c r="I199" i="26" s="1"/>
  <c r="D191" i="26" a="1"/>
  <c r="D191" i="26" s="1"/>
  <c r="H191" i="26" s="1"/>
  <c r="I191" i="26" s="1"/>
  <c r="D183" i="26" a="1"/>
  <c r="D183" i="26" s="1"/>
  <c r="H183" i="26" s="1"/>
  <c r="I183" i="26" s="1"/>
  <c r="D175" i="26" a="1"/>
  <c r="D175" i="26" s="1"/>
  <c r="H175" i="26" s="1"/>
  <c r="I175" i="26" s="1"/>
  <c r="D167" i="26" a="1"/>
  <c r="D167" i="26" s="1"/>
  <c r="H167" i="26" s="1"/>
  <c r="I167" i="26" s="1"/>
  <c r="D159" i="26" a="1"/>
  <c r="D159" i="26" s="1"/>
  <c r="H159" i="26" s="1"/>
  <c r="I159" i="26" s="1"/>
  <c r="D151" i="26" a="1"/>
  <c r="D151" i="26" s="1"/>
  <c r="H151" i="26" s="1"/>
  <c r="I151" i="26" s="1"/>
  <c r="D143" i="26" a="1"/>
  <c r="D143" i="26" s="1"/>
  <c r="H143" i="26" s="1"/>
  <c r="I143" i="26" s="1"/>
  <c r="D135" i="26" a="1"/>
  <c r="D135" i="26" s="1"/>
  <c r="H135" i="26" s="1"/>
  <c r="I135" i="26" s="1"/>
  <c r="D127" i="26" a="1"/>
  <c r="D127" i="26" s="1"/>
  <c r="H127" i="26" s="1"/>
  <c r="I127" i="26" s="1"/>
  <c r="D119" i="26" a="1"/>
  <c r="D119" i="26" s="1"/>
  <c r="H119" i="26" s="1"/>
  <c r="I119" i="26" s="1"/>
  <c r="D274" i="26" a="1"/>
  <c r="D274" i="26" s="1"/>
  <c r="H274" i="26" s="1"/>
  <c r="I274" i="26" s="1"/>
  <c r="D266" i="26" a="1"/>
  <c r="D266" i="26" s="1"/>
  <c r="H266" i="26" s="1"/>
  <c r="I266" i="26" s="1"/>
  <c r="D258" i="26" a="1"/>
  <c r="D258" i="26" s="1"/>
  <c r="H258" i="26" s="1"/>
  <c r="I258" i="26" s="1"/>
  <c r="D250" i="26" a="1"/>
  <c r="D250" i="26" s="1"/>
  <c r="H250" i="26" s="1"/>
  <c r="I250" i="26" s="1"/>
  <c r="D242" i="26" a="1"/>
  <c r="D242" i="26" s="1"/>
  <c r="H242" i="26" s="1"/>
  <c r="I242" i="26" s="1"/>
  <c r="D234" i="26" a="1"/>
  <c r="D234" i="26" s="1"/>
  <c r="H234" i="26" s="1"/>
  <c r="I234" i="26" s="1"/>
  <c r="D226" i="26" a="1"/>
  <c r="D226" i="26" s="1"/>
  <c r="H226" i="26" s="1"/>
  <c r="I226" i="26" s="1"/>
  <c r="D218" i="26" a="1"/>
  <c r="D218" i="26" s="1"/>
  <c r="H218" i="26" s="1"/>
  <c r="I218" i="26" s="1"/>
  <c r="D210" i="26" a="1"/>
  <c r="D210" i="26" s="1"/>
  <c r="H210" i="26" s="1"/>
  <c r="I210" i="26" s="1"/>
  <c r="D202" i="26" a="1"/>
  <c r="D202" i="26" s="1"/>
  <c r="H202" i="26" s="1"/>
  <c r="I202" i="26" s="1"/>
  <c r="D194" i="26" a="1"/>
  <c r="D194" i="26" s="1"/>
  <c r="H194" i="26" s="1"/>
  <c r="I194" i="26" s="1"/>
  <c r="D186" i="26" a="1"/>
  <c r="D186" i="26" s="1"/>
  <c r="H186" i="26" s="1"/>
  <c r="I186" i="26" s="1"/>
  <c r="D178" i="26" a="1"/>
  <c r="D178" i="26" s="1"/>
  <c r="H178" i="26" s="1"/>
  <c r="I178" i="26" s="1"/>
  <c r="D170" i="26" a="1"/>
  <c r="D170" i="26" s="1"/>
  <c r="H170" i="26" s="1"/>
  <c r="I170" i="26" s="1"/>
  <c r="D162" i="26" a="1"/>
  <c r="D162" i="26" s="1"/>
  <c r="H162" i="26" s="1"/>
  <c r="I162" i="26" s="1"/>
  <c r="D154" i="26" a="1"/>
  <c r="D154" i="26" s="1"/>
  <c r="H154" i="26" s="1"/>
  <c r="I154" i="26" s="1"/>
  <c r="D146" i="26" a="1"/>
  <c r="D146" i="26" s="1"/>
  <c r="H146" i="26" s="1"/>
  <c r="I146" i="26" s="1"/>
  <c r="D138" i="26" a="1"/>
  <c r="D138" i="26" s="1"/>
  <c r="H138" i="26" s="1"/>
  <c r="I138" i="26" s="1"/>
  <c r="D130" i="26" a="1"/>
  <c r="D130" i="26" s="1"/>
  <c r="H130" i="26" s="1"/>
  <c r="I130" i="26" s="1"/>
  <c r="D122" i="26" a="1"/>
  <c r="D122" i="26" s="1"/>
  <c r="H122" i="26" s="1"/>
  <c r="I122" i="26" s="1"/>
  <c r="D114" i="26" a="1"/>
  <c r="D114" i="26" s="1"/>
  <c r="H114" i="26" s="1"/>
  <c r="I114" i="26" s="1"/>
  <c r="D269" i="26" a="1"/>
  <c r="D269" i="26" s="1"/>
  <c r="H269" i="26" s="1"/>
  <c r="I269" i="26" s="1"/>
  <c r="D261" i="26" a="1"/>
  <c r="D261" i="26" s="1"/>
  <c r="H261" i="26" s="1"/>
  <c r="I261" i="26" s="1"/>
  <c r="D253" i="26" a="1"/>
  <c r="D253" i="26" s="1"/>
  <c r="H253" i="26" s="1"/>
  <c r="I253" i="26" s="1"/>
  <c r="D245" i="26" a="1"/>
  <c r="D245" i="26" s="1"/>
  <c r="H245" i="26" s="1"/>
  <c r="I245" i="26" s="1"/>
  <c r="D237" i="26" a="1"/>
  <c r="D237" i="26" s="1"/>
  <c r="H237" i="26" s="1"/>
  <c r="I237" i="26" s="1"/>
  <c r="D229" i="26" a="1"/>
  <c r="D229" i="26" s="1"/>
  <c r="H229" i="26" s="1"/>
  <c r="I229" i="26" s="1"/>
  <c r="D221" i="26" a="1"/>
  <c r="D221" i="26" s="1"/>
  <c r="H221" i="26" s="1"/>
  <c r="I221" i="26" s="1"/>
  <c r="D213" i="26" a="1"/>
  <c r="D213" i="26" s="1"/>
  <c r="H213" i="26" s="1"/>
  <c r="I213" i="26" s="1"/>
  <c r="D205" i="26" a="1"/>
  <c r="D205" i="26" s="1"/>
  <c r="H205" i="26" s="1"/>
  <c r="I205" i="26" s="1"/>
  <c r="D197" i="26" a="1"/>
  <c r="D197" i="26" s="1"/>
  <c r="H197" i="26" s="1"/>
  <c r="I197" i="26" s="1"/>
  <c r="D189" i="26" a="1"/>
  <c r="D189" i="26" s="1"/>
  <c r="H189" i="26" s="1"/>
  <c r="I189" i="26" s="1"/>
  <c r="D181" i="26" a="1"/>
  <c r="D181" i="26" s="1"/>
  <c r="H181" i="26" s="1"/>
  <c r="I181" i="26" s="1"/>
  <c r="D173" i="26" a="1"/>
  <c r="D173" i="26" s="1"/>
  <c r="H173" i="26" s="1"/>
  <c r="I173" i="26" s="1"/>
  <c r="D165" i="26" a="1"/>
  <c r="D165" i="26" s="1"/>
  <c r="H165" i="26" s="1"/>
  <c r="I165" i="26" s="1"/>
  <c r="D157" i="26" a="1"/>
  <c r="D157" i="26" s="1"/>
  <c r="H157" i="26" s="1"/>
  <c r="I157" i="26" s="1"/>
  <c r="D149" i="26" a="1"/>
  <c r="D149" i="26" s="1"/>
  <c r="H149" i="26" s="1"/>
  <c r="I149" i="26" s="1"/>
  <c r="D141" i="26" a="1"/>
  <c r="D141" i="26" s="1"/>
  <c r="H141" i="26" s="1"/>
  <c r="I141" i="26" s="1"/>
  <c r="D133" i="26" a="1"/>
  <c r="D133" i="26" s="1"/>
  <c r="H133" i="26" s="1"/>
  <c r="I133" i="26" s="1"/>
  <c r="D125" i="26" a="1"/>
  <c r="D125" i="26" s="1"/>
  <c r="H125" i="26" s="1"/>
  <c r="I125" i="26" s="1"/>
  <c r="D117" i="26" a="1"/>
  <c r="D117" i="26" s="1"/>
  <c r="H117" i="26" s="1"/>
  <c r="I117" i="26" s="1"/>
  <c r="D109" i="26" a="1"/>
  <c r="D109" i="26" s="1"/>
  <c r="H109" i="26" s="1"/>
  <c r="I109" i="26" s="1"/>
  <c r="D272" i="26" a="1"/>
  <c r="D272" i="26" s="1"/>
  <c r="H272" i="26" s="1"/>
  <c r="I272" i="26" s="1"/>
  <c r="D264" i="26" a="1"/>
  <c r="D264" i="26" s="1"/>
  <c r="H264" i="26" s="1"/>
  <c r="I264" i="26" s="1"/>
  <c r="D256" i="26" a="1"/>
  <c r="D256" i="26" s="1"/>
  <c r="H256" i="26" s="1"/>
  <c r="I256" i="26" s="1"/>
  <c r="D248" i="26" a="1"/>
  <c r="D248" i="26" s="1"/>
  <c r="H248" i="26" s="1"/>
  <c r="I248" i="26" s="1"/>
  <c r="D240" i="26" a="1"/>
  <c r="D240" i="26" s="1"/>
  <c r="H240" i="26" s="1"/>
  <c r="I240" i="26" s="1"/>
  <c r="D232" i="26" a="1"/>
  <c r="D232" i="26" s="1"/>
  <c r="H232" i="26" s="1"/>
  <c r="I232" i="26" s="1"/>
  <c r="D224" i="26" a="1"/>
  <c r="D224" i="26" s="1"/>
  <c r="H224" i="26" s="1"/>
  <c r="I224" i="26" s="1"/>
  <c r="D216" i="26" a="1"/>
  <c r="D216" i="26" s="1"/>
  <c r="H216" i="26" s="1"/>
  <c r="I216" i="26" s="1"/>
  <c r="D208" i="26" a="1"/>
  <c r="D208" i="26" s="1"/>
  <c r="H208" i="26" s="1"/>
  <c r="I208" i="26" s="1"/>
  <c r="D200" i="26" a="1"/>
  <c r="D200" i="26" s="1"/>
  <c r="H200" i="26" s="1"/>
  <c r="I200" i="26" s="1"/>
  <c r="D192" i="26" a="1"/>
  <c r="D192" i="26" s="1"/>
  <c r="H192" i="26" s="1"/>
  <c r="I192" i="26" s="1"/>
  <c r="D184" i="26" a="1"/>
  <c r="D184" i="26" s="1"/>
  <c r="H184" i="26" s="1"/>
  <c r="I184" i="26" s="1"/>
  <c r="D176" i="26" a="1"/>
  <c r="D176" i="26" s="1"/>
  <c r="H176" i="26" s="1"/>
  <c r="I176" i="26" s="1"/>
  <c r="D168" i="26" a="1"/>
  <c r="D168" i="26" s="1"/>
  <c r="H168" i="26" s="1"/>
  <c r="I168" i="26" s="1"/>
  <c r="D160" i="26" a="1"/>
  <c r="D160" i="26" s="1"/>
  <c r="H160" i="26" s="1"/>
  <c r="I160" i="26" s="1"/>
  <c r="D152" i="26" a="1"/>
  <c r="D152" i="26" s="1"/>
  <c r="H152" i="26" s="1"/>
  <c r="I152" i="26" s="1"/>
  <c r="D144" i="26" a="1"/>
  <c r="D144" i="26" s="1"/>
  <c r="H144" i="26" s="1"/>
  <c r="I144" i="26" s="1"/>
  <c r="D136" i="26" a="1"/>
  <c r="D136" i="26" s="1"/>
  <c r="H136" i="26" s="1"/>
  <c r="I136" i="26" s="1"/>
  <c r="D128" i="26" a="1"/>
  <c r="D128" i="26" s="1"/>
  <c r="H128" i="26" s="1"/>
  <c r="I128" i="26" s="1"/>
  <c r="D120" i="26" a="1"/>
  <c r="D120" i="26" s="1"/>
  <c r="H120" i="26" s="1"/>
  <c r="I120" i="26" s="1"/>
  <c r="D112" i="26" a="1"/>
  <c r="D112" i="26" s="1"/>
  <c r="H112" i="26" s="1"/>
  <c r="I112" i="26" s="1"/>
  <c r="D267" i="26" a="1"/>
  <c r="D267" i="26" s="1"/>
  <c r="H267" i="26" s="1"/>
  <c r="I267" i="26" s="1"/>
  <c r="D259" i="26" a="1"/>
  <c r="D259" i="26" s="1"/>
  <c r="H259" i="26" s="1"/>
  <c r="I259" i="26" s="1"/>
  <c r="D251" i="26" a="1"/>
  <c r="D251" i="26" s="1"/>
  <c r="H251" i="26" s="1"/>
  <c r="I251" i="26" s="1"/>
  <c r="D243" i="26" a="1"/>
  <c r="D243" i="26" s="1"/>
  <c r="H243" i="26" s="1"/>
  <c r="I243" i="26" s="1"/>
  <c r="D235" i="26" a="1"/>
  <c r="D235" i="26" s="1"/>
  <c r="H235" i="26" s="1"/>
  <c r="I235" i="26" s="1"/>
  <c r="D227" i="26" a="1"/>
  <c r="D227" i="26" s="1"/>
  <c r="H227" i="26" s="1"/>
  <c r="I227" i="26" s="1"/>
  <c r="D219" i="26" a="1"/>
  <c r="D219" i="26" s="1"/>
  <c r="H219" i="26" s="1"/>
  <c r="I219" i="26" s="1"/>
  <c r="D211" i="26" a="1"/>
  <c r="D211" i="26" s="1"/>
  <c r="H211" i="26" s="1"/>
  <c r="I211" i="26" s="1"/>
  <c r="D203" i="26" a="1"/>
  <c r="D203" i="26" s="1"/>
  <c r="H203" i="26" s="1"/>
  <c r="I203" i="26" s="1"/>
  <c r="D195" i="26" a="1"/>
  <c r="D195" i="26" s="1"/>
  <c r="H195" i="26" s="1"/>
  <c r="I195" i="26" s="1"/>
  <c r="D187" i="26" a="1"/>
  <c r="D187" i="26" s="1"/>
  <c r="H187" i="26" s="1"/>
  <c r="I187" i="26" s="1"/>
  <c r="D179" i="26" a="1"/>
  <c r="D179" i="26" s="1"/>
  <c r="H179" i="26" s="1"/>
  <c r="I179" i="26" s="1"/>
  <c r="D171" i="26" a="1"/>
  <c r="D171" i="26" s="1"/>
  <c r="H171" i="26" s="1"/>
  <c r="I171" i="26" s="1"/>
  <c r="D163" i="26" a="1"/>
  <c r="D163" i="26" s="1"/>
  <c r="H163" i="26" s="1"/>
  <c r="I163" i="26" s="1"/>
  <c r="D155" i="26" a="1"/>
  <c r="D155" i="26" s="1"/>
  <c r="H155" i="26" s="1"/>
  <c r="I155" i="26" s="1"/>
  <c r="D147" i="26" a="1"/>
  <c r="D147" i="26" s="1"/>
  <c r="H147" i="26" s="1"/>
  <c r="I147" i="26" s="1"/>
  <c r="D139" i="26" a="1"/>
  <c r="D139" i="26" s="1"/>
  <c r="H139" i="26" s="1"/>
  <c r="I139" i="26" s="1"/>
  <c r="D131" i="26" a="1"/>
  <c r="D131" i="26" s="1"/>
  <c r="H131" i="26" s="1"/>
  <c r="I131" i="26" s="1"/>
  <c r="D123" i="26" a="1"/>
  <c r="D123" i="26" s="1"/>
  <c r="H123" i="26" s="1"/>
  <c r="I123" i="26" s="1"/>
  <c r="D115" i="26" a="1"/>
  <c r="D115" i="26" s="1"/>
  <c r="H115" i="26" s="1"/>
  <c r="I115" i="26" s="1"/>
  <c r="D107" i="26" a="1"/>
  <c r="D107" i="26" s="1"/>
  <c r="H107" i="26" s="1"/>
  <c r="I107" i="26" s="1"/>
  <c r="D95" i="26" a="1"/>
  <c r="D95" i="26" s="1"/>
  <c r="H95" i="26" s="1"/>
  <c r="I95" i="26" s="1"/>
  <c r="D103" i="26" a="1"/>
  <c r="D103" i="26" s="1"/>
  <c r="H103" i="26" s="1"/>
  <c r="I103" i="26" s="1"/>
  <c r="D113" i="26" a="1"/>
  <c r="D113" i="26" s="1"/>
  <c r="H113" i="26" s="1"/>
  <c r="I113" i="26" s="1"/>
  <c r="C49" i="26"/>
  <c r="A86" i="26" a="1"/>
  <c r="A86" i="26" s="1"/>
  <c r="D100" i="26" a="1"/>
  <c r="D100" i="26" s="1"/>
  <c r="H100" i="26" s="1"/>
  <c r="I100" i="26" s="1"/>
  <c r="D49" i="26"/>
  <c r="D97" i="26" a="1"/>
  <c r="D97" i="26" s="1"/>
  <c r="H97" i="26" s="1"/>
  <c r="I97" i="26" s="1"/>
  <c r="D105" i="26" a="1"/>
  <c r="D105" i="26" s="1"/>
  <c r="H105" i="26" s="1"/>
  <c r="I105" i="26" s="1"/>
  <c r="D94" i="26" a="1"/>
  <c r="D94" i="26" s="1"/>
  <c r="H94" i="26" s="1"/>
  <c r="I94" i="26" s="1"/>
  <c r="D102" i="26" a="1"/>
  <c r="D102" i="26" s="1"/>
  <c r="H102" i="26" s="1"/>
  <c r="I102" i="26" s="1"/>
  <c r="D67" i="26" a="1"/>
  <c r="D67" i="26" s="1"/>
  <c r="D99" i="26" a="1"/>
  <c r="D99" i="26" s="1"/>
  <c r="H99" i="26" s="1"/>
  <c r="I99" i="26" s="1"/>
  <c r="D111" i="26" a="1"/>
  <c r="D111" i="26" s="1"/>
  <c r="H111" i="26" s="1"/>
  <c r="I111" i="26" s="1"/>
  <c r="D96" i="26" a="1"/>
  <c r="D96" i="26" s="1"/>
  <c r="H96" i="26" s="1"/>
  <c r="I96" i="26" s="1"/>
  <c r="D104" i="26" a="1"/>
  <c r="D104" i="26" s="1"/>
  <c r="H104" i="26" s="1"/>
  <c r="I104" i="26" s="1"/>
  <c r="D106" i="26" a="1"/>
  <c r="D106" i="26" s="1"/>
  <c r="H106" i="26" s="1"/>
  <c r="I106" i="26" s="1"/>
  <c r="D93" i="26" a="1"/>
  <c r="D93" i="26" s="1"/>
  <c r="H93" i="26" s="1"/>
  <c r="I93" i="26" s="1"/>
  <c r="D101" i="26" a="1"/>
  <c r="D101" i="26" s="1"/>
  <c r="H101" i="26" s="1"/>
  <c r="I101" i="26" s="1"/>
  <c r="D98" i="26" a="1"/>
  <c r="D98" i="26" s="1"/>
  <c r="H98" i="26" s="1"/>
  <c r="I98" i="26" s="1"/>
  <c r="B4" i="25" a="1"/>
  <c r="B4" i="25" s="1"/>
  <c r="A9" i="15"/>
  <c r="C2" i="15" s="1" a="1"/>
  <c r="C2" i="15" s="1"/>
  <c r="E58" i="15" a="1"/>
  <c r="E58" i="15" s="1"/>
  <c r="E50" i="15" a="1"/>
  <c r="E50" i="15" s="1"/>
  <c r="E42" i="15" a="1"/>
  <c r="E42" i="15" s="1"/>
  <c r="E34" i="15" a="1"/>
  <c r="E34" i="15" s="1"/>
  <c r="E27" i="15" a="1"/>
  <c r="E27" i="15" s="1"/>
  <c r="E19" i="15" a="1"/>
  <c r="E19" i="15" s="1"/>
  <c r="E11" i="15" a="1"/>
  <c r="E11" i="15" s="1"/>
  <c r="E57" i="15" a="1"/>
  <c r="E57" i="15" s="1"/>
  <c r="E49" i="15" a="1"/>
  <c r="E49" i="15" s="1"/>
  <c r="E41" i="15" a="1"/>
  <c r="E41" i="15" s="1"/>
  <c r="E33" i="15" a="1"/>
  <c r="E33" i="15" s="1"/>
  <c r="E26" i="15" a="1"/>
  <c r="E26" i="15" s="1"/>
  <c r="E18" i="15" a="1"/>
  <c r="E18" i="15" s="1"/>
  <c r="E10" i="15" a="1"/>
  <c r="E10" i="15" s="1"/>
  <c r="E56" i="15" a="1"/>
  <c r="E56" i="15" s="1"/>
  <c r="E48" i="15" a="1"/>
  <c r="E48" i="15" s="1"/>
  <c r="E40" i="15" a="1"/>
  <c r="E40" i="15" s="1"/>
  <c r="E32" i="15" a="1"/>
  <c r="E32" i="15" s="1"/>
  <c r="E25" i="15" a="1"/>
  <c r="E25" i="15" s="1"/>
  <c r="E17" i="15" a="1"/>
  <c r="E17" i="15" s="1"/>
  <c r="E54" i="15" a="1"/>
  <c r="E54" i="15" s="1"/>
  <c r="E46" i="15" a="1"/>
  <c r="E46" i="15" s="1"/>
  <c r="E38" i="15" a="1"/>
  <c r="E38" i="15" s="1"/>
  <c r="E23" i="15" a="1"/>
  <c r="E23" i="15" s="1"/>
  <c r="E15" i="15" a="1"/>
  <c r="E15" i="15" s="1"/>
  <c r="E61" i="15" a="1"/>
  <c r="E61" i="15" s="1"/>
  <c r="E53" i="15" a="1"/>
  <c r="E53" i="15" s="1"/>
  <c r="E45" i="15" a="1"/>
  <c r="E45" i="15" s="1"/>
  <c r="E37" i="15" a="1"/>
  <c r="E37" i="15" s="1"/>
  <c r="E30" i="15" a="1"/>
  <c r="E30" i="15" s="1"/>
  <c r="E22" i="15" a="1"/>
  <c r="E22" i="15" s="1"/>
  <c r="E14" i="15" a="1"/>
  <c r="E14" i="15" s="1"/>
  <c r="E43" i="15" a="1"/>
  <c r="E43" i="15" s="1"/>
  <c r="E21" i="15" a="1"/>
  <c r="E21" i="15" s="1"/>
  <c r="E60" i="15" a="1"/>
  <c r="E60" i="15" s="1"/>
  <c r="E39" i="15" a="1"/>
  <c r="E39" i="15" s="1"/>
  <c r="E20" i="15" a="1"/>
  <c r="E20" i="15" s="1"/>
  <c r="E59" i="15" a="1"/>
  <c r="E59" i="15" s="1"/>
  <c r="E36" i="15" a="1"/>
  <c r="E36" i="15" s="1"/>
  <c r="E16" i="15" a="1"/>
  <c r="E16" i="15" s="1"/>
  <c r="E55" i="15" a="1"/>
  <c r="E55" i="15" s="1"/>
  <c r="E35" i="15" a="1"/>
  <c r="E35" i="15" s="1"/>
  <c r="E13" i="15" a="1"/>
  <c r="E13" i="15" s="1"/>
  <c r="E52" i="15" a="1"/>
  <c r="E52" i="15" s="1"/>
  <c r="E31" i="15" a="1"/>
  <c r="E31" i="15" s="1"/>
  <c r="E12" i="15" a="1"/>
  <c r="E12" i="15" s="1"/>
  <c r="E51" i="15" a="1"/>
  <c r="E51" i="15" s="1"/>
  <c r="E29" i="15" a="1"/>
  <c r="E29" i="15" s="1"/>
  <c r="E47" i="15" a="1"/>
  <c r="E47" i="15" s="1"/>
  <c r="E28" i="15" a="1"/>
  <c r="E28" i="15" s="1"/>
  <c r="E44" i="15" a="1"/>
  <c r="E44" i="15" s="1"/>
  <c r="E24" i="15" a="1"/>
  <c r="E24" i="15" s="1"/>
  <c r="G2" i="8" a="1"/>
  <c r="G2" i="8" s="1"/>
  <c r="F2" i="8" a="1"/>
  <c r="F2" i="8" s="1"/>
  <c r="A2" i="5"/>
  <c r="H2" i="5" s="1" a="1"/>
  <c r="H2" i="5" s="1"/>
  <c r="B20" i="5" a="1"/>
  <c r="B20" i="5" s="1"/>
  <c r="C20" i="5" s="1" a="1"/>
  <c r="C20" i="5" s="1"/>
  <c r="B12" i="5" a="1"/>
  <c r="B12" i="5" s="1"/>
  <c r="C12" i="5" s="1" a="1"/>
  <c r="C12" i="5" s="1"/>
  <c r="B4" i="5" a="1"/>
  <c r="B4" i="5" s="1"/>
  <c r="C4" i="5" s="1" a="1"/>
  <c r="C4" i="5" s="1"/>
  <c r="B27" i="5" a="1"/>
  <c r="B27" i="5" s="1"/>
  <c r="C27" i="5" s="1" a="1"/>
  <c r="C27" i="5" s="1"/>
  <c r="B19" i="5" a="1"/>
  <c r="B19" i="5" s="1"/>
  <c r="C19" i="5" s="1" a="1"/>
  <c r="C19" i="5" s="1"/>
  <c r="B11" i="5" a="1"/>
  <c r="B11" i="5" s="1"/>
  <c r="C11" i="5" s="1" a="1"/>
  <c r="C11" i="5" s="1"/>
  <c r="B3" i="5" a="1"/>
  <c r="B3" i="5" s="1"/>
  <c r="C3" i="5" s="1" a="1"/>
  <c r="C3" i="5" s="1"/>
  <c r="B26" i="5" a="1"/>
  <c r="B26" i="5" s="1"/>
  <c r="C26" i="5" s="1" a="1"/>
  <c r="C26" i="5" s="1"/>
  <c r="B18" i="5" a="1"/>
  <c r="B18" i="5" s="1"/>
  <c r="C18" i="5" s="1" a="1"/>
  <c r="C18" i="5" s="1"/>
  <c r="B10" i="5" a="1"/>
  <c r="B10" i="5" s="1"/>
  <c r="C10" i="5" s="1" a="1"/>
  <c r="C10" i="5" s="1"/>
  <c r="B25" i="5" a="1"/>
  <c r="B25" i="5" s="1"/>
  <c r="C25" i="5" s="1" a="1"/>
  <c r="C25" i="5" s="1"/>
  <c r="B17" i="5" a="1"/>
  <c r="B17" i="5" s="1"/>
  <c r="C17" i="5" s="1" a="1"/>
  <c r="C17" i="5" s="1"/>
  <c r="B9" i="5" a="1"/>
  <c r="B9" i="5" s="1"/>
  <c r="C9" i="5" s="1" a="1"/>
  <c r="C9" i="5" s="1"/>
  <c r="B24" i="5" a="1"/>
  <c r="B24" i="5" s="1"/>
  <c r="C24" i="5" s="1" a="1"/>
  <c r="C24" i="5" s="1"/>
  <c r="B16" i="5" a="1"/>
  <c r="B16" i="5" s="1"/>
  <c r="C16" i="5" s="1" a="1"/>
  <c r="C16" i="5" s="1"/>
  <c r="B8" i="5" a="1"/>
  <c r="B8" i="5" s="1"/>
  <c r="C8" i="5" s="1" a="1"/>
  <c r="C8" i="5" s="1"/>
  <c r="B23" i="5" a="1"/>
  <c r="B23" i="5" s="1"/>
  <c r="C23" i="5" s="1" a="1"/>
  <c r="C23" i="5" s="1"/>
  <c r="B15" i="5" a="1"/>
  <c r="B15" i="5" s="1"/>
  <c r="C15" i="5" s="1" a="1"/>
  <c r="C15" i="5" s="1"/>
  <c r="B7" i="5" a="1"/>
  <c r="B7" i="5" s="1"/>
  <c r="C7" i="5" s="1" a="1"/>
  <c r="C7" i="5" s="1"/>
  <c r="B22" i="5" a="1"/>
  <c r="B22" i="5" s="1"/>
  <c r="C22" i="5" s="1" a="1"/>
  <c r="C22" i="5" s="1"/>
  <c r="B14" i="5" a="1"/>
  <c r="B14" i="5" s="1"/>
  <c r="C14" i="5" s="1" a="1"/>
  <c r="C14" i="5" s="1"/>
  <c r="B6" i="5" a="1"/>
  <c r="B6" i="5" s="1"/>
  <c r="C6" i="5" s="1" a="1"/>
  <c r="C6" i="5" s="1"/>
  <c r="B5" i="5" a="1"/>
  <c r="B5" i="5" s="1"/>
  <c r="C5" i="5" s="1" a="1"/>
  <c r="C5" i="5" s="1"/>
  <c r="B21" i="5" a="1"/>
  <c r="B21" i="5" s="1"/>
  <c r="C21" i="5" s="1" a="1"/>
  <c r="C21" i="5" s="1"/>
  <c r="B13" i="5" a="1"/>
  <c r="B13" i="5" s="1"/>
  <c r="C13" i="5" s="1" a="1"/>
  <c r="C13" i="5" s="1"/>
  <c r="K5" i="5" a="1"/>
  <c r="K5" i="5" s="1"/>
  <c r="K13" i="5" a="1"/>
  <c r="K13" i="5" s="1"/>
  <c r="K21" i="5" a="1"/>
  <c r="K21" i="5" s="1"/>
  <c r="K9" i="5" a="1"/>
  <c r="K9" i="5" s="1"/>
  <c r="K17" i="5" a="1"/>
  <c r="K17" i="5" s="1"/>
  <c r="K25" i="5" a="1"/>
  <c r="K25" i="5" s="1"/>
  <c r="K8" i="5" a="1"/>
  <c r="K8" i="5" s="1"/>
  <c r="K16" i="5" a="1"/>
  <c r="K16" i="5" s="1"/>
  <c r="K24" i="5" a="1"/>
  <c r="K24" i="5" s="1"/>
  <c r="K7" i="5" a="1"/>
  <c r="K7" i="5" s="1"/>
  <c r="K15" i="5" a="1"/>
  <c r="K15" i="5" s="1"/>
  <c r="K23" i="5" a="1"/>
  <c r="K23" i="5" s="1"/>
  <c r="K6" i="5" a="1"/>
  <c r="K6" i="5" s="1"/>
  <c r="K14" i="5" a="1"/>
  <c r="K14" i="5" s="1"/>
  <c r="K22" i="5" a="1"/>
  <c r="K22" i="5" s="1"/>
  <c r="K4" i="5" a="1"/>
  <c r="K4" i="5" s="1"/>
  <c r="K12" i="5" a="1"/>
  <c r="K12" i="5" s="1"/>
  <c r="K20" i="5" a="1"/>
  <c r="K20" i="5" s="1"/>
  <c r="K10" i="5" a="1"/>
  <c r="K10" i="5" s="1"/>
  <c r="K18" i="5" a="1"/>
  <c r="K18" i="5" s="1"/>
  <c r="K26" i="5" a="1"/>
  <c r="K26" i="5" s="1"/>
  <c r="K3" i="5" a="1"/>
  <c r="K3" i="5" s="1"/>
  <c r="K11" i="5" a="1"/>
  <c r="K11" i="5" s="1"/>
  <c r="K19" i="5" a="1"/>
  <c r="K19" i="5" s="1"/>
  <c r="K27" i="5" a="1"/>
  <c r="K27" i="5" s="1"/>
  <c r="C2" i="8" a="1"/>
  <c r="C2" i="8" s="1"/>
  <c r="B2" i="2" a="1"/>
  <c r="B2" i="2" s="1"/>
  <c r="P2" i="2" a="1"/>
  <c r="P2" i="2" s="1"/>
  <c r="H2" i="2" a="1"/>
  <c r="H2" i="2" s="1"/>
  <c r="Q2" i="2" a="1"/>
  <c r="Q2" i="2" s="1"/>
  <c r="E2" i="2" a="1"/>
  <c r="E2" i="2" s="1"/>
  <c r="R2" i="2" a="1"/>
  <c r="R2" i="2" s="1"/>
  <c r="M2" i="2" a="1"/>
  <c r="M2" i="2" s="1"/>
  <c r="T2" i="2" a="1"/>
  <c r="T2" i="2" s="1"/>
  <c r="N2" i="2" a="1"/>
  <c r="N2" i="2" s="1"/>
  <c r="U2" i="2" a="1"/>
  <c r="U2" i="2" s="1"/>
  <c r="L3" i="2" a="1"/>
  <c r="L3" i="2" s="1"/>
  <c r="G2" i="2" a="1"/>
  <c r="G2" i="2" s="1"/>
  <c r="I2" i="2" a="1"/>
  <c r="I2" i="2" s="1"/>
  <c r="L2" i="2" a="1"/>
  <c r="L2" i="2" s="1"/>
  <c r="J2" i="2" a="1"/>
  <c r="J2" i="2" s="1"/>
  <c r="F2" i="2" a="1"/>
  <c r="F2" i="2" s="1"/>
  <c r="S2" i="2" a="1"/>
  <c r="S2" i="2" s="1"/>
  <c r="K2" i="2" a="1"/>
  <c r="K2" i="2" s="1"/>
  <c r="C2" i="2" a="1"/>
  <c r="C2" i="2" s="1"/>
  <c r="O2" i="2" a="1"/>
  <c r="O2" i="2" s="1"/>
  <c r="K2" i="4" a="1"/>
  <c r="K2" i="4" s="1"/>
  <c r="E2" i="8" a="1"/>
  <c r="E2" i="8" s="1"/>
  <c r="N2" i="11" a="1"/>
  <c r="N2" i="11" s="1"/>
  <c r="G2" i="10" a="1"/>
  <c r="G2" i="10" s="1"/>
  <c r="H2" i="10" a="1"/>
  <c r="H2" i="10" s="1"/>
  <c r="E2" i="10" a="1"/>
  <c r="E2" i="10" s="1"/>
  <c r="C2" i="10" a="1"/>
  <c r="C2" i="10" s="1"/>
  <c r="I2" i="10" a="1"/>
  <c r="I2" i="10" s="1"/>
  <c r="B2" i="10" a="1"/>
  <c r="B2" i="10" s="1"/>
  <c r="F2" i="10" a="1"/>
  <c r="F2" i="10" s="1"/>
  <c r="B2" i="8" a="1"/>
  <c r="B2" i="8" s="1"/>
  <c r="D2" i="8" a="1"/>
  <c r="D2" i="8" s="1"/>
  <c r="J2" i="4" a="1"/>
  <c r="J2" i="4" s="1"/>
  <c r="J3" i="4" a="1"/>
  <c r="J3" i="4" s="1"/>
  <c r="K3" i="4" a="1"/>
  <c r="K3" i="4" s="1"/>
  <c r="K2" i="11" a="1"/>
  <c r="K2" i="11" s="1"/>
  <c r="E2" i="9" a="1"/>
  <c r="E2" i="9" s="1"/>
  <c r="D2" i="11" a="1"/>
  <c r="D2" i="11" s="1"/>
  <c r="L2" i="11" a="1"/>
  <c r="L2" i="11" s="1"/>
  <c r="B2" i="4" a="1"/>
  <c r="B2" i="4" s="1"/>
  <c r="B2" i="11" a="1"/>
  <c r="B2" i="11" s="1"/>
  <c r="C2" i="11" a="1"/>
  <c r="C2" i="11" s="1"/>
  <c r="F2" i="9" a="1"/>
  <c r="F2" i="9" s="1"/>
  <c r="E2" i="11" a="1"/>
  <c r="E2" i="11" s="1"/>
  <c r="M2" i="11" a="1"/>
  <c r="M2" i="11" s="1"/>
  <c r="I2" i="11" a="1"/>
  <c r="I2" i="11" s="1"/>
  <c r="C2" i="9" a="1"/>
  <c r="C2" i="9" s="1"/>
  <c r="J2" i="11" a="1"/>
  <c r="J2" i="11" s="1"/>
  <c r="D2" i="9" a="1"/>
  <c r="D2" i="9" s="1"/>
  <c r="I2" i="6" a="1"/>
  <c r="I2" i="6" s="1"/>
  <c r="G2" i="9" a="1"/>
  <c r="G2" i="9" s="1"/>
  <c r="F2" i="11" a="1"/>
  <c r="F2" i="11" s="1"/>
  <c r="H2" i="11" a="1"/>
  <c r="H2" i="11" s="1"/>
  <c r="B2" i="9" a="1"/>
  <c r="B2" i="9" s="1"/>
  <c r="G3" i="4" a="1"/>
  <c r="G3" i="4" s="1"/>
  <c r="E2" i="6" a="1"/>
  <c r="E2" i="6" s="1"/>
  <c r="F2" i="6" a="1"/>
  <c r="F2" i="6" s="1"/>
  <c r="B2" i="6" a="1"/>
  <c r="B2" i="6" s="1"/>
  <c r="G2" i="6" a="1"/>
  <c r="G2" i="6" s="1"/>
  <c r="H2" i="6" a="1"/>
  <c r="H2" i="6" s="1"/>
  <c r="A9" i="3" s="1" a="1"/>
  <c r="A9" i="3" s="1"/>
  <c r="D4" i="4" a="1"/>
  <c r="D4" i="4" s="1"/>
  <c r="C2" i="4" a="1"/>
  <c r="C2" i="4" s="1"/>
  <c r="C9" i="15" l="1" a="1"/>
  <c r="C9" i="15" s="1"/>
  <c r="I2" i="15" s="1"/>
  <c r="B9" i="15" a="1"/>
  <c r="B9" i="15" s="1"/>
  <c r="B2" i="22" a="1"/>
  <c r="B2" i="22" s="1"/>
  <c r="C2" i="22" s="1" a="1"/>
  <c r="H15" i="27" a="1"/>
  <c r="H15" i="27" s="1"/>
  <c r="I15" i="27" a="1"/>
  <c r="I15" i="27" s="1"/>
  <c r="D7" i="27" s="1"/>
  <c r="A15" i="27" a="1"/>
  <c r="A15" i="27" s="1"/>
  <c r="D15" i="27" s="1" a="1"/>
  <c r="D15" i="27" s="1"/>
  <c r="D2" i="22" a="1"/>
  <c r="D2" i="22" s="1"/>
  <c r="E2" i="22" s="1" a="1"/>
  <c r="K19" i="22" s="1" a="1"/>
  <c r="K19" i="22" s="1"/>
  <c r="B68" i="26" a="1"/>
  <c r="B68" i="26" s="1"/>
  <c r="D5" i="26" s="1"/>
  <c r="N54" i="26"/>
  <c r="C68" i="26" a="1"/>
  <c r="C68" i="26" s="1"/>
  <c r="D50" i="26" a="1"/>
  <c r="D50" i="26" s="1"/>
  <c r="D62" i="26" s="1"/>
  <c r="C70" i="26" a="1"/>
  <c r="C70" i="26" s="1"/>
  <c r="B5" i="26" a="1"/>
  <c r="B5" i="26" s="1"/>
  <c r="C50" i="26" a="1"/>
  <c r="C50" i="26" s="1"/>
  <c r="C62" i="26" s="1"/>
  <c r="B70" i="26" a="1"/>
  <c r="B70" i="26" s="1"/>
  <c r="B50" i="26" a="1"/>
  <c r="B50" i="26" s="1"/>
  <c r="B62" i="26" s="1"/>
  <c r="D70" i="26" a="1"/>
  <c r="D70" i="26" s="1"/>
  <c r="D68" i="26" a="1"/>
  <c r="D68" i="26" s="1"/>
  <c r="O54" i="26"/>
  <c r="C83" i="26" a="1"/>
  <c r="C83" i="26" s="1"/>
  <c r="D54" i="26" a="1"/>
  <c r="D54" i="26" s="1"/>
  <c r="C54" i="26" a="1"/>
  <c r="C54" i="26" s="1"/>
  <c r="E83" i="26" a="1"/>
  <c r="B54" i="26" a="1"/>
  <c r="B54" i="26" s="1"/>
  <c r="D83" i="26" a="1"/>
  <c r="D83" i="26" s="1"/>
  <c r="K2" i="5" a="1"/>
  <c r="K2" i="5" s="1"/>
  <c r="D2" i="5" a="1"/>
  <c r="D2" i="5" s="1"/>
  <c r="J2" i="5" a="1"/>
  <c r="J2" i="5" s="1"/>
  <c r="E2" i="5" a="1"/>
  <c r="E2" i="5" s="1"/>
  <c r="F2" i="5" a="1"/>
  <c r="L3" i="5" s="1"/>
  <c r="M2" i="5" a="1"/>
  <c r="M2" i="5" s="1"/>
  <c r="G2" i="5" a="1"/>
  <c r="G2" i="5" s="1"/>
  <c r="H79" i="4" s="1"/>
  <c r="I79" i="4" s="1"/>
  <c r="I2" i="5" a="1"/>
  <c r="I2" i="5" s="1"/>
  <c r="B2" i="5" a="1"/>
  <c r="B2" i="5" s="1"/>
  <c r="C2" i="5" s="1" a="1"/>
  <c r="C2" i="5" s="1"/>
  <c r="D9" i="15" a="1"/>
  <c r="D9" i="15" s="1"/>
  <c r="C3" i="15" s="1"/>
  <c r="E9" i="15" a="1"/>
  <c r="E9" i="15" s="1"/>
  <c r="L9" i="15" s="1" a="1"/>
  <c r="L9" i="15" s="1"/>
  <c r="D9" i="3" a="1"/>
  <c r="D9" i="3" s="1"/>
  <c r="C9" i="3" a="1"/>
  <c r="C9" i="3" s="1"/>
  <c r="B9" i="3" a="1"/>
  <c r="B9" i="3" s="1"/>
  <c r="G2" i="15"/>
  <c r="D2" i="15"/>
  <c r="F2" i="15"/>
  <c r="E2" i="15"/>
  <c r="A2" i="3"/>
  <c r="B2" i="3"/>
  <c r="C2" i="3" a="1"/>
  <c r="C2" i="3" s="1"/>
  <c r="D2" i="3" a="1"/>
  <c r="D2" i="3" s="1"/>
  <c r="F2" i="4" a="1"/>
  <c r="F2" i="4" s="1"/>
  <c r="D2" i="4" a="1"/>
  <c r="D2" i="4" s="1"/>
  <c r="E2" i="4" a="1"/>
  <c r="E2" i="4" s="1"/>
  <c r="H54" i="22" l="1" a="1"/>
  <c r="H54" i="22" s="1"/>
  <c r="H55" i="22" a="1"/>
  <c r="H55" i="22" s="1"/>
  <c r="H2" i="15"/>
  <c r="E2" i="22"/>
  <c r="I2" i="22" s="1" a="1"/>
  <c r="I2" i="22" s="1"/>
  <c r="K18" i="22" a="1"/>
  <c r="K18" i="22" s="1"/>
  <c r="K17" i="22" a="1"/>
  <c r="K17" i="22" s="1"/>
  <c r="K16" i="22" a="1"/>
  <c r="K16" i="22" s="1"/>
  <c r="K15" i="22" a="1"/>
  <c r="K15" i="22" s="1"/>
  <c r="K14" i="22" a="1"/>
  <c r="K14" i="22" s="1"/>
  <c r="K13" i="22" a="1"/>
  <c r="K13" i="22" s="1"/>
  <c r="K12" i="22" a="1"/>
  <c r="K12" i="22" s="1"/>
  <c r="K11" i="22" a="1"/>
  <c r="K11" i="22" s="1"/>
  <c r="K10" i="22" a="1"/>
  <c r="K10" i="22" s="1"/>
  <c r="K9" i="22" a="1"/>
  <c r="K9" i="22" s="1"/>
  <c r="K8" i="22" a="1"/>
  <c r="K8" i="22" s="1"/>
  <c r="K7" i="22" a="1"/>
  <c r="K7" i="22" s="1"/>
  <c r="K6" i="22" a="1"/>
  <c r="K6" i="22" s="1"/>
  <c r="K5" i="22" a="1"/>
  <c r="K5" i="22" s="1"/>
  <c r="K4" i="22" a="1"/>
  <c r="K4" i="22" s="1"/>
  <c r="K3" i="22" a="1"/>
  <c r="K3" i="22" s="1"/>
  <c r="H53" i="22" a="1"/>
  <c r="H53" i="22" s="1"/>
  <c r="H52" i="22" a="1"/>
  <c r="H52" i="22" s="1"/>
  <c r="H51" i="22" a="1"/>
  <c r="H51" i="22" s="1"/>
  <c r="H50" i="22" a="1"/>
  <c r="H50" i="22" s="1"/>
  <c r="H49" i="22" a="1"/>
  <c r="H49" i="22" s="1"/>
  <c r="H48" i="22" a="1"/>
  <c r="H48" i="22" s="1"/>
  <c r="H47" i="22" a="1"/>
  <c r="H47" i="22" s="1"/>
  <c r="H46" i="22" a="1"/>
  <c r="H46" i="22" s="1"/>
  <c r="H45" i="22" a="1"/>
  <c r="H45" i="22" s="1"/>
  <c r="H44" i="22" a="1"/>
  <c r="H44" i="22" s="1"/>
  <c r="H43" i="22" a="1"/>
  <c r="H43" i="22" s="1"/>
  <c r="H42" i="22" a="1"/>
  <c r="H42" i="22" s="1"/>
  <c r="H41" i="22" a="1"/>
  <c r="H41" i="22" s="1"/>
  <c r="H40" i="22" a="1"/>
  <c r="H40" i="22" s="1"/>
  <c r="H39" i="22" a="1"/>
  <c r="H39" i="22" s="1"/>
  <c r="H38" i="22" a="1"/>
  <c r="H38" i="22" s="1"/>
  <c r="H37" i="22" a="1"/>
  <c r="H37" i="22" s="1"/>
  <c r="H36" i="22" a="1"/>
  <c r="H36" i="22" s="1"/>
  <c r="H35" i="22" a="1"/>
  <c r="H35" i="22" s="1"/>
  <c r="H34" i="22" a="1"/>
  <c r="H34" i="22" s="1"/>
  <c r="H33" i="22" a="1"/>
  <c r="H33" i="22" s="1"/>
  <c r="H32" i="22" a="1"/>
  <c r="H32" i="22" s="1"/>
  <c r="H31" i="22" a="1"/>
  <c r="H31" i="22" s="1"/>
  <c r="H30" i="22" a="1"/>
  <c r="H30" i="22" s="1"/>
  <c r="H29" i="22" a="1"/>
  <c r="H29" i="22" s="1"/>
  <c r="H28" i="22" a="1"/>
  <c r="H28" i="22" s="1"/>
  <c r="H27" i="22" a="1"/>
  <c r="H27" i="22" s="1"/>
  <c r="H26" i="22" a="1"/>
  <c r="H26" i="22" s="1"/>
  <c r="H25" i="22" a="1"/>
  <c r="H25" i="22" s="1"/>
  <c r="H24" i="22" a="1"/>
  <c r="H24" i="22" s="1"/>
  <c r="H23" i="22" a="1"/>
  <c r="H23" i="22" s="1"/>
  <c r="H22" i="22" a="1"/>
  <c r="H22" i="22" s="1"/>
  <c r="H21" i="22" a="1"/>
  <c r="H21" i="22" s="1"/>
  <c r="H20" i="22" a="1"/>
  <c r="H20" i="22" s="1"/>
  <c r="H19" i="22" a="1"/>
  <c r="H19" i="22" s="1"/>
  <c r="H18" i="22" a="1"/>
  <c r="H18" i="22" s="1"/>
  <c r="H17" i="22" a="1"/>
  <c r="H17" i="22" s="1"/>
  <c r="H16" i="22" a="1"/>
  <c r="H16" i="22" s="1"/>
  <c r="H15" i="22" a="1"/>
  <c r="H15" i="22" s="1"/>
  <c r="H14" i="22" a="1"/>
  <c r="H14" i="22" s="1"/>
  <c r="H13" i="22" a="1"/>
  <c r="H13" i="22" s="1"/>
  <c r="H12" i="22" a="1"/>
  <c r="H12" i="22" s="1"/>
  <c r="H11" i="22" a="1"/>
  <c r="H11" i="22" s="1"/>
  <c r="H10" i="22" a="1"/>
  <c r="H10" i="22" s="1"/>
  <c r="H9" i="22" a="1"/>
  <c r="H9" i="22" s="1"/>
  <c r="H8" i="22" a="1"/>
  <c r="H8" i="22" s="1"/>
  <c r="H7" i="22" a="1"/>
  <c r="H7" i="22" s="1"/>
  <c r="H6" i="22" a="1"/>
  <c r="H6" i="22" s="1"/>
  <c r="H5" i="22" a="1"/>
  <c r="H5" i="22" s="1"/>
  <c r="H4" i="22" a="1"/>
  <c r="H4" i="22" s="1"/>
  <c r="H3" i="22" a="1"/>
  <c r="H3" i="22" s="1"/>
  <c r="C7" i="27"/>
  <c r="G7" i="27" s="1"/>
  <c r="B15" i="27" a="1"/>
  <c r="B15" i="27" s="1"/>
  <c r="C15" i="27" a="1"/>
  <c r="C15" i="27" s="1"/>
  <c r="B7" i="27" s="1"/>
  <c r="E7" i="27" s="1"/>
  <c r="F7" i="27" s="1"/>
  <c r="C2" i="22"/>
  <c r="H2" i="22" s="1" a="1"/>
  <c r="H2" i="22" s="1"/>
  <c r="B56" i="26"/>
  <c r="B58" i="26"/>
  <c r="B55" i="26"/>
  <c r="B57" i="26"/>
  <c r="G88" i="26"/>
  <c r="H88" i="26" s="1"/>
  <c r="I88" i="26" s="1"/>
  <c r="G91" i="26"/>
  <c r="H91" i="26" s="1"/>
  <c r="I91" i="26" s="1"/>
  <c r="G85" i="26"/>
  <c r="H85" i="26" s="1"/>
  <c r="I85" i="26" s="1"/>
  <c r="G86" i="26"/>
  <c r="H86" i="26" s="1"/>
  <c r="I86" i="26" s="1"/>
  <c r="G89" i="26"/>
  <c r="H89" i="26" s="1"/>
  <c r="I89" i="26" s="1"/>
  <c r="G92" i="26"/>
  <c r="H92" i="26" s="1"/>
  <c r="I92" i="26" s="1"/>
  <c r="E83" i="26"/>
  <c r="G83" i="26" s="1"/>
  <c r="H83" i="26" s="1"/>
  <c r="I83" i="26" s="1"/>
  <c r="G87" i="26"/>
  <c r="H87" i="26" s="1"/>
  <c r="I87" i="26" s="1"/>
  <c r="G90" i="26"/>
  <c r="H90" i="26" s="1"/>
  <c r="I90" i="26" s="1"/>
  <c r="G84" i="26"/>
  <c r="H84" i="26" s="1"/>
  <c r="I84" i="26" s="1"/>
  <c r="O39" i="26"/>
  <c r="N39" i="26"/>
  <c r="B61" i="26"/>
  <c r="B63" i="26" s="1"/>
  <c r="M38" i="26" s="1"/>
  <c r="M39" i="26"/>
  <c r="C56" i="26"/>
  <c r="C58" i="26"/>
  <c r="C55" i="26"/>
  <c r="C57" i="26"/>
  <c r="C61" i="26"/>
  <c r="C63" i="26" s="1"/>
  <c r="N38" i="26" s="1"/>
  <c r="D56" i="26"/>
  <c r="D58" i="26"/>
  <c r="D55" i="26"/>
  <c r="D57" i="26"/>
  <c r="D61" i="26"/>
  <c r="D63" i="26" s="1"/>
  <c r="O38" i="26" s="1"/>
  <c r="L9" i="5"/>
  <c r="L19" i="5"/>
  <c r="L17" i="5"/>
  <c r="L23" i="5"/>
  <c r="L4" i="5"/>
  <c r="L26" i="5"/>
  <c r="L12" i="5"/>
  <c r="L25" i="5"/>
  <c r="L8" i="5"/>
  <c r="L7" i="5"/>
  <c r="L22" i="5"/>
  <c r="L15" i="5"/>
  <c r="L5" i="5"/>
  <c r="D3" i="15"/>
  <c r="L10" i="5"/>
  <c r="L24" i="5"/>
  <c r="L21" i="5"/>
  <c r="L18" i="5"/>
  <c r="L6" i="5"/>
  <c r="L11" i="5"/>
  <c r="F3" i="15"/>
  <c r="E3" i="15"/>
  <c r="L20" i="5"/>
  <c r="L27" i="5"/>
  <c r="L16" i="5"/>
  <c r="L13" i="5"/>
  <c r="H24" i="4"/>
  <c r="I24" i="4" s="1"/>
  <c r="H57" i="4"/>
  <c r="I57" i="4" s="1"/>
  <c r="H90" i="4"/>
  <c r="I90" i="4" s="1"/>
  <c r="H84" i="4"/>
  <c r="I84" i="4" s="1"/>
  <c r="H78" i="4"/>
  <c r="I78" i="4" s="1"/>
  <c r="H96" i="4"/>
  <c r="I96" i="4" s="1"/>
  <c r="H34" i="4"/>
  <c r="I34" i="4" s="1"/>
  <c r="H28" i="4"/>
  <c r="I28" i="4" s="1"/>
  <c r="H22" i="4"/>
  <c r="I22" i="4" s="1"/>
  <c r="H55" i="4"/>
  <c r="I55" i="4" s="1"/>
  <c r="H17" i="4"/>
  <c r="I17" i="4" s="1"/>
  <c r="H19" i="4"/>
  <c r="I19" i="4" s="1"/>
  <c r="H7" i="4"/>
  <c r="I7" i="4" s="1"/>
  <c r="H33" i="4"/>
  <c r="I33" i="4" s="1"/>
  <c r="H66" i="4"/>
  <c r="I66" i="4" s="1"/>
  <c r="H99" i="4"/>
  <c r="I99" i="4" s="1"/>
  <c r="H21" i="4"/>
  <c r="I21" i="4" s="1"/>
  <c r="H54" i="4"/>
  <c r="I54" i="4" s="1"/>
  <c r="H87" i="4"/>
  <c r="I87" i="4" s="1"/>
  <c r="H3" i="15"/>
  <c r="H8" i="4"/>
  <c r="I8" i="4" s="1"/>
  <c r="H72" i="4"/>
  <c r="I72" i="4" s="1"/>
  <c r="H41" i="4"/>
  <c r="I41" i="4" s="1"/>
  <c r="H10" i="4"/>
  <c r="I10" i="4" s="1"/>
  <c r="H74" i="4"/>
  <c r="I74" i="4" s="1"/>
  <c r="H43" i="4"/>
  <c r="I43" i="4" s="1"/>
  <c r="H4" i="4"/>
  <c r="I4" i="4" s="1"/>
  <c r="H68" i="4"/>
  <c r="I68" i="4" s="1"/>
  <c r="H29" i="4"/>
  <c r="I29" i="4" s="1"/>
  <c r="H93" i="4"/>
  <c r="I93" i="4" s="1"/>
  <c r="H62" i="4"/>
  <c r="I62" i="4" s="1"/>
  <c r="H31" i="4"/>
  <c r="I31" i="4" s="1"/>
  <c r="H95" i="4"/>
  <c r="I95" i="4" s="1"/>
  <c r="F2" i="5"/>
  <c r="N2" i="5" s="1" a="1"/>
  <c r="N2" i="5" s="1"/>
  <c r="L14" i="5"/>
  <c r="H88" i="4"/>
  <c r="I88" i="4" s="1"/>
  <c r="H59" i="4"/>
  <c r="I59" i="4" s="1"/>
  <c r="H14" i="4"/>
  <c r="I14" i="4" s="1"/>
  <c r="H65" i="4"/>
  <c r="I65" i="4" s="1"/>
  <c r="H67" i="4"/>
  <c r="I67" i="4" s="1"/>
  <c r="H53" i="4"/>
  <c r="I53" i="4" s="1"/>
  <c r="H81" i="4"/>
  <c r="I81" i="4" s="1"/>
  <c r="H83" i="4"/>
  <c r="I83" i="4" s="1"/>
  <c r="H5" i="4"/>
  <c r="I5" i="4" s="1"/>
  <c r="H38" i="4"/>
  <c r="I38" i="4" s="1"/>
  <c r="H64" i="4"/>
  <c r="I64" i="4" s="1"/>
  <c r="H97" i="4"/>
  <c r="I97" i="4" s="1"/>
  <c r="H35" i="4"/>
  <c r="I35" i="4" s="1"/>
  <c r="H60" i="4"/>
  <c r="I60" i="4" s="1"/>
  <c r="H85" i="4"/>
  <c r="I85" i="4" s="1"/>
  <c r="H23" i="4"/>
  <c r="I23" i="4" s="1"/>
  <c r="H16" i="4"/>
  <c r="I16" i="4" s="1"/>
  <c r="H80" i="4"/>
  <c r="I80" i="4" s="1"/>
  <c r="H49" i="4"/>
  <c r="I49" i="4" s="1"/>
  <c r="H18" i="4"/>
  <c r="I18" i="4" s="1"/>
  <c r="H82" i="4"/>
  <c r="I82" i="4" s="1"/>
  <c r="H51" i="4"/>
  <c r="I51" i="4" s="1"/>
  <c r="H12" i="4"/>
  <c r="I12" i="4" s="1"/>
  <c r="H76" i="4"/>
  <c r="I76" i="4" s="1"/>
  <c r="H37" i="4"/>
  <c r="I37" i="4" s="1"/>
  <c r="H6" i="4"/>
  <c r="I6" i="4" s="1"/>
  <c r="H70" i="4"/>
  <c r="I70" i="4" s="1"/>
  <c r="H39" i="4"/>
  <c r="I39" i="4" s="1"/>
  <c r="H40" i="4"/>
  <c r="I40" i="4" s="1"/>
  <c r="H9" i="4"/>
  <c r="I9" i="4" s="1"/>
  <c r="H73" i="4"/>
  <c r="I73" i="4" s="1"/>
  <c r="H42" i="4"/>
  <c r="I42" i="4" s="1"/>
  <c r="H11" i="4"/>
  <c r="I11" i="4" s="1"/>
  <c r="H75" i="4"/>
  <c r="I75" i="4" s="1"/>
  <c r="H36" i="4"/>
  <c r="I36" i="4" s="1"/>
  <c r="H100" i="4"/>
  <c r="I100" i="4" s="1"/>
  <c r="H61" i="4"/>
  <c r="I61" i="4" s="1"/>
  <c r="H30" i="4"/>
  <c r="I30" i="4" s="1"/>
  <c r="H94" i="4"/>
  <c r="I94" i="4" s="1"/>
  <c r="H63" i="4"/>
  <c r="I63" i="4" s="1"/>
  <c r="H26" i="4"/>
  <c r="I26" i="4" s="1"/>
  <c r="H20" i="4"/>
  <c r="I20" i="4" s="1"/>
  <c r="H45" i="4"/>
  <c r="I45" i="4" s="1"/>
  <c r="H47" i="4"/>
  <c r="I47" i="4" s="1"/>
  <c r="H32" i="4"/>
  <c r="I32" i="4" s="1"/>
  <c r="H98" i="4"/>
  <c r="I98" i="4" s="1"/>
  <c r="H92" i="4"/>
  <c r="I92" i="4" s="1"/>
  <c r="H86" i="4"/>
  <c r="I86" i="4" s="1"/>
  <c r="H48" i="4"/>
  <c r="I48" i="4" s="1"/>
  <c r="H50" i="4"/>
  <c r="I50" i="4" s="1"/>
  <c r="H44" i="4"/>
  <c r="I44" i="4" s="1"/>
  <c r="H69" i="4"/>
  <c r="I69" i="4" s="1"/>
  <c r="H71" i="4"/>
  <c r="I71" i="4" s="1"/>
  <c r="G3" i="15"/>
  <c r="H56" i="4"/>
  <c r="I56" i="4" s="1"/>
  <c r="H25" i="4"/>
  <c r="I25" i="4" s="1"/>
  <c r="H89" i="4"/>
  <c r="I89" i="4" s="1"/>
  <c r="H58" i="4"/>
  <c r="I58" i="4" s="1"/>
  <c r="H27" i="4"/>
  <c r="I27" i="4" s="1"/>
  <c r="H91" i="4"/>
  <c r="I91" i="4" s="1"/>
  <c r="H52" i="4"/>
  <c r="I52" i="4" s="1"/>
  <c r="H13" i="4"/>
  <c r="I13" i="4" s="1"/>
  <c r="H77" i="4"/>
  <c r="I77" i="4" s="1"/>
  <c r="H46" i="4"/>
  <c r="I46" i="4" s="1"/>
  <c r="H15" i="4"/>
  <c r="I15" i="4" s="1"/>
  <c r="N9" i="15" a="1"/>
  <c r="N9" i="15" s="1"/>
  <c r="M9" i="15" a="1"/>
  <c r="M9" i="15" s="1"/>
  <c r="I3" i="15"/>
  <c r="L2" i="5"/>
  <c r="H3" i="4"/>
  <c r="I3" i="4" s="1"/>
  <c r="H2" i="4"/>
  <c r="K2" i="22" l="1" a="1"/>
  <c r="K2" i="22" s="1"/>
  <c r="J2" i="22" s="1"/>
  <c r="J3" i="22" s="1"/>
  <c r="J4" i="22" s="1"/>
  <c r="J5" i="22" s="1"/>
  <c r="J6" i="22" s="1"/>
  <c r="J7" i="22" s="1"/>
  <c r="J8" i="22" s="1"/>
  <c r="J9" i="22" s="1"/>
  <c r="J10" i="22" s="1"/>
  <c r="J11" i="22" s="1"/>
  <c r="J12" i="22" s="1"/>
  <c r="J13" i="22" s="1"/>
  <c r="J14" i="22" s="1"/>
  <c r="J15" i="22" s="1"/>
  <c r="J16" i="22" s="1"/>
  <c r="J17" i="22" s="1"/>
  <c r="J18" i="22" s="1"/>
  <c r="J19" i="22" s="1"/>
  <c r="J20" i="22" s="1"/>
  <c r="J21" i="22" s="1"/>
  <c r="J22" i="22" s="1"/>
  <c r="J23" i="22" s="1"/>
  <c r="J24" i="22" s="1"/>
  <c r="J25" i="22" s="1"/>
  <c r="J26" i="22" s="1"/>
  <c r="J27" i="22" s="1"/>
  <c r="J28" i="22" s="1"/>
  <c r="J29" i="22" s="1"/>
  <c r="J30" i="22" s="1"/>
  <c r="J31" i="22" s="1"/>
  <c r="J32" i="22" s="1"/>
  <c r="J33" i="22" s="1"/>
  <c r="J34" i="22" s="1"/>
  <c r="J35" i="22" s="1"/>
  <c r="J36" i="22" s="1"/>
  <c r="J37" i="22" s="1"/>
  <c r="J38" i="22" s="1"/>
  <c r="J39" i="22" s="1"/>
  <c r="J40" i="22" s="1"/>
  <c r="J41" i="22" s="1"/>
  <c r="J42" i="22" s="1"/>
  <c r="J43" i="22" s="1"/>
  <c r="J44" i="22" s="1"/>
  <c r="J45" i="22" s="1"/>
  <c r="J46" i="22" s="1"/>
  <c r="J47" i="22" s="1"/>
  <c r="J48" i="22" s="1"/>
  <c r="J49" i="22" s="1"/>
  <c r="J50" i="22" s="1"/>
  <c r="J51" i="22" s="1"/>
  <c r="J52" i="22" s="1"/>
  <c r="J53" i="22" s="1"/>
  <c r="J54" i="22" s="1"/>
  <c r="J55" i="22" s="1"/>
  <c r="J56" i="22" s="1"/>
  <c r="J57" i="22" s="1"/>
  <c r="J58" i="22" s="1"/>
  <c r="J59" i="22" s="1"/>
  <c r="J60" i="22" s="1"/>
  <c r="J61" i="22" s="1"/>
  <c r="J62" i="22" s="1"/>
  <c r="J63" i="22" s="1"/>
  <c r="J64" i="22" s="1"/>
  <c r="J65" i="22" s="1"/>
  <c r="J66" i="22" s="1"/>
  <c r="J67" i="22" s="1"/>
  <c r="J68" i="22" s="1"/>
  <c r="J69" i="22" s="1"/>
  <c r="J70" i="22" s="1"/>
  <c r="J71" i="22" s="1"/>
  <c r="J72" i="22" s="1"/>
  <c r="J73" i="22" s="1"/>
  <c r="J74" i="22" s="1"/>
  <c r="J75" i="22" s="1"/>
  <c r="J76" i="22" s="1"/>
  <c r="J77" i="22" s="1"/>
  <c r="J78" i="22" s="1"/>
  <c r="J79" i="22" s="1"/>
  <c r="J80" i="22" s="1"/>
  <c r="J81" i="22" s="1"/>
  <c r="J82" i="22" s="1"/>
  <c r="J83" i="22" s="1"/>
  <c r="J84" i="22" s="1"/>
  <c r="J85" i="22" s="1"/>
  <c r="J86" i="22" s="1"/>
  <c r="J87" i="22" s="1"/>
  <c r="J88" i="22" s="1"/>
  <c r="J89" i="22" s="1"/>
  <c r="J90" i="22" s="1"/>
  <c r="J91" i="22" s="1"/>
  <c r="J92" i="22" s="1"/>
  <c r="J93" i="22" s="1"/>
  <c r="J94" i="22" s="1"/>
  <c r="J95" i="22" s="1"/>
  <c r="J96" i="22" s="1"/>
  <c r="J97" i="22" s="1"/>
  <c r="J98" i="22" s="1"/>
  <c r="J99" i="22" s="1"/>
  <c r="J100" i="22" s="1"/>
  <c r="J101" i="22" s="1"/>
  <c r="J102" i="22" s="1"/>
  <c r="J103" i="22" s="1"/>
  <c r="J104" i="22" s="1"/>
  <c r="J105" i="22" s="1"/>
  <c r="J106" i="22" s="1"/>
  <c r="J107" i="22" s="1"/>
  <c r="J108" i="22" s="1"/>
  <c r="J109" i="22" s="1"/>
  <c r="J110" i="22" s="1"/>
  <c r="J111" i="22" s="1"/>
  <c r="J112" i="22" s="1"/>
  <c r="J113" i="22" s="1"/>
  <c r="J114" i="22" s="1"/>
  <c r="J115" i="22" s="1"/>
  <c r="J116" i="22" s="1"/>
  <c r="J117" i="22" s="1"/>
  <c r="J118" i="22" s="1"/>
  <c r="J119" i="22" s="1"/>
  <c r="J120" i="22" s="1"/>
  <c r="J121" i="22" s="1"/>
  <c r="J122" i="22" s="1"/>
  <c r="J123" i="22" s="1"/>
  <c r="J124" i="22" s="1"/>
  <c r="J125" i="22" s="1"/>
  <c r="J126" i="22" s="1"/>
  <c r="J127" i="22" s="1"/>
  <c r="J128" i="22" s="1"/>
  <c r="J129" i="22" s="1"/>
  <c r="J130" i="22" s="1"/>
  <c r="J131" i="22" s="1"/>
  <c r="J132" i="22" s="1"/>
  <c r="J133" i="22" s="1"/>
  <c r="J134" i="22" s="1"/>
  <c r="J135" i="22" s="1"/>
  <c r="J136" i="22" s="1"/>
  <c r="J137" i="22" s="1"/>
  <c r="J138" i="22" s="1"/>
  <c r="J139" i="22" s="1"/>
  <c r="J140" i="22" s="1"/>
  <c r="J141" i="22" s="1"/>
  <c r="J142" i="22" s="1"/>
  <c r="J143" i="22" s="1"/>
  <c r="J144" i="22" s="1"/>
  <c r="J145" i="22" s="1"/>
  <c r="J146" i="22" s="1"/>
  <c r="J147" i="22" s="1"/>
  <c r="J148" i="22" s="1"/>
  <c r="J149" i="22" s="1"/>
  <c r="J150" i="22" s="1"/>
  <c r="J151" i="22" s="1"/>
  <c r="J152" i="22" s="1"/>
  <c r="J153" i="22" s="1"/>
  <c r="J154" i="22" s="1"/>
  <c r="J155" i="22" s="1"/>
  <c r="J156" i="22" s="1"/>
  <c r="J157" i="22" s="1"/>
  <c r="J158" i="22" s="1"/>
  <c r="J159" i="22" s="1"/>
  <c r="J160" i="22" s="1"/>
  <c r="J161" i="22" s="1"/>
  <c r="J162" i="22" s="1"/>
  <c r="J163" i="22" s="1"/>
  <c r="J164" i="22" s="1"/>
  <c r="J165" i="22" s="1"/>
  <c r="J166" i="22" s="1"/>
  <c r="J167" i="22" s="1"/>
  <c r="J168" i="22" s="1"/>
  <c r="J169" i="22" s="1"/>
  <c r="J170" i="22" s="1"/>
  <c r="J171" i="22" s="1"/>
  <c r="J172" i="22" s="1"/>
  <c r="J173" i="22" s="1"/>
  <c r="J174" i="22" s="1"/>
  <c r="J175" i="22" s="1"/>
  <c r="J176" i="22" s="1"/>
  <c r="J177" i="22" s="1"/>
  <c r="J178" i="22" s="1"/>
  <c r="J179" i="22" s="1"/>
  <c r="J180" i="22" s="1"/>
  <c r="J181" i="22" s="1"/>
  <c r="J182" i="22" s="1"/>
  <c r="J183" i="22" s="1"/>
  <c r="J184" i="22" s="1"/>
  <c r="J185" i="22" s="1"/>
  <c r="J186" i="22" s="1"/>
  <c r="J187" i="22" s="1"/>
  <c r="J188" i="22" s="1"/>
  <c r="J189" i="22" s="1"/>
  <c r="J190" i="22" s="1"/>
  <c r="J191" i="22" s="1"/>
  <c r="J192" i="22" s="1"/>
  <c r="J193" i="22" s="1"/>
  <c r="J194" i="22" s="1"/>
  <c r="J195" i="22" s="1"/>
  <c r="J196" i="22" s="1"/>
  <c r="J197" i="22" s="1"/>
  <c r="J198" i="22" s="1"/>
  <c r="J199" i="22" s="1"/>
  <c r="J200" i="22" s="1"/>
  <c r="J201" i="22" s="1"/>
  <c r="J202" i="22" s="1"/>
  <c r="J203" i="22" s="1"/>
  <c r="J204" i="22" s="1"/>
  <c r="J205" i="22" s="1"/>
  <c r="J206" i="22" s="1"/>
  <c r="J207" i="22" s="1"/>
  <c r="J208" i="22" s="1"/>
  <c r="J209" i="22" s="1"/>
  <c r="J210" i="22" s="1"/>
  <c r="J211" i="22" s="1"/>
  <c r="J212" i="22" s="1"/>
  <c r="J213" i="22" s="1"/>
  <c r="J214" i="22" s="1"/>
  <c r="J215" i="22" s="1"/>
  <c r="J216" i="22" s="1"/>
  <c r="J217" i="22" s="1"/>
  <c r="J218" i="22" s="1"/>
  <c r="J219" i="22" s="1"/>
  <c r="J220" i="22" s="1"/>
  <c r="J221" i="22" s="1"/>
  <c r="J222" i="22" s="1"/>
  <c r="J223" i="22" s="1"/>
  <c r="J224" i="22" s="1"/>
  <c r="J225" i="22" s="1"/>
  <c r="J226" i="22" s="1"/>
  <c r="J227" i="22" s="1"/>
  <c r="J228" i="22" s="1"/>
  <c r="J229" i="22" s="1"/>
  <c r="J230" i="22" s="1"/>
  <c r="J231" i="22" s="1"/>
  <c r="J232" i="22" s="1"/>
  <c r="J233" i="22" s="1"/>
  <c r="J234" i="22" s="1"/>
  <c r="J235" i="22" s="1"/>
  <c r="J236" i="22" s="1"/>
  <c r="J237" i="22" s="1"/>
  <c r="J238" i="22" s="1"/>
  <c r="J239" i="22" s="1"/>
  <c r="J240" i="22" s="1"/>
  <c r="J241" i="22" s="1"/>
  <c r="J242" i="22" s="1"/>
  <c r="J243" i="22" s="1"/>
  <c r="J244" i="22" s="1"/>
  <c r="J245" i="22" s="1"/>
  <c r="J246" i="22" s="1"/>
  <c r="J247" i="22" s="1"/>
  <c r="J248" i="22" s="1"/>
  <c r="J249" i="22" s="1"/>
  <c r="J250" i="22" s="1"/>
  <c r="F2" i="22" a="1"/>
  <c r="F2" i="22" s="1"/>
  <c r="G2" i="22"/>
  <c r="G3" i="22" s="1"/>
  <c r="G4" i="22" s="1"/>
  <c r="G5" i="22" s="1"/>
  <c r="G6" i="22" s="1"/>
  <c r="G7" i="22" s="1"/>
  <c r="G8" i="22" s="1"/>
  <c r="G9" i="22" s="1"/>
  <c r="G10" i="22" s="1"/>
  <c r="G11" i="22" s="1"/>
  <c r="G12" i="22" s="1"/>
  <c r="G13" i="22" s="1"/>
  <c r="G14" i="22" s="1"/>
  <c r="G15" i="22" s="1"/>
  <c r="G16" i="22" s="1"/>
  <c r="G17" i="22" s="1"/>
  <c r="G18" i="22" s="1"/>
  <c r="G19" i="22" s="1"/>
  <c r="G20" i="22" s="1"/>
  <c r="G21" i="22" s="1"/>
  <c r="G22" i="22" s="1"/>
  <c r="G23" i="22" s="1"/>
  <c r="G24" i="22" s="1"/>
  <c r="G25" i="22" s="1"/>
  <c r="G26" i="22" s="1"/>
  <c r="G27" i="22" s="1"/>
  <c r="G28" i="22" s="1"/>
  <c r="G29" i="22" s="1"/>
  <c r="G30" i="22" s="1"/>
  <c r="G31" i="22" s="1"/>
  <c r="G32" i="22" s="1"/>
  <c r="G33" i="22" s="1"/>
  <c r="G34" i="22" s="1"/>
  <c r="G35" i="22" s="1"/>
  <c r="G36" i="22" s="1"/>
  <c r="G37" i="22" s="1"/>
  <c r="G38" i="22" s="1"/>
  <c r="G39" i="22" s="1"/>
  <c r="G40" i="22" s="1"/>
  <c r="G41" i="22" s="1"/>
  <c r="G42" i="22" s="1"/>
  <c r="G43" i="22" s="1"/>
  <c r="G44" i="22" s="1"/>
  <c r="G45" i="22" s="1"/>
  <c r="G46" i="22" s="1"/>
  <c r="G47" i="22" s="1"/>
  <c r="G48" i="22" s="1"/>
  <c r="G49" i="22" s="1"/>
  <c r="G50" i="22" s="1"/>
  <c r="G51" i="22" s="1"/>
  <c r="G52" i="22" s="1"/>
  <c r="G53" i="22" s="1"/>
  <c r="G54" i="22" s="1"/>
  <c r="G55" i="22" s="1"/>
  <c r="G56" i="22" s="1"/>
  <c r="G57" i="22" s="1"/>
  <c r="G58" i="22" s="1"/>
  <c r="G59" i="22" s="1"/>
  <c r="G60" i="22" s="1"/>
  <c r="G61" i="22" s="1"/>
  <c r="G62" i="22" s="1"/>
  <c r="G63" i="22" s="1"/>
  <c r="G64" i="22" s="1"/>
  <c r="G65" i="22" s="1"/>
  <c r="G66" i="22" s="1"/>
  <c r="G67" i="22" s="1"/>
  <c r="G68" i="22" s="1"/>
  <c r="G69" i="22" s="1"/>
  <c r="G70" i="22" s="1"/>
  <c r="G71" i="22" s="1"/>
  <c r="G72" i="22" s="1"/>
  <c r="G73" i="22" s="1"/>
  <c r="G74" i="22" s="1"/>
  <c r="G75" i="22" s="1"/>
  <c r="G76" i="22" s="1"/>
  <c r="G77" i="22" s="1"/>
  <c r="G78" i="22" s="1"/>
  <c r="G79" i="22" s="1"/>
  <c r="G80" i="22" s="1"/>
  <c r="G81" i="22" s="1"/>
  <c r="G82" i="22" s="1"/>
  <c r="G83" i="22" s="1"/>
  <c r="G84" i="22" s="1"/>
  <c r="G85" i="22" s="1"/>
  <c r="G86" i="22" s="1"/>
  <c r="G87" i="22" s="1"/>
  <c r="G88" i="22" s="1"/>
  <c r="G89" i="22" s="1"/>
  <c r="G90" i="22" s="1"/>
  <c r="G91" i="22" s="1"/>
  <c r="G92" i="22" s="1"/>
  <c r="G93" i="22" s="1"/>
  <c r="G94" i="22" s="1"/>
  <c r="G95" i="22" s="1"/>
  <c r="G96" i="22" s="1"/>
  <c r="G97" i="22" s="1"/>
  <c r="G98" i="22" s="1"/>
  <c r="G99" i="22" s="1"/>
  <c r="G100" i="22" s="1"/>
  <c r="G101" i="22" s="1"/>
  <c r="G102" i="22" s="1"/>
  <c r="G103" i="22" s="1"/>
  <c r="G104" i="22" s="1"/>
  <c r="G105" i="22" s="1"/>
  <c r="G106" i="22" s="1"/>
  <c r="G107" i="22" s="1"/>
  <c r="G108" i="22" s="1"/>
  <c r="G109" i="22" s="1"/>
  <c r="G110" i="22" s="1"/>
  <c r="G111" i="22" s="1"/>
  <c r="G112" i="22" s="1"/>
  <c r="G113" i="22" s="1"/>
  <c r="G114" i="22" s="1"/>
  <c r="G115" i="22" s="1"/>
  <c r="G116" i="22" s="1"/>
  <c r="G117" i="22" s="1"/>
  <c r="G118" i="22" s="1"/>
  <c r="G119" i="22" s="1"/>
  <c r="G120" i="22" s="1"/>
  <c r="G121" i="22" s="1"/>
  <c r="G122" i="22" s="1"/>
  <c r="G123" i="22" s="1"/>
  <c r="G124" i="22" s="1"/>
  <c r="G125" i="22" s="1"/>
  <c r="G126" i="22" s="1"/>
  <c r="G127" i="22" s="1"/>
  <c r="G128" i="22" s="1"/>
  <c r="G129" i="22" s="1"/>
  <c r="G130" i="22" s="1"/>
  <c r="G131" i="22" s="1"/>
  <c r="G132" i="22" s="1"/>
  <c r="G133" i="22" s="1"/>
  <c r="G134" i="22" s="1"/>
  <c r="G135" i="22" s="1"/>
  <c r="G136" i="22" s="1"/>
  <c r="G137" i="22" s="1"/>
  <c r="G138" i="22" s="1"/>
  <c r="G139" i="22" s="1"/>
  <c r="G140" i="22" s="1"/>
  <c r="G141" i="22" s="1"/>
  <c r="G142" i="22" s="1"/>
  <c r="G143" i="22" s="1"/>
  <c r="G144" i="22" s="1"/>
  <c r="G145" i="22" s="1"/>
  <c r="G146" i="22" s="1"/>
  <c r="G147" i="22" s="1"/>
  <c r="G148" i="22" s="1"/>
  <c r="G149" i="22" s="1"/>
  <c r="G150" i="22" s="1"/>
  <c r="G151" i="22" s="1"/>
  <c r="G152" i="22" s="1"/>
  <c r="G153" i="22" s="1"/>
  <c r="G154" i="22" s="1"/>
  <c r="G155" i="22" s="1"/>
  <c r="G156" i="22" s="1"/>
  <c r="G157" i="22" s="1"/>
  <c r="G158" i="22" s="1"/>
  <c r="G159" i="22" s="1"/>
  <c r="G160" i="22" s="1"/>
  <c r="G161" i="22" s="1"/>
  <c r="G162" i="22" s="1"/>
  <c r="G163" i="22" s="1"/>
  <c r="G164" i="22" s="1"/>
  <c r="G165" i="22" s="1"/>
  <c r="G166" i="22" s="1"/>
  <c r="G167" i="22" s="1"/>
  <c r="G168" i="22" s="1"/>
  <c r="G169" i="22" s="1"/>
  <c r="G170" i="22" s="1"/>
  <c r="G171" i="22" s="1"/>
  <c r="G172" i="22" s="1"/>
  <c r="G173" i="22" s="1"/>
  <c r="G174" i="22" s="1"/>
  <c r="G175" i="22" s="1"/>
  <c r="G176" i="22" s="1"/>
  <c r="G177" i="22" s="1"/>
  <c r="G178" i="22" s="1"/>
  <c r="G179" i="22" s="1"/>
  <c r="G180" i="22" s="1"/>
  <c r="G181" i="22" s="1"/>
  <c r="G182" i="22" s="1"/>
  <c r="G183" i="22" s="1"/>
  <c r="G184" i="22" s="1"/>
  <c r="G185" i="22" s="1"/>
  <c r="G186" i="22" s="1"/>
  <c r="G187" i="22" s="1"/>
  <c r="G188" i="22" s="1"/>
  <c r="G189" i="22" s="1"/>
  <c r="G190" i="22" s="1"/>
  <c r="G191" i="22" s="1"/>
  <c r="G192" i="22" s="1"/>
  <c r="G193" i="22" s="1"/>
  <c r="G194" i="22" s="1"/>
  <c r="G195" i="22" s="1"/>
  <c r="G196" i="22" s="1"/>
  <c r="G197" i="22" s="1"/>
  <c r="G198" i="22" s="1"/>
  <c r="G199" i="22" s="1"/>
  <c r="G200" i="22" s="1"/>
  <c r="G201" i="22" s="1"/>
  <c r="G202" i="22" s="1"/>
  <c r="G203" i="22" s="1"/>
  <c r="G204" i="22" s="1"/>
  <c r="G205" i="22" s="1"/>
  <c r="G206" i="22" s="1"/>
  <c r="G207" i="22" s="1"/>
  <c r="G208" i="22" s="1"/>
  <c r="G209" i="22" s="1"/>
  <c r="G210" i="22" s="1"/>
  <c r="G211" i="22" s="1"/>
  <c r="G212" i="22" s="1"/>
  <c r="G213" i="22" s="1"/>
  <c r="G214" i="22" s="1"/>
  <c r="G215" i="22" s="1"/>
  <c r="G216" i="22" s="1"/>
  <c r="G217" i="22" s="1"/>
  <c r="G218" i="22" s="1"/>
  <c r="G219" i="22" s="1"/>
  <c r="G220" i="22" s="1"/>
  <c r="G221" i="22" s="1"/>
  <c r="G222" i="22" s="1"/>
  <c r="G223" i="22" s="1"/>
  <c r="G224" i="22" s="1"/>
  <c r="G225" i="22" s="1"/>
  <c r="G226" i="22" s="1"/>
  <c r="G227" i="22" s="1"/>
  <c r="G228" i="22" s="1"/>
  <c r="G229" i="22" s="1"/>
  <c r="G230" i="22" s="1"/>
  <c r="G231" i="22" s="1"/>
  <c r="G232" i="22" s="1"/>
  <c r="G233" i="22" s="1"/>
  <c r="G234" i="22" s="1"/>
  <c r="G235" i="22" s="1"/>
  <c r="G236" i="22" s="1"/>
  <c r="G237" i="22" s="1"/>
  <c r="G238" i="22" s="1"/>
  <c r="G239" i="22" s="1"/>
  <c r="G240" i="22" s="1"/>
  <c r="G241" i="22" s="1"/>
  <c r="G242" i="22" s="1"/>
  <c r="G243" i="22" s="1"/>
  <c r="G244" i="22" s="1"/>
  <c r="G245" i="22" s="1"/>
  <c r="G246" i="22" s="1"/>
  <c r="G247" i="22" s="1"/>
  <c r="G248" i="22" s="1"/>
  <c r="G249" i="22" s="1"/>
  <c r="G250" i="22" s="1"/>
  <c r="A7" i="27"/>
  <c r="H7" i="27"/>
  <c r="C51" i="26" a="1"/>
  <c r="C51" i="26" s="1"/>
  <c r="D51" i="26" a="1"/>
  <c r="D51" i="26" s="1"/>
  <c r="B51" i="26"/>
  <c r="B52" i="26" s="1"/>
  <c r="B59" i="26"/>
  <c r="M37" i="26" s="1"/>
  <c r="D59" i="26"/>
  <c r="O37" i="26" s="1"/>
  <c r="C59" i="26"/>
  <c r="N37" i="26" s="1"/>
  <c r="F2" i="3"/>
  <c r="G2" i="3" s="1"/>
  <c r="I2" i="4"/>
  <c r="B72" i="26" l="1"/>
  <c r="M62" i="26" s="1"/>
  <c r="D71" i="26"/>
  <c r="D78" i="26" s="1"/>
  <c r="O36" i="26"/>
  <c r="D52" i="26"/>
  <c r="D72" i="26" s="1"/>
  <c r="M36" i="26"/>
  <c r="C52" i="26"/>
  <c r="C72" i="26" s="1"/>
  <c r="C71" i="26"/>
  <c r="C78" i="26" s="1"/>
  <c r="N36" i="26"/>
  <c r="B71" i="26"/>
  <c r="B78" i="26" s="1"/>
  <c r="B76" i="26" l="1"/>
  <c r="B77" i="26" s="1"/>
  <c r="D4" i="26" s="1"/>
  <c r="D2" i="26"/>
  <c r="B74" i="26"/>
  <c r="B73" i="26"/>
  <c r="D3" i="26" s="1"/>
  <c r="B75" i="26"/>
  <c r="C75" i="26"/>
  <c r="N62" i="26"/>
  <c r="C76" i="26"/>
  <c r="C77" i="26" s="1"/>
  <c r="C73" i="26"/>
  <c r="C74" i="26"/>
  <c r="D73" i="26"/>
  <c r="D75" i="26"/>
  <c r="O62" i="26"/>
  <c r="D74" i="26"/>
  <c r="D76" i="26"/>
  <c r="D77" i="26" s="1"/>
  <c r="F2" i="21" a="1"/>
  <c r="F2" i="21" s="1"/>
  <c r="G2" i="21" s="1" a="1"/>
  <c r="G2" i="21" s="1"/>
  <c r="H2" i="21" l="1" a="1"/>
  <c r="H2" i="21" s="1"/>
  <c r="I2" i="21" s="1" a="1"/>
  <c r="I2"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Daniel Ramotowski</author>
  </authors>
  <commentList>
    <comment ref="A1" authorId="0" shapeId="0" xr:uid="{6AE4A2AB-2FA0-432A-8E11-9F991D0C1D4D}">
      <text>
        <r>
          <rPr>
            <sz val="9"/>
            <color indexed="81"/>
            <rFont val="Tahoma"/>
            <charset val="1"/>
          </rPr>
          <t>Clear this field before sharing this workbook with others if you don't want them to see the name of your character.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Daniel Ramotowski</author>
  </authors>
  <commentList>
    <comment ref="A2" authorId="0" shapeId="0" xr:uid="{8F049568-81A0-4259-888F-AA08D578EFDF}">
      <text>
        <r>
          <rPr>
            <sz val="9"/>
            <color indexed="81"/>
            <rFont val="Tahoma"/>
            <charset val="1"/>
          </rPr>
          <t>Exact name of the product
For example "Dominix"</t>
        </r>
      </text>
    </comment>
    <comment ref="A4" authorId="0" shapeId="0" xr:uid="{3472B5A1-06AA-42E3-BE98-D2A68E06B211}">
      <text>
        <r>
          <rPr>
            <sz val="9"/>
            <color indexed="81"/>
            <rFont val="Tahoma"/>
            <family val="2"/>
          </rPr>
          <t>If entered, it replaces the AveragePrice of the product per unit for Job Products Value calculation
Clear this field when changing blueprints!</t>
        </r>
      </text>
    </comment>
    <comment ref="B4" authorId="0" shapeId="0" xr:uid="{6665CD91-69E4-49A8-9117-3F5D434643F2}">
      <text>
        <r>
          <rPr>
            <sz val="9"/>
            <color indexed="81"/>
            <rFont val="Tahoma"/>
            <charset val="1"/>
          </rPr>
          <t>Clear this cell to use Average Price Per Unit instead</t>
        </r>
      </text>
    </comment>
    <comment ref="A5" authorId="0" shapeId="0" xr:uid="{5C465A77-77F4-4EE1-A021-3F3583617FD3}">
      <text>
        <r>
          <rPr>
            <sz val="9"/>
            <color indexed="81"/>
            <rFont val="Tahoma"/>
            <charset val="1"/>
          </rPr>
          <t>Used for all calculations if My Sales Price Per Unit is not present</t>
        </r>
      </text>
    </comment>
    <comment ref="A7" authorId="0" shapeId="0" xr:uid="{6EEFD464-B3DA-48DA-9F59-D7BC02B5CB94}">
      <text>
        <r>
          <rPr>
            <sz val="9"/>
            <color indexed="81"/>
            <rFont val="Tahoma"/>
            <charset val="1"/>
          </rPr>
          <t>Change cell D6 to "Based on Override" to use this value</t>
        </r>
      </text>
    </comment>
    <comment ref="B7" authorId="0" shapeId="0" xr:uid="{07018B19-FACC-401F-B4F9-2EC8510182E8}">
      <text>
        <r>
          <rPr>
            <sz val="9"/>
            <color indexed="81"/>
            <rFont val="Tahoma"/>
            <charset val="1"/>
          </rPr>
          <t>This value is shown in the Industry window \ Facilities tab, where the red bars under the activities indicate relative SystemCostIndex for the type of activity in that location. Howering over that bar shows a tooltip with the exact SystemCostIndex value.
This value can also be found on the Map by using the Color By filter \ Industry \ Manufacturing System Cost Index and then hovering over a solar system on the map.</t>
        </r>
      </text>
    </comment>
    <comment ref="A17" authorId="0" shapeId="0" xr:uid="{43C46D27-9F13-40EA-A3EE-DCBBBAE4BA3B}">
      <text>
        <r>
          <rPr>
            <sz val="9"/>
            <color indexed="81"/>
            <rFont val="Tahoma"/>
            <charset val="1"/>
          </rPr>
          <t>Structure location affects the bonus from the structure's rigs
The lower the security, the higher the bonus</t>
        </r>
      </text>
    </comment>
    <comment ref="A18" authorId="0" shapeId="0" xr:uid="{B33BD55E-311D-4602-983D-9F732A40137F}">
      <text>
        <r>
          <rPr>
            <sz val="9"/>
            <color indexed="81"/>
            <rFont val="Tahoma"/>
            <charset val="1"/>
          </rPr>
          <t>0% - 10%</t>
        </r>
      </text>
    </comment>
    <comment ref="A19" authorId="0" shapeId="0" xr:uid="{9D10D55A-5789-4868-9BAD-5A7F45500E3D}">
      <text>
        <r>
          <rPr>
            <sz val="9"/>
            <color indexed="81"/>
            <rFont val="Tahoma"/>
            <charset val="1"/>
          </rPr>
          <t>0% - 11.5% if selling product in a Structure
Used only for market sales orders other than Immediate.</t>
        </r>
      </text>
    </comment>
    <comment ref="A21" authorId="0" shapeId="0" xr:uid="{F24CF2A8-BBB2-4C31-B688-C8DF0F6665FB}">
      <text>
        <r>
          <rPr>
            <sz val="9"/>
            <color indexed="81"/>
            <rFont val="Tahoma"/>
            <charset val="1"/>
          </rPr>
          <t>Needed only for Station market orders other than Immediate.</t>
        </r>
      </text>
    </comment>
    <comment ref="B21" authorId="0" shapeId="0" xr:uid="{17946675-37C0-4C21-89B2-38527378FB2D}">
      <text>
        <r>
          <rPr>
            <sz val="9"/>
            <color indexed="81"/>
            <rFont val="Tahoma"/>
            <charset val="1"/>
          </rPr>
          <t>Between negative 10.00 and positive 10.00</t>
        </r>
      </text>
    </comment>
    <comment ref="A22" authorId="0" shapeId="0" xr:uid="{16AA3D32-A97A-4AAB-A262-FC31510B054B}">
      <text>
        <r>
          <rPr>
            <sz val="9"/>
            <color indexed="81"/>
            <rFont val="Tahoma"/>
            <charset val="1"/>
          </rPr>
          <t>Needed only for Station market orders other than Immediate.</t>
        </r>
      </text>
    </comment>
    <comment ref="B22" authorId="0" shapeId="0" xr:uid="{3015244E-A402-42BE-8D48-FC81526828DF}">
      <text>
        <r>
          <rPr>
            <sz val="9"/>
            <color indexed="81"/>
            <rFont val="Tahoma"/>
            <charset val="1"/>
          </rPr>
          <t>Between negative 10.00 and positive 10.00</t>
        </r>
      </text>
    </comment>
    <comment ref="A23" authorId="0" shapeId="0" xr:uid="{49FEDC5D-0B4E-4FF3-B16C-2E99FB4FA637}">
      <text>
        <r>
          <rPr>
            <sz val="9"/>
            <color indexed="81"/>
            <rFont val="Tahoma"/>
            <charset val="1"/>
          </rPr>
          <t>Immediate market orders are not subject to Broker Fees
This affects only the product sales orders. Potential buy orders for materials are not considered in total job expenses.</t>
        </r>
      </text>
    </comment>
    <comment ref="A24" authorId="0" shapeId="0" xr:uid="{72D2A6BF-99CB-49A4-B910-78299B098035}">
      <text>
        <r>
          <rPr>
            <sz val="9"/>
            <color indexed="81"/>
            <rFont val="Tahoma"/>
            <charset val="1"/>
          </rPr>
          <t>Used for calculating broker fees for non-immediate product sales orders.
Immediate market orders are not subject to Broker Fees.
This affects only the product sales orders. Potential buy orders for materials are not considered in total job expenses.</t>
        </r>
      </text>
    </comment>
    <comment ref="A27" authorId="0" shapeId="0" xr:uid="{727B1A32-3BB4-4B05-9D50-829FF8161E6A}">
      <text>
        <r>
          <rPr>
            <sz val="9"/>
            <color indexed="81"/>
            <rFont val="Tahoma"/>
            <family val="2"/>
          </rPr>
          <t>If no character selected, input the levels in column F</t>
        </r>
      </text>
    </comment>
    <comment ref="A28" authorId="0" shapeId="0" xr:uid="{5F0EA0F4-449F-4160-89DD-8E7AD35EBDD0}">
      <text>
        <r>
          <rPr>
            <sz val="9"/>
            <color indexed="81"/>
            <rFont val="Tahoma"/>
            <family val="2"/>
          </rPr>
          <t>Allows basic operation of factories. 4% reduction in manufacturing time per skill level.</t>
        </r>
      </text>
    </comment>
    <comment ref="E28" authorId="0" shapeId="0" xr:uid="{C954E0EA-BFBE-47D1-B805-4A06EBFC3BE8}">
      <text>
        <r>
          <rPr>
            <sz val="9"/>
            <color indexed="81"/>
            <rFont val="Tahoma"/>
            <family val="2"/>
          </rPr>
          <t>Allows basic operation of factories. 4% reduction in manufacturing time per skill level.</t>
        </r>
      </text>
    </comment>
    <comment ref="A29" authorId="0" shapeId="0" xr:uid="{51E779E8-BF7F-4056-A5D5-00AE51900745}">
      <text>
        <r>
          <rPr>
            <sz val="9"/>
            <color indexed="81"/>
            <rFont val="Tahoma"/>
            <family val="2"/>
          </rPr>
          <t>Skill at efficiently using industrial facilities. 3% reduction in all manufacturing and research times per skill level.</t>
        </r>
      </text>
    </comment>
    <comment ref="E29" authorId="0" shapeId="0" xr:uid="{881F22E3-88A6-454D-A00C-82AA727C23F6}">
      <text>
        <r>
          <rPr>
            <sz val="9"/>
            <color indexed="81"/>
            <rFont val="Tahoma"/>
            <family val="2"/>
          </rPr>
          <t>Skill at efficiently using industrial facilities. 3% reduction in all manufacturing and research times per skill level.</t>
        </r>
      </text>
    </comment>
    <comment ref="A30" authorId="0" shapeId="0" xr:uid="{49E53BA7-B589-4AEE-A06D-48BD46B98C2D}">
      <text>
        <r>
          <rPr>
            <sz val="9"/>
            <color indexed="81"/>
            <rFont val="Tahoma"/>
            <family val="2"/>
          </rPr>
          <t>Allows the operation of multiple factories. Ability to run 1 additional manufacturing job per level.</t>
        </r>
      </text>
    </comment>
    <comment ref="E30" authorId="0" shapeId="0" xr:uid="{DBAFF391-D640-45E7-B488-787210F98827}">
      <text>
        <r>
          <rPr>
            <sz val="9"/>
            <color indexed="81"/>
            <rFont val="Tahoma"/>
            <family val="2"/>
          </rPr>
          <t>Allows the operation of multiple factories. Ability to run 1 additional manufacturing job per level.</t>
        </r>
      </text>
    </comment>
    <comment ref="A31" authorId="0" shapeId="0" xr:uid="{647AD12A-C2EC-462D-B220-B77A895E3C5D}">
      <text>
        <r>
          <rPr>
            <sz val="9"/>
            <color indexed="81"/>
            <rFont val="Tahoma"/>
            <family val="2"/>
          </rPr>
          <t>Further training in the operation of multiple factories. Ability to run 1 additional manufacturing job per skill level.</t>
        </r>
      </text>
    </comment>
    <comment ref="E31" authorId="0" shapeId="0" xr:uid="{262010A8-3814-4787-B199-D098B035F65A}">
      <text>
        <r>
          <rPr>
            <sz val="9"/>
            <color indexed="81"/>
            <rFont val="Tahoma"/>
            <family val="2"/>
          </rPr>
          <t>Further training in the operation of multiple factories. Ability to run 1 additional manufacturing job per skill level.</t>
        </r>
      </text>
    </comment>
    <comment ref="A32" authorId="0" shapeId="0" xr:uid="{BC6CD96B-DB35-4440-844A-21666A9DC5B4}">
      <text>
        <r>
          <rPr>
            <sz val="9"/>
            <color indexed="81"/>
            <rFont val="Tahoma"/>
            <charset val="1"/>
          </rPr>
          <t xml:space="preserve">Proficiency at squaring away the odds and ends of business transactions, keeping the checkbooks tight. Each level of skill reduces sales tax by 11%. Sales tax starts at 8%.
</t>
        </r>
      </text>
    </comment>
    <comment ref="E32" authorId="0" shapeId="0" xr:uid="{AEDAC9F7-047B-4460-BF57-8D9184231703}">
      <text>
        <r>
          <rPr>
            <sz val="9"/>
            <color indexed="81"/>
            <rFont val="Tahoma"/>
            <charset val="1"/>
          </rPr>
          <t xml:space="preserve">Proficiency at squaring away the odds and ends of business transactions, keeping the checkbooks tight. Each level of skill reduces sales tax by 11%. Sales tax starts at 8%.
</t>
        </r>
      </text>
    </comment>
    <comment ref="A33" authorId="0" shapeId="0" xr:uid="{64AAA4A4-728E-46F6-A2C5-AEE208E73A07}">
      <text>
        <r>
          <rPr>
            <sz val="9"/>
            <color indexed="81"/>
            <rFont val="Tahoma"/>
            <charset val="1"/>
          </rPr>
          <t>Proficiency at driving down market-related costs. Each level of skill subtracts a flat 0.3% from the costs associated with setting up a market order in a non-player station, which usually come to 3% of the order's total value. This can be further influenced by the player's standing towards the owner of the station where the order is entered.</t>
        </r>
      </text>
    </comment>
    <comment ref="E33" authorId="0" shapeId="0" xr:uid="{C07BE4FD-E4E7-4B6D-B353-53D27F715193}">
      <text>
        <r>
          <rPr>
            <sz val="9"/>
            <color indexed="81"/>
            <rFont val="Tahoma"/>
            <charset val="1"/>
          </rPr>
          <t>Proficiency at driving down market-related costs. Each level of skill subtracts a flat 0.3% from the costs associated with setting up a market order in a non-player station, which usually come to 3% of the order's total value. This can be further influenced by the player's standing towards the owner of the station where the order is entered.</t>
        </r>
      </text>
    </comment>
    <comment ref="A36" authorId="0" shapeId="0" xr:uid="{24A3899F-0697-4458-9F7A-D6A330CA38D3}">
      <text>
        <r>
          <rPr>
            <sz val="9"/>
            <color indexed="81"/>
            <rFont val="Tahoma"/>
            <family val="2"/>
          </rPr>
          <t>1% for Engineering Complexes
0% for all other structures and stations</t>
        </r>
      </text>
    </comment>
    <comment ref="A37" authorId="0" shapeId="0" xr:uid="{22FFC1CE-88AB-4B5C-80E8-6DE783A10FB6}">
      <text>
        <r>
          <rPr>
            <sz val="9"/>
            <color indexed="81"/>
            <rFont val="Tahoma"/>
            <family val="2"/>
          </rPr>
          <t>Bonus from the rig installed in the structure.
0% for no rig
2% for Tech I rig
2.4% for Tech II rig</t>
        </r>
      </text>
    </comment>
    <comment ref="A38" authorId="0" shapeId="0" xr:uid="{15B472F6-0D67-4F9F-B94B-AAC3471D3FCA}">
      <text>
        <r>
          <rPr>
            <sz val="9"/>
            <color indexed="81"/>
            <rFont val="Tahoma"/>
            <charset val="1"/>
          </rPr>
          <t>15% - Raitaru
20% - Azbel
30% - Sotiyo</t>
        </r>
      </text>
    </comment>
    <comment ref="A39" authorId="0" shapeId="0" xr:uid="{90783028-5C54-4808-B0D2-040D52DF6125}">
      <text>
        <r>
          <rPr>
            <sz val="9"/>
            <color indexed="81"/>
            <rFont val="Tahoma"/>
            <charset val="1"/>
          </rPr>
          <t>Bonus from the rig installed in the structure.
0% for no rig
20% for Tech I rig
24% for Tech II rig</t>
        </r>
      </text>
    </comment>
    <comment ref="A40" authorId="0" shapeId="0" xr:uid="{EAA18736-AE88-4406-B40D-5730AE9A679B}">
      <text>
        <r>
          <rPr>
            <sz val="9"/>
            <color indexed="81"/>
            <rFont val="Tahoma"/>
            <family val="2"/>
          </rPr>
          <t>Modifier to the structure rig bonus depending on the location of the structure.
1 - hisec
1.9 - lowsec
2.1 - null and WH</t>
        </r>
      </text>
    </comment>
    <comment ref="A41" authorId="0" shapeId="0" xr:uid="{685C0A69-5D12-4051-8694-2B99DF8B8536}">
      <text>
        <r>
          <rPr>
            <sz val="9"/>
            <color indexed="81"/>
            <rFont val="Tahoma"/>
            <charset val="1"/>
          </rPr>
          <t>3% - Raitaru
4% - Azbel
5% - Sotiyo</t>
        </r>
      </text>
    </comment>
    <comment ref="A44" authorId="0" shapeId="0" xr:uid="{B15A7BFE-4D4D-4D90-86DC-7BF10439F721}">
      <text>
        <r>
          <rPr>
            <sz val="9"/>
            <color indexed="81"/>
            <rFont val="Tahoma"/>
            <charset val="1"/>
          </rPr>
          <t>Fixed fee for non-immediate product sell orders
Sets to 0% for Immediate sales orders</t>
        </r>
      </text>
    </comment>
    <comment ref="A45" authorId="0" shapeId="0" xr:uid="{08A9856D-AE3D-493F-AF4C-EF6219D41DE9}">
      <text>
        <r>
          <rPr>
            <sz val="9"/>
            <color indexed="81"/>
            <rFont val="Tahoma"/>
            <charset val="1"/>
          </rPr>
          <t>Sets to 0% for Immediate sales orders</t>
        </r>
      </text>
    </comment>
    <comment ref="A46" authorId="0" shapeId="0" xr:uid="{1E951CCD-CE9C-41E3-8ABB-9163E940C3C1}">
      <text>
        <r>
          <rPr>
            <sz val="9"/>
            <color indexed="81"/>
            <rFont val="Tahoma"/>
            <family val="2"/>
          </rPr>
          <t>Sets to 0% for Immediate sales orders</t>
        </r>
      </text>
    </comment>
    <comment ref="A50" authorId="0" shapeId="0" xr:uid="{0CC3F104-FA41-497E-9E0D-6E480562BCC0}">
      <text>
        <r>
          <rPr>
            <sz val="9"/>
            <color indexed="81"/>
            <rFont val="Tahoma"/>
            <charset val="1"/>
          </rPr>
          <t xml:space="preserve">AveragePrice of the product * units
OR
MySalesPricePerUnit if present * units
</t>
        </r>
      </text>
    </comment>
    <comment ref="A54" authorId="0" shapeId="0" xr:uid="{B2EB075B-9CF3-4439-9896-E4D9FE16D462}">
      <text>
        <r>
          <rPr>
            <sz val="9"/>
            <color indexed="81"/>
            <rFont val="Tahoma"/>
            <charset val="1"/>
          </rPr>
          <t>Used for calculating job installation cost.
Sumproduct of materials quantity  for unresearched blueprint and materials Adjusted Price</t>
        </r>
      </text>
    </comment>
    <comment ref="A55" authorId="0" shapeId="0" xr:uid="{8EDE79A2-F71F-4118-A9BE-850ECBC7BCD6}">
      <text>
        <r>
          <rPr>
            <sz val="9"/>
            <color indexed="81"/>
            <rFont val="Tahoma"/>
            <family val="2"/>
          </rPr>
          <t xml:space="preserve">EIV * (SCI * Structure SCI Reduction Bonus) * Job Runs
</t>
        </r>
      </text>
    </comment>
    <comment ref="A56" authorId="0" shapeId="0" xr:uid="{2ADAF03D-41B4-44B4-A83A-533CA5DD9FA9}">
      <text>
        <r>
          <rPr>
            <sz val="9"/>
            <color indexed="81"/>
            <rFont val="Tahoma"/>
            <charset val="1"/>
          </rPr>
          <t>EIV * Facility Owner Manufacturing Tax * Job Runs</t>
        </r>
      </text>
    </comment>
    <comment ref="A57" authorId="0" shapeId="0" xr:uid="{C1C3FF1E-E3C9-47B8-AA2F-69CB8E1FB01F}">
      <text>
        <r>
          <rPr>
            <sz val="9"/>
            <color indexed="81"/>
            <rFont val="Tahoma"/>
            <charset val="1"/>
          </rPr>
          <t xml:space="preserve">
EIV * SCC Manufacturing Surcharge * Job Runs</t>
        </r>
      </text>
    </comment>
    <comment ref="A58" authorId="0" shapeId="0" xr:uid="{5E37254D-62DA-4B54-87B4-597ED8CD1EB7}">
      <text>
        <r>
          <rPr>
            <sz val="9"/>
            <color indexed="81"/>
            <rFont val="Tahoma"/>
            <charset val="1"/>
          </rPr>
          <t>EIV * CloneStateSurcharge * Job Runs</t>
        </r>
      </text>
    </comment>
    <comment ref="A62" authorId="0" shapeId="0" xr:uid="{4B78E5E8-ED97-4276-924F-D51E5C634A57}">
      <text>
        <r>
          <rPr>
            <sz val="9"/>
            <color indexed="81"/>
            <rFont val="Tahoma"/>
            <family val="2"/>
          </rPr>
          <t>For sales orders placed in Structures this includes %0.25 SCC Surcharge</t>
        </r>
      </text>
    </comment>
    <comment ref="C82" authorId="0" shapeId="0" xr:uid="{4B88A1A7-ED8A-468F-ABA9-7AED7111DDAC}">
      <text>
        <r>
          <rPr>
            <sz val="9"/>
            <color indexed="81"/>
            <rFont val="Tahoma"/>
            <family val="2"/>
          </rPr>
          <t>Item Name and Total Qty columns can be copied into the Multibuy window as a shopping list</t>
        </r>
      </text>
    </comment>
    <comment ref="D82" authorId="0" shapeId="0" xr:uid="{8D1F4251-92BC-44CB-9EE7-663E7CB1FECF}">
      <text>
        <r>
          <rPr>
            <sz val="9"/>
            <color indexed="81"/>
            <rFont val="Tahoma"/>
            <charset val="1"/>
          </rPr>
          <t>Total Qty includes the ME bonus and Facility bonus</t>
        </r>
      </text>
    </comment>
    <comment ref="F82" authorId="0" shapeId="0" xr:uid="{DA282355-4660-4B81-8EBA-EAD1A93E335E}">
      <text>
        <r>
          <rPr>
            <sz val="9"/>
            <color indexed="81"/>
            <rFont val="Tahoma"/>
            <family val="2"/>
          </rPr>
          <t>If entered, it replaces the Average Price of the material for Cost calculation.
Clear this column when changing blueprints!</t>
        </r>
      </text>
    </comment>
    <comment ref="G82" authorId="0" shapeId="0" xr:uid="{2687E97A-74E3-4327-91C3-AC6A000AA3E1}">
      <text>
        <r>
          <rPr>
            <sz val="9"/>
            <color indexed="81"/>
            <rFont val="Tahoma"/>
            <family val="2"/>
          </rPr>
          <t>Average Price
OR
My Price if My Price present</t>
        </r>
      </text>
    </comment>
    <comment ref="H82" authorId="0" shapeId="0" xr:uid="{175AB21D-1191-4439-A2A9-520BCE2DED77}">
      <text>
        <r>
          <rPr>
            <sz val="9"/>
            <color indexed="81"/>
            <rFont val="Tahoma"/>
            <family val="2"/>
          </rPr>
          <t>Total Qty * Used Price</t>
        </r>
      </text>
    </comment>
    <comment ref="I82" authorId="0" shapeId="0" xr:uid="{27A0A8A9-08E6-48F1-843E-CC205C8E546C}">
      <text>
        <r>
          <rPr>
            <sz val="9"/>
            <color indexed="81"/>
            <rFont val="Tahoma"/>
            <charset val="1"/>
          </rPr>
          <t>Total Qty * Used Price / Job Runs</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69">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186"/>
        </ext>
      </extLst>
    </bk>
    <bk>
      <extLst>
        <ext uri="{3e2802c4-a4d2-4d8b-9148-e3be6c30e623}">
          <xlrd:rvb i="187"/>
        </ext>
      </extLst>
    </bk>
    <bk>
      <extLst>
        <ext uri="{3e2802c4-a4d2-4d8b-9148-e3be6c30e623}">
          <xlrd:rvb i="188"/>
        </ext>
      </extLst>
    </bk>
    <bk>
      <extLst>
        <ext uri="{3e2802c4-a4d2-4d8b-9148-e3be6c30e623}">
          <xlrd:rvb i="357"/>
        </ext>
      </extLst>
    </bk>
    <bk>
      <extLst>
        <ext uri="{3e2802c4-a4d2-4d8b-9148-e3be6c30e623}">
          <xlrd:rvb i="529"/>
        </ext>
      </extLst>
    </bk>
    <bk>
      <extLst>
        <ext uri="{3e2802c4-a4d2-4d8b-9148-e3be6c30e623}">
          <xlrd:rvb i="687"/>
        </ext>
      </extLst>
    </bk>
    <bk>
      <extLst>
        <ext uri="{3e2802c4-a4d2-4d8b-9148-e3be6c30e623}">
          <xlrd:rvb i="828"/>
        </ext>
      </extLst>
    </bk>
    <bk>
      <extLst>
        <ext uri="{3e2802c4-a4d2-4d8b-9148-e3be6c30e623}">
          <xlrd:rvb i="949"/>
        </ext>
      </extLst>
    </bk>
    <bk>
      <extLst>
        <ext uri="{3e2802c4-a4d2-4d8b-9148-e3be6c30e623}">
          <xlrd:rvb i="1017"/>
        </ext>
      </extLst>
    </bk>
    <bk>
      <extLst>
        <ext uri="{3e2802c4-a4d2-4d8b-9148-e3be6c30e623}">
          <xlrd:rvb i="1137"/>
        </ext>
      </extLst>
    </bk>
    <bk>
      <extLst>
        <ext uri="{3e2802c4-a4d2-4d8b-9148-e3be6c30e623}">
          <xlrd:rvb i="1298"/>
        </ext>
      </extLst>
    </bk>
    <bk>
      <extLst>
        <ext uri="{3e2802c4-a4d2-4d8b-9148-e3be6c30e623}">
          <xlrd:rvb i="1379"/>
        </ext>
      </extLst>
    </bk>
    <bk>
      <extLst>
        <ext uri="{3e2802c4-a4d2-4d8b-9148-e3be6c30e623}">
          <xlrd:rvb i="1529"/>
        </ext>
      </extLst>
    </bk>
    <bk>
      <extLst>
        <ext uri="{3e2802c4-a4d2-4d8b-9148-e3be6c30e623}">
          <xlrd:rvb i="1604"/>
        </ext>
      </extLst>
    </bk>
    <bk>
      <extLst>
        <ext uri="{3e2802c4-a4d2-4d8b-9148-e3be6c30e623}">
          <xlrd:rvb i="1754"/>
        </ext>
      </extLst>
    </bk>
    <bk>
      <extLst>
        <ext uri="{3e2802c4-a4d2-4d8b-9148-e3be6c30e623}">
          <xlrd:rvb i="1910"/>
        </ext>
      </extLst>
    </bk>
    <bk>
      <extLst>
        <ext uri="{3e2802c4-a4d2-4d8b-9148-e3be6c30e623}">
          <xlrd:rvb i="2051"/>
        </ext>
      </extLst>
    </bk>
    <bk>
      <extLst>
        <ext uri="{3e2802c4-a4d2-4d8b-9148-e3be6c30e623}">
          <xlrd:rvb i="2193"/>
        </ext>
      </extLst>
    </bk>
    <bk>
      <extLst>
        <ext uri="{3e2802c4-a4d2-4d8b-9148-e3be6c30e623}">
          <xlrd:rvb i="2310"/>
        </ext>
      </extLst>
    </bk>
    <bk>
      <extLst>
        <ext uri="{3e2802c4-a4d2-4d8b-9148-e3be6c30e623}">
          <xlrd:rvb i="2418"/>
        </ext>
      </extLst>
    </bk>
    <bk>
      <extLst>
        <ext uri="{3e2802c4-a4d2-4d8b-9148-e3be6c30e623}">
          <xlrd:rvb i="2488"/>
        </ext>
      </extLst>
    </bk>
    <bk>
      <extLst>
        <ext uri="{3e2802c4-a4d2-4d8b-9148-e3be6c30e623}">
          <xlrd:rvb i="2640"/>
        </ext>
      </extLst>
    </bk>
    <bk>
      <extLst>
        <ext uri="{3e2802c4-a4d2-4d8b-9148-e3be6c30e623}">
          <xlrd:rvb i="2770"/>
        </ext>
      </extLst>
    </bk>
    <bk>
      <extLst>
        <ext uri="{3e2802c4-a4d2-4d8b-9148-e3be6c30e623}">
          <xlrd:rvb i="2960"/>
        </ext>
      </extLst>
    </bk>
    <bk>
      <extLst>
        <ext uri="{3e2802c4-a4d2-4d8b-9148-e3be6c30e623}">
          <xlrd:rvb i="3089"/>
        </ext>
      </extLst>
    </bk>
    <bk>
      <extLst>
        <ext uri="{3e2802c4-a4d2-4d8b-9148-e3be6c30e623}">
          <xlrd:rvb i="3212"/>
        </ext>
      </extLst>
    </bk>
    <bk>
      <extLst>
        <ext uri="{3e2802c4-a4d2-4d8b-9148-e3be6c30e623}">
          <xlrd:rvb i="3360"/>
        </ext>
      </extLst>
    </bk>
    <bk>
      <extLst>
        <ext uri="{3e2802c4-a4d2-4d8b-9148-e3be6c30e623}">
          <xlrd:rvb i="3419"/>
        </ext>
      </extLst>
    </bk>
    <bk>
      <extLst>
        <ext uri="{3e2802c4-a4d2-4d8b-9148-e3be6c30e623}">
          <xlrd:rvb i="3540"/>
        </ext>
      </extLst>
    </bk>
    <bk>
      <extLst>
        <ext uri="{3e2802c4-a4d2-4d8b-9148-e3be6c30e623}">
          <xlrd:rvb i="3662"/>
        </ext>
      </extLst>
    </bk>
    <bk>
      <extLst>
        <ext uri="{3e2802c4-a4d2-4d8b-9148-e3be6c30e623}">
          <xlrd:rvb i="3737"/>
        </ext>
      </extLst>
    </bk>
    <bk>
      <extLst>
        <ext uri="{3e2802c4-a4d2-4d8b-9148-e3be6c30e623}">
          <xlrd:rvb i="3893"/>
        </ext>
      </extLst>
    </bk>
    <bk>
      <extLst>
        <ext uri="{3e2802c4-a4d2-4d8b-9148-e3be6c30e623}">
          <xlrd:rvb i="4016"/>
        </ext>
      </extLst>
    </bk>
    <bk>
      <extLst>
        <ext uri="{3e2802c4-a4d2-4d8b-9148-e3be6c30e623}">
          <xlrd:rvb i="4118"/>
        </ext>
      </extLst>
    </bk>
    <bk>
      <extLst>
        <ext uri="{3e2802c4-a4d2-4d8b-9148-e3be6c30e623}">
          <xlrd:rvb i="4216"/>
        </ext>
      </extLst>
    </bk>
    <bk>
      <extLst>
        <ext uri="{3e2802c4-a4d2-4d8b-9148-e3be6c30e623}">
          <xlrd:rvb i="4295"/>
        </ext>
      </extLst>
    </bk>
    <bk>
      <extLst>
        <ext uri="{3e2802c4-a4d2-4d8b-9148-e3be6c30e623}">
          <xlrd:rvb i="4372"/>
        </ext>
      </extLst>
    </bk>
    <bk>
      <extLst>
        <ext uri="{3e2802c4-a4d2-4d8b-9148-e3be6c30e623}">
          <xlrd:rvb i="4425"/>
        </ext>
      </extLst>
    </bk>
    <bk>
      <extLst>
        <ext uri="{3e2802c4-a4d2-4d8b-9148-e3be6c30e623}">
          <xlrd:rvb i="4549"/>
        </ext>
      </extLst>
    </bk>
    <bk>
      <extLst>
        <ext uri="{3e2802c4-a4d2-4d8b-9148-e3be6c30e623}">
          <xlrd:rvb i="4676"/>
        </ext>
      </extLst>
    </bk>
    <bk>
      <extLst>
        <ext uri="{3e2802c4-a4d2-4d8b-9148-e3be6c30e623}">
          <xlrd:rvb i="4828"/>
        </ext>
      </extLst>
    </bk>
    <bk>
      <extLst>
        <ext uri="{3e2802c4-a4d2-4d8b-9148-e3be6c30e623}">
          <xlrd:rvb i="5058"/>
        </ext>
      </extLst>
    </bk>
    <bk>
      <extLst>
        <ext uri="{3e2802c4-a4d2-4d8b-9148-e3be6c30e623}">
          <xlrd:rvb i="5328"/>
        </ext>
      </extLst>
    </bk>
    <bk>
      <extLst>
        <ext uri="{3e2802c4-a4d2-4d8b-9148-e3be6c30e623}">
          <xlrd:rvb i="5392"/>
        </ext>
      </extLst>
    </bk>
    <bk>
      <extLst>
        <ext uri="{3e2802c4-a4d2-4d8b-9148-e3be6c30e623}">
          <xlrd:rvb i="5493"/>
        </ext>
      </extLst>
    </bk>
    <bk>
      <extLst>
        <ext uri="{3e2802c4-a4d2-4d8b-9148-e3be6c30e623}">
          <xlrd:rvb i="5535"/>
        </ext>
      </extLst>
    </bk>
    <bk>
      <extLst>
        <ext uri="{3e2802c4-a4d2-4d8b-9148-e3be6c30e623}">
          <xlrd:rvb i="5661"/>
        </ext>
      </extLst>
    </bk>
    <bk>
      <extLst>
        <ext uri="{3e2802c4-a4d2-4d8b-9148-e3be6c30e623}">
          <xlrd:rvb i="5768"/>
        </ext>
      </extLst>
    </bk>
    <bk>
      <extLst>
        <ext uri="{3e2802c4-a4d2-4d8b-9148-e3be6c30e623}">
          <xlrd:rvb i="5892"/>
        </ext>
      </extLst>
    </bk>
    <bk>
      <extLst>
        <ext uri="{3e2802c4-a4d2-4d8b-9148-e3be6c30e623}">
          <xlrd:rvb i="6032"/>
        </ext>
      </extLst>
    </bk>
    <bk>
      <extLst>
        <ext uri="{3e2802c4-a4d2-4d8b-9148-e3be6c30e623}">
          <xlrd:rvb i="6093"/>
        </ext>
      </extLst>
    </bk>
    <bk>
      <extLst>
        <ext uri="{3e2802c4-a4d2-4d8b-9148-e3be6c30e623}">
          <xlrd:rvb i="6220"/>
        </ext>
      </extLst>
    </bk>
    <bk>
      <extLst>
        <ext uri="{3e2802c4-a4d2-4d8b-9148-e3be6c30e623}">
          <xlrd:rvb i="6322"/>
        </ext>
      </extLst>
    </bk>
    <bk>
      <extLst>
        <ext uri="{3e2802c4-a4d2-4d8b-9148-e3be6c30e623}">
          <xlrd:rvb i="6438"/>
        </ext>
      </extLst>
    </bk>
    <bk>
      <extLst>
        <ext uri="{3e2802c4-a4d2-4d8b-9148-e3be6c30e623}">
          <xlrd:rvb i="6577"/>
        </ext>
      </extLst>
    </bk>
    <bk>
      <extLst>
        <ext uri="{3e2802c4-a4d2-4d8b-9148-e3be6c30e623}">
          <xlrd:rvb i="6705"/>
        </ext>
      </extLst>
    </bk>
    <bk>
      <extLst>
        <ext uri="{3e2802c4-a4d2-4d8b-9148-e3be6c30e623}">
          <xlrd:rvb i="6795"/>
        </ext>
      </extLst>
    </bk>
    <bk>
      <extLst>
        <ext uri="{3e2802c4-a4d2-4d8b-9148-e3be6c30e623}">
          <xlrd:rvb i="6965"/>
        </ext>
      </extLst>
    </bk>
    <bk>
      <extLst>
        <ext uri="{3e2802c4-a4d2-4d8b-9148-e3be6c30e623}">
          <xlrd:rvb i="7025"/>
        </ext>
      </extLst>
    </bk>
    <bk>
      <extLst>
        <ext uri="{3e2802c4-a4d2-4d8b-9148-e3be6c30e623}">
          <xlrd:rvb i="7171"/>
        </ext>
      </extLst>
    </bk>
    <bk>
      <extLst>
        <ext uri="{3e2802c4-a4d2-4d8b-9148-e3be6c30e623}">
          <xlrd:rvb i="7291"/>
        </ext>
      </extLst>
    </bk>
    <bk>
      <extLst>
        <ext uri="{3e2802c4-a4d2-4d8b-9148-e3be6c30e623}">
          <xlrd:rvb i="7355"/>
        </ext>
      </extLst>
    </bk>
    <bk>
      <extLst>
        <ext uri="{3e2802c4-a4d2-4d8b-9148-e3be6c30e623}">
          <xlrd:rvb i="7416"/>
        </ext>
      </extLst>
    </bk>
    <bk>
      <extLst>
        <ext uri="{3e2802c4-a4d2-4d8b-9148-e3be6c30e623}">
          <xlrd:rvb i="7511"/>
        </ext>
      </extLst>
    </bk>
    <bk>
      <extLst>
        <ext uri="{3e2802c4-a4d2-4d8b-9148-e3be6c30e623}">
          <xlrd:rvb i="7602"/>
        </ext>
      </extLst>
    </bk>
    <bk>
      <extLst>
        <ext uri="{3e2802c4-a4d2-4d8b-9148-e3be6c30e623}">
          <xlrd:rvb i="7754"/>
        </ext>
      </extLst>
    </bk>
    <bk>
      <extLst>
        <ext uri="{3e2802c4-a4d2-4d8b-9148-e3be6c30e623}">
          <xlrd:rvb i="7906"/>
        </ext>
      </extLst>
    </bk>
    <bk>
      <extLst>
        <ext uri="{3e2802c4-a4d2-4d8b-9148-e3be6c30e623}">
          <xlrd:rvb i="7971"/>
        </ext>
      </extLst>
    </bk>
    <bk>
      <extLst>
        <ext uri="{3e2802c4-a4d2-4d8b-9148-e3be6c30e623}">
          <xlrd:rvb i="8039"/>
        </ext>
      </extLst>
    </bk>
    <bk>
      <extLst>
        <ext uri="{3e2802c4-a4d2-4d8b-9148-e3be6c30e623}">
          <xlrd:rvb i="8079"/>
        </ext>
      </extLst>
    </bk>
    <bk>
      <extLst>
        <ext uri="{3e2802c4-a4d2-4d8b-9148-e3be6c30e623}">
          <xlrd:rvb i="8267"/>
        </ext>
      </extLst>
    </bk>
    <bk>
      <extLst>
        <ext uri="{3e2802c4-a4d2-4d8b-9148-e3be6c30e623}">
          <xlrd:rvb i="8465"/>
        </ext>
      </extLst>
    </bk>
    <bk>
      <extLst>
        <ext uri="{3e2802c4-a4d2-4d8b-9148-e3be6c30e623}">
          <xlrd:rvb i="8548"/>
        </ext>
      </extLst>
    </bk>
    <bk>
      <extLst>
        <ext uri="{3e2802c4-a4d2-4d8b-9148-e3be6c30e623}">
          <xlrd:rvb i="8700"/>
        </ext>
      </extLst>
    </bk>
    <bk>
      <extLst>
        <ext uri="{3e2802c4-a4d2-4d8b-9148-e3be6c30e623}">
          <xlrd:rvb i="8835"/>
        </ext>
      </extLst>
    </bk>
    <bk>
      <extLst>
        <ext uri="{3e2802c4-a4d2-4d8b-9148-e3be6c30e623}">
          <xlrd:rvb i="9021"/>
        </ext>
      </extLst>
    </bk>
    <bk>
      <extLst>
        <ext uri="{3e2802c4-a4d2-4d8b-9148-e3be6c30e623}">
          <xlrd:rvb i="9089"/>
        </ext>
      </extLst>
    </bk>
    <bk>
      <extLst>
        <ext uri="{3e2802c4-a4d2-4d8b-9148-e3be6c30e623}">
          <xlrd:rvb i="9268"/>
        </ext>
      </extLst>
    </bk>
    <bk>
      <extLst>
        <ext uri="{3e2802c4-a4d2-4d8b-9148-e3be6c30e623}">
          <xlrd:rvb i="9368"/>
        </ext>
      </extLst>
    </bk>
    <bk>
      <extLst>
        <ext uri="{3e2802c4-a4d2-4d8b-9148-e3be6c30e623}">
          <xlrd:rvb i="9446"/>
        </ext>
      </extLst>
    </bk>
    <bk>
      <extLst>
        <ext uri="{3e2802c4-a4d2-4d8b-9148-e3be6c30e623}">
          <xlrd:rvb i="9574"/>
        </ext>
      </extLst>
    </bk>
    <bk>
      <extLst>
        <ext uri="{3e2802c4-a4d2-4d8b-9148-e3be6c30e623}">
          <xlrd:rvb i="9730"/>
        </ext>
      </extLst>
    </bk>
    <bk>
      <extLst>
        <ext uri="{3e2802c4-a4d2-4d8b-9148-e3be6c30e623}">
          <xlrd:rvb i="9797"/>
        </ext>
      </extLst>
    </bk>
    <bk>
      <extLst>
        <ext uri="{3e2802c4-a4d2-4d8b-9148-e3be6c30e623}">
          <xlrd:rvb i="9941"/>
        </ext>
      </extLst>
    </bk>
    <bk>
      <extLst>
        <ext uri="{3e2802c4-a4d2-4d8b-9148-e3be6c30e623}">
          <xlrd:rvb i="10029"/>
        </ext>
      </extLst>
    </bk>
    <bk>
      <extLst>
        <ext uri="{3e2802c4-a4d2-4d8b-9148-e3be6c30e623}">
          <xlrd:rvb i="10140"/>
        </ext>
      </extLst>
    </bk>
    <bk>
      <extLst>
        <ext uri="{3e2802c4-a4d2-4d8b-9148-e3be6c30e623}">
          <xlrd:rvb i="10180"/>
        </ext>
      </extLst>
    </bk>
    <bk>
      <extLst>
        <ext uri="{3e2802c4-a4d2-4d8b-9148-e3be6c30e623}">
          <xlrd:rvb i="10250"/>
        </ext>
      </extLst>
    </bk>
    <bk>
      <extLst>
        <ext uri="{3e2802c4-a4d2-4d8b-9148-e3be6c30e623}">
          <xlrd:rvb i="10389"/>
        </ext>
      </extLst>
    </bk>
    <bk>
      <extLst>
        <ext uri="{3e2802c4-a4d2-4d8b-9148-e3be6c30e623}">
          <xlrd:rvb i="10466"/>
        </ext>
      </extLst>
    </bk>
    <bk>
      <extLst>
        <ext uri="{3e2802c4-a4d2-4d8b-9148-e3be6c30e623}">
          <xlrd:rvb i="10638"/>
        </ext>
      </extLst>
    </bk>
    <bk>
      <extLst>
        <ext uri="{3e2802c4-a4d2-4d8b-9148-e3be6c30e623}">
          <xlrd:rvb i="10770"/>
        </ext>
      </extLst>
    </bk>
    <bk>
      <extLst>
        <ext uri="{3e2802c4-a4d2-4d8b-9148-e3be6c30e623}">
          <xlrd:rvb i="10816"/>
        </ext>
      </extLst>
    </bk>
    <bk>
      <extLst>
        <ext uri="{3e2802c4-a4d2-4d8b-9148-e3be6c30e623}">
          <xlrd:rvb i="10965"/>
        </ext>
      </extLst>
    </bk>
    <bk>
      <extLst>
        <ext uri="{3e2802c4-a4d2-4d8b-9148-e3be6c30e623}">
          <xlrd:rvb i="11107"/>
        </ext>
      </extLst>
    </bk>
    <bk>
      <extLst>
        <ext uri="{3e2802c4-a4d2-4d8b-9148-e3be6c30e623}">
          <xlrd:rvb i="11205"/>
        </ext>
      </extLst>
    </bk>
    <bk>
      <extLst>
        <ext uri="{3e2802c4-a4d2-4d8b-9148-e3be6c30e623}">
          <xlrd:rvb i="11306"/>
        </ext>
      </extLst>
    </bk>
    <bk>
      <extLst>
        <ext uri="{3e2802c4-a4d2-4d8b-9148-e3be6c30e623}">
          <xlrd:rvb i="11437"/>
        </ext>
      </extLst>
    </bk>
    <bk>
      <extLst>
        <ext uri="{3e2802c4-a4d2-4d8b-9148-e3be6c30e623}">
          <xlrd:rvb i="11563"/>
        </ext>
      </extLst>
    </bk>
    <bk>
      <extLst>
        <ext uri="{3e2802c4-a4d2-4d8b-9148-e3be6c30e623}">
          <xlrd:rvb i="11729"/>
        </ext>
      </extLst>
    </bk>
    <bk>
      <extLst>
        <ext uri="{3e2802c4-a4d2-4d8b-9148-e3be6c30e623}">
          <xlrd:rvb i="11736"/>
        </ext>
      </extLst>
    </bk>
    <bk>
      <extLst>
        <ext uri="{3e2802c4-a4d2-4d8b-9148-e3be6c30e623}">
          <xlrd:rvb i="11773"/>
        </ext>
      </extLst>
    </bk>
    <bk>
      <extLst>
        <ext uri="{3e2802c4-a4d2-4d8b-9148-e3be6c30e623}">
          <xlrd:rvb i="11784"/>
        </ext>
      </extLst>
    </bk>
    <bk>
      <extLst>
        <ext uri="{3e2802c4-a4d2-4d8b-9148-e3be6c30e623}">
          <xlrd:rvb i="11842"/>
        </ext>
      </extLst>
    </bk>
    <bk>
      <extLst>
        <ext uri="{3e2802c4-a4d2-4d8b-9148-e3be6c30e623}">
          <xlrd:rvb i="11900"/>
        </ext>
      </extLst>
    </bk>
    <bk>
      <extLst>
        <ext uri="{3e2802c4-a4d2-4d8b-9148-e3be6c30e623}">
          <xlrd:rvb i="11958"/>
        </ext>
      </extLst>
    </bk>
    <bk>
      <extLst>
        <ext uri="{3e2802c4-a4d2-4d8b-9148-e3be6c30e623}">
          <xlrd:rvb i="12016"/>
        </ext>
      </extLst>
    </bk>
    <bk>
      <extLst>
        <ext uri="{3e2802c4-a4d2-4d8b-9148-e3be6c30e623}">
          <xlrd:rvb i="12074"/>
        </ext>
      </extLst>
    </bk>
    <bk>
      <extLst>
        <ext uri="{3e2802c4-a4d2-4d8b-9148-e3be6c30e623}">
          <xlrd:rvb i="12132"/>
        </ext>
      </extLst>
    </bk>
    <bk>
      <extLst>
        <ext uri="{3e2802c4-a4d2-4d8b-9148-e3be6c30e623}">
          <xlrd:rvb i="12190"/>
        </ext>
      </extLst>
    </bk>
    <bk>
      <extLst>
        <ext uri="{3e2802c4-a4d2-4d8b-9148-e3be6c30e623}">
          <xlrd:rvb i="12248"/>
        </ext>
      </extLst>
    </bk>
    <bk>
      <extLst>
        <ext uri="{3e2802c4-a4d2-4d8b-9148-e3be6c30e623}">
          <xlrd:rvb i="12306"/>
        </ext>
      </extLst>
    </bk>
    <bk>
      <extLst>
        <ext uri="{3e2802c4-a4d2-4d8b-9148-e3be6c30e623}">
          <xlrd:rvb i="12364"/>
        </ext>
      </extLst>
    </bk>
  </futureMetadata>
  <cellMetadata count="1">
    <bk>
      <rc t="1" v="0"/>
    </bk>
  </cellMetadata>
  <valueMetadata count="169">
    <bk>
      <rc t="2" v="0"/>
    </bk>
    <bk>
      <rc t="2" v="1"/>
    </bk>
    <bk>
      <rc t="2" v="2"/>
    </bk>
    <bk>
      <rc t="2" v="3"/>
    </bk>
    <bk>
      <rc t="2" v="4"/>
    </bk>
    <bk>
      <rc t="2" v="5"/>
    </bk>
    <bk>
      <rc t="2" v="6"/>
    </bk>
    <bk>
      <rc t="2" v="7"/>
    </bk>
    <bk>
      <rc t="2" v="8"/>
    </bk>
    <bk>
      <rc t="2" v="9"/>
    </bk>
    <bk>
      <rc t="2" v="10"/>
    </bk>
    <bk>
      <rc t="2" v="11"/>
    </bk>
    <bk>
      <rc t="2" v="12"/>
    </bk>
    <bk>
      <rc t="2" v="13"/>
    </bk>
    <bk>
      <rc t="2" v="14"/>
    </bk>
    <bk>
      <rc t="2" v="15"/>
    </bk>
    <bk>
      <rc t="2" v="16"/>
    </bk>
    <bk>
      <rc t="2" v="17"/>
    </bk>
    <bk>
      <rc t="2" v="18"/>
    </bk>
    <bk>
      <rc t="2" v="19"/>
    </bk>
    <bk>
      <rc t="2" v="20"/>
    </bk>
    <bk>
      <rc t="2" v="21"/>
    </bk>
    <bk>
      <rc t="2" v="22"/>
    </bk>
    <bk>
      <rc t="2" v="23"/>
    </bk>
    <bk>
      <rc t="2" v="24"/>
    </bk>
    <bk>
      <rc t="2" v="25"/>
    </bk>
    <bk>
      <rc t="2" v="26"/>
    </bk>
    <bk>
      <rc t="2" v="27"/>
    </bk>
    <bk>
      <rc t="2" v="28"/>
    </bk>
    <bk>
      <rc t="2" v="29"/>
    </bk>
    <bk>
      <rc t="2" v="30"/>
    </bk>
    <bk>
      <rc t="2" v="31"/>
    </bk>
    <bk>
      <rc t="2" v="32"/>
    </bk>
    <bk>
      <rc t="2" v="33"/>
    </bk>
    <bk>
      <rc t="2" v="34"/>
    </bk>
    <bk>
      <rc t="2" v="35"/>
    </bk>
    <bk>
      <rc t="2" v="36"/>
    </bk>
    <bk>
      <rc t="2" v="37"/>
    </bk>
    <bk>
      <rc t="2" v="38"/>
    </bk>
    <bk>
      <rc t="2" v="39"/>
    </bk>
    <bk>
      <rc t="2" v="40"/>
    </bk>
    <bk>
      <rc t="2" v="41"/>
    </bk>
    <bk>
      <rc t="2" v="42"/>
    </bk>
    <bk>
      <rc t="2" v="43"/>
    </bk>
    <bk>
      <rc t="2" v="44"/>
    </bk>
    <bk>
      <rc t="2" v="45"/>
    </bk>
    <bk>
      <rc t="2" v="46"/>
    </bk>
    <bk>
      <rc t="2" v="47"/>
    </bk>
    <bk>
      <rc t="2" v="48"/>
    </bk>
    <bk>
      <rc t="2" v="49"/>
    </bk>
    <bk>
      <rc t="2" v="50"/>
    </bk>
    <bk>
      <rc t="2" v="51"/>
    </bk>
    <bk>
      <rc t="2" v="52"/>
    </bk>
    <bk>
      <rc t="2" v="53"/>
    </bk>
    <bk>
      <rc t="2" v="54"/>
    </bk>
    <bk>
      <rc t="2" v="55"/>
    </bk>
    <bk>
      <rc t="2" v="56"/>
    </bk>
    <bk>
      <rc t="2" v="57"/>
    </bk>
    <bk>
      <rc t="2" v="58"/>
    </bk>
    <bk>
      <rc t="2" v="59"/>
    </bk>
    <bk>
      <rc t="2" v="60"/>
    </bk>
    <bk>
      <rc t="2" v="61"/>
    </bk>
    <bk>
      <rc t="2" v="62"/>
    </bk>
    <bk>
      <rc t="2" v="63"/>
    </bk>
    <bk>
      <rc t="2" v="64"/>
    </bk>
    <bk>
      <rc t="2" v="65"/>
    </bk>
    <bk>
      <rc t="2" v="66"/>
    </bk>
    <bk>
      <rc t="2" v="67"/>
    </bk>
    <bk>
      <rc t="2" v="68"/>
    </bk>
    <bk>
      <rc t="2" v="69"/>
    </bk>
    <bk>
      <rc t="2" v="70"/>
    </bk>
    <bk>
      <rc t="2" v="71"/>
    </bk>
    <bk>
      <rc t="2" v="72"/>
    </bk>
    <bk>
      <rc t="2" v="73"/>
    </bk>
    <bk>
      <rc t="2" v="74"/>
    </bk>
    <bk>
      <rc t="2" v="75"/>
    </bk>
    <bk>
      <rc t="2" v="76"/>
    </bk>
    <bk>
      <rc t="2" v="77"/>
    </bk>
    <bk>
      <rc t="2" v="78"/>
    </bk>
    <bk>
      <rc t="2" v="79"/>
    </bk>
    <bk>
      <rc t="2" v="80"/>
    </bk>
    <bk>
      <rc t="2" v="81"/>
    </bk>
    <bk>
      <rc t="2" v="82"/>
    </bk>
    <bk>
      <rc t="2" v="83"/>
    </bk>
    <bk>
      <rc t="2" v="84"/>
    </bk>
    <bk>
      <rc t="2" v="85"/>
    </bk>
    <bk>
      <rc t="2" v="86"/>
    </bk>
    <bk>
      <rc t="2" v="87"/>
    </bk>
    <bk>
      <rc t="2" v="88"/>
    </bk>
    <bk>
      <rc t="2" v="89"/>
    </bk>
    <bk>
      <rc t="2" v="90"/>
    </bk>
    <bk>
      <rc t="2" v="91"/>
    </bk>
    <bk>
      <rc t="2" v="92"/>
    </bk>
    <bk>
      <rc t="2" v="93"/>
    </bk>
    <bk>
      <rc t="2" v="94"/>
    </bk>
    <bk>
      <rc t="2" v="95"/>
    </bk>
    <bk>
      <rc t="2" v="96"/>
    </bk>
    <bk>
      <rc t="2" v="97"/>
    </bk>
    <bk>
      <rc t="2" v="98"/>
    </bk>
    <bk>
      <rc t="2" v="99"/>
    </bk>
    <bk>
      <rc t="2" v="100"/>
    </bk>
    <bk>
      <rc t="2" v="101"/>
    </bk>
    <bk>
      <rc t="2" v="102"/>
    </bk>
    <bk>
      <rc t="2" v="103"/>
    </bk>
    <bk>
      <rc t="2" v="104"/>
    </bk>
    <bk>
      <rc t="2" v="105"/>
    </bk>
    <bk>
      <rc t="2" v="106"/>
    </bk>
    <bk>
      <rc t="2" v="107"/>
    </bk>
    <bk>
      <rc t="2" v="108"/>
    </bk>
    <bk>
      <rc t="2" v="109"/>
    </bk>
    <bk>
      <rc t="2" v="110"/>
    </bk>
    <bk>
      <rc t="2" v="111"/>
    </bk>
    <bk>
      <rc t="2" v="112"/>
    </bk>
    <bk>
      <rc t="2" v="113"/>
    </bk>
    <bk>
      <rc t="2" v="114"/>
    </bk>
    <bk>
      <rc t="2" v="115"/>
    </bk>
    <bk>
      <rc t="2" v="116"/>
    </bk>
    <bk>
      <rc t="2" v="117"/>
    </bk>
    <bk>
      <rc t="2" v="118"/>
    </bk>
    <bk>
      <rc t="2" v="119"/>
    </bk>
    <bk>
      <rc t="2" v="120"/>
    </bk>
    <bk>
      <rc t="2" v="121"/>
    </bk>
    <bk>
      <rc t="2" v="122"/>
    </bk>
    <bk>
      <rc t="2" v="123"/>
    </bk>
    <bk>
      <rc t="2" v="124"/>
    </bk>
    <bk>
      <rc t="2" v="125"/>
    </bk>
    <bk>
      <rc t="2" v="126"/>
    </bk>
    <bk>
      <rc t="2" v="127"/>
    </bk>
    <bk>
      <rc t="2" v="128"/>
    </bk>
    <bk>
      <rc t="2" v="129"/>
    </bk>
    <bk>
      <rc t="2" v="130"/>
    </bk>
    <bk>
      <rc t="2" v="131"/>
    </bk>
    <bk>
      <rc t="2" v="132"/>
    </bk>
    <bk>
      <rc t="2" v="133"/>
    </bk>
    <bk>
      <rc t="2" v="134"/>
    </bk>
    <bk>
      <rc t="2" v="135"/>
    </bk>
    <bk>
      <rc t="2" v="136"/>
    </bk>
    <bk>
      <rc t="2" v="137"/>
    </bk>
    <bk>
      <rc t="2" v="138"/>
    </bk>
    <bk>
      <rc t="2" v="139"/>
    </bk>
    <bk>
      <rc t="2" v="140"/>
    </bk>
    <bk>
      <rc t="2" v="141"/>
    </bk>
    <bk>
      <rc t="2" v="142"/>
    </bk>
    <bk>
      <rc t="2" v="143"/>
    </bk>
    <bk>
      <rc t="2" v="144"/>
    </bk>
    <bk>
      <rc t="2" v="145"/>
    </bk>
    <bk>
      <rc t="2" v="146"/>
    </bk>
    <bk>
      <rc t="2" v="147"/>
    </bk>
    <bk>
      <rc t="2" v="148"/>
    </bk>
    <bk>
      <rc t="2" v="149"/>
    </bk>
    <bk>
      <rc t="2" v="150"/>
    </bk>
    <bk>
      <rc t="2" v="151"/>
    </bk>
    <bk>
      <rc t="2" v="152"/>
    </bk>
    <bk>
      <rc t="2" v="153"/>
    </bk>
    <bk>
      <rc t="2" v="154"/>
    </bk>
    <bk>
      <rc t="2" v="155"/>
    </bk>
    <bk>
      <rc t="2" v="156"/>
    </bk>
    <bk>
      <rc t="2" v="157"/>
    </bk>
    <bk>
      <rc t="2" v="158"/>
    </bk>
    <bk>
      <rc t="2" v="159"/>
    </bk>
    <bk>
      <rc t="2" v="160"/>
    </bk>
    <bk>
      <rc t="2" v="161"/>
    </bk>
    <bk>
      <rc t="2" v="162"/>
    </bk>
    <bk>
      <rc t="2" v="163"/>
    </bk>
    <bk>
      <rc t="2" v="164"/>
    </bk>
    <bk>
      <rc t="2" v="165"/>
    </bk>
    <bk>
      <rc t="2" v="166"/>
    </bk>
    <bk>
      <rc t="2" v="167"/>
    </bk>
    <bk>
      <rc t="2" v="168"/>
    </bk>
  </valueMetadata>
</metadata>
</file>

<file path=xl/sharedStrings.xml><?xml version="1.0" encoding="utf-8"?>
<sst xmlns="http://schemas.openxmlformats.org/spreadsheetml/2006/main" count="408" uniqueCount="303">
  <si>
    <t>Welcome on board Capsuleer!</t>
  </si>
  <si>
    <t xml:space="preserve">This workbook contains tips and tricks and a look at some of the features and commands you can use to excel at EVE. </t>
  </si>
  <si>
    <t>Save this workbook to your OneDrive account or download it to your desktop to be able to edit it</t>
  </si>
  <si>
    <t>This workbook was designed for Excel 365 and Excel for the web. Some newer Excel formulas used in this workbook may not work in other versions of Excel.</t>
  </si>
  <si>
    <t>To open the EVE Online Add-In panel, click on the EVE Online icon in the top right corner within the Home tab</t>
  </si>
  <si>
    <t>This workbook requires at least one authenticated character to work properly</t>
  </si>
  <si>
    <t>After signing in a new character press Ctrl+Alt+F9 to recalculate all cells</t>
  </si>
  <si>
    <t>Worksheet name prefix indicates its function.</t>
  </si>
  <si>
    <t>no prefix - summary sheet on specific topic, usually combined with universe or character data</t>
  </si>
  <si>
    <t>h_ - helper sheet, used in some calculations</t>
  </si>
  <si>
    <t>Press Ctrl+~ (Ctrl+tilde, Ctrl+` on some keyboards) to switch between result and formulas view in cells, for easier inspection.</t>
  </si>
  <si>
    <t>input field</t>
  </si>
  <si>
    <t>select option field</t>
  </si>
  <si>
    <t>Some functions currently require an ID as input parameter</t>
  </si>
  <si>
    <t>The ID can be acquired from another function, for example .SEARCHSOLARSYSTEM("Jita") will return Jita's solar system ID, but here are some examples:</t>
  </si>
  <si>
    <t>Types:</t>
  </si>
  <si>
    <t>id</t>
  </si>
  <si>
    <t>All type ID's can be found in sd_types sheet</t>
  </si>
  <si>
    <t>Rifter</t>
  </si>
  <si>
    <t>Dominix</t>
  </si>
  <si>
    <t>Dominix Blueprint</t>
  </si>
  <si>
    <t>Regions:</t>
  </si>
  <si>
    <t>The Forge</t>
  </si>
  <si>
    <t>Domain</t>
  </si>
  <si>
    <t>Helpful Excel Syntax and Functions:</t>
  </si>
  <si>
    <t>A2# - to refer to the spill results as range</t>
  </si>
  <si>
    <t>A2#.X - to refer to a list of values of an attribute X of each result in range, as range</t>
  </si>
  <si>
    <t>XLOOKUP - searches a range or an array for a match and returns the corresponding result from another range or array</t>
  </si>
  <si>
    <t>VSTACK - vertically stacks arrays into one array</t>
  </si>
  <si>
    <t>HSTACK - horizontally stacks arrays into one array</t>
  </si>
  <si>
    <t>TOCOL - returns array as one column</t>
  </si>
  <si>
    <t>TOROW - returns array as one row</t>
  </si>
  <si>
    <t>LAMBDA - creates functions with optional parameters, to be used within formulas</t>
  </si>
  <si>
    <t>MAP - Returns an array formed by mapping each value in the array(s) to a new value by applying a LAMBDA function to create a new value.</t>
  </si>
  <si>
    <t>Character</t>
  </si>
  <si>
    <t>Image</t>
  </si>
  <si>
    <t>Name</t>
  </si>
  <si>
    <t>CharacterId</t>
  </si>
  <si>
    <t>Corporation</t>
  </si>
  <si>
    <t>Date of Birth</t>
  </si>
  <si>
    <t>ISK Wallet</t>
  </si>
  <si>
    <t>Assets Value</t>
  </si>
  <si>
    <t>Total Value</t>
  </si>
  <si>
    <t>Skills</t>
  </si>
  <si>
    <t>SkillPointsInSkills</t>
  </si>
  <si>
    <t>SelectCharacter</t>
  </si>
  <si>
    <t>Total</t>
  </si>
  <si>
    <t>Level 0</t>
  </si>
  <si>
    <t>Level 1</t>
  </si>
  <si>
    <t>Level 2</t>
  </si>
  <si>
    <t>Level 3</t>
  </si>
  <si>
    <t>Level 4</t>
  </si>
  <si>
    <t>Level 5</t>
  </si>
  <si>
    <t>SkillPoints</t>
  </si>
  <si>
    <t>ActiveSkillLevel</t>
  </si>
  <si>
    <t>TrainedSkillLevel</t>
  </si>
  <si>
    <t>Group</t>
  </si>
  <si>
    <t>ISK Balance Total</t>
  </si>
  <si>
    <t>Change On Record</t>
  </si>
  <si>
    <t>Change in 30d</t>
  </si>
  <si>
    <t>Change in 7d</t>
  </si>
  <si>
    <t>Cashflow</t>
  </si>
  <si>
    <t>Total On Record</t>
  </si>
  <si>
    <t>30d</t>
  </si>
  <si>
    <t>7d</t>
  </si>
  <si>
    <t>Wallet Entry</t>
  </si>
  <si>
    <t>Amount</t>
  </si>
  <si>
    <t>DateTime</t>
  </si>
  <si>
    <t>Date</t>
  </si>
  <si>
    <t>Description</t>
  </si>
  <si>
    <t>Owner</t>
  </si>
  <si>
    <t>Reason</t>
  </si>
  <si>
    <t>Type</t>
  </si>
  <si>
    <t>Balance</t>
  </si>
  <si>
    <t>MarketTransaction</t>
  </si>
  <si>
    <t>IsBuy</t>
  </si>
  <si>
    <t>Item</t>
  </si>
  <si>
    <t>Price</t>
  </si>
  <si>
    <t>Qty</t>
  </si>
  <si>
    <t>Value</t>
  </si>
  <si>
    <t>MarketOrder</t>
  </si>
  <si>
    <t>Issued</t>
  </si>
  <si>
    <t>Duration</t>
  </si>
  <si>
    <t>VolumeRemain</t>
  </si>
  <si>
    <t>VolumeTotal</t>
  </si>
  <si>
    <t>Location</t>
  </si>
  <si>
    <t>IsBuyOrder</t>
  </si>
  <si>
    <t>Escrow</t>
  </si>
  <si>
    <t>IsCorpOrder</t>
  </si>
  <si>
    <t>MinVolume</t>
  </si>
  <si>
    <t>Range</t>
  </si>
  <si>
    <t>State</t>
  </si>
  <si>
    <t>Volume Remain</t>
  </si>
  <si>
    <t>Volume Total</t>
  </si>
  <si>
    <t>RegionId</t>
  </si>
  <si>
    <t>Asset</t>
  </si>
  <si>
    <t>Category</t>
  </si>
  <si>
    <t>TypeId</t>
  </si>
  <si>
    <t>LocationFlag</t>
  </si>
  <si>
    <t>LocationType</t>
  </si>
  <si>
    <t>AdjustedPrice</t>
  </si>
  <si>
    <t>UnitVolume</t>
  </si>
  <si>
    <t>TotalVolume</t>
  </si>
  <si>
    <t>Job</t>
  </si>
  <si>
    <t>ActivityId</t>
  </si>
  <si>
    <t>Status</t>
  </si>
  <si>
    <t>SuccessfulRuns</t>
  </si>
  <si>
    <t>BasePrice</t>
  </si>
  <si>
    <t>InstalledDate</t>
  </si>
  <si>
    <t>EndDate</t>
  </si>
  <si>
    <t>CompletedDate</t>
  </si>
  <si>
    <t>Runs</t>
  </si>
  <si>
    <t>Facility</t>
  </si>
  <si>
    <t>InstalledBy</t>
  </si>
  <si>
    <t>CompletedBy</t>
  </si>
  <si>
    <t>Cost</t>
  </si>
  <si>
    <t>LicensedRuns</t>
  </si>
  <si>
    <t>OutputLocation</t>
  </si>
  <si>
    <t>BlueprintId</t>
  </si>
  <si>
    <t>BpLocation</t>
  </si>
  <si>
    <t>Probability</t>
  </si>
  <si>
    <t>Product</t>
  </si>
  <si>
    <t>Blueprint</t>
  </si>
  <si>
    <t>ME</t>
  </si>
  <si>
    <t>TE</t>
  </si>
  <si>
    <t>Product Details</t>
  </si>
  <si>
    <t>Product Name</t>
  </si>
  <si>
    <t>Profit</t>
  </si>
  <si>
    <t>Job Runs</t>
  </si>
  <si>
    <t>Margin</t>
  </si>
  <si>
    <t>My Sales Price Per Unit</t>
  </si>
  <si>
    <t>Profit Per Day</t>
  </si>
  <si>
    <t>Average Price Per Unit</t>
  </si>
  <si>
    <t>Job Time</t>
  </si>
  <si>
    <t>Solar System</t>
  </si>
  <si>
    <t>Jita</t>
  </si>
  <si>
    <t>Manufacturing Cost Index Source</t>
  </si>
  <si>
    <t>Based on Solar System</t>
  </si>
  <si>
    <t>Manufacturing Cost Index Override</t>
  </si>
  <si>
    <t>Manufacturing Cost Index</t>
  </si>
  <si>
    <t>Scenarios - Setup</t>
  </si>
  <si>
    <t>My Scenario - My BP with my bonuses</t>
  </si>
  <si>
    <t>Worst - Unresearched BP with no bonuses</t>
  </si>
  <si>
    <t>Best - Max BP with best structure bonuses</t>
  </si>
  <si>
    <t>BP Material Efficiency</t>
  </si>
  <si>
    <t>BP Time Efficiency</t>
  </si>
  <si>
    <t>Facility Type</t>
  </si>
  <si>
    <t>Raitaru</t>
  </si>
  <si>
    <t>Station</t>
  </si>
  <si>
    <t>Sotiyo</t>
  </si>
  <si>
    <t>Manufacturing System Cost Index (SCI)</t>
  </si>
  <si>
    <t>Structure Rig for Material Consumption Bonus</t>
  </si>
  <si>
    <t>Tech II Rig</t>
  </si>
  <si>
    <t>No Rig</t>
  </si>
  <si>
    <t>Structure Rig for Time Bonus</t>
  </si>
  <si>
    <t>Structure Location</t>
  </si>
  <si>
    <t>Nullsec/WH</t>
  </si>
  <si>
    <t>Hisec</t>
  </si>
  <si>
    <t>Structure Owner Manufacturing Tax</t>
  </si>
  <si>
    <t>Structure Owner Market Broker Fee</t>
  </si>
  <si>
    <t>Station Owner Faction Standing</t>
  </si>
  <si>
    <t>Station Owner Corporation Standing</t>
  </si>
  <si>
    <t>Product Sales Market Order Type</t>
  </si>
  <si>
    <t>Immediate</t>
  </si>
  <si>
    <t>Non-Immediate</t>
  </si>
  <si>
    <t>Product Sales Market Order Location</t>
  </si>
  <si>
    <t>Structure</t>
  </si>
  <si>
    <t>Clone State</t>
  </si>
  <si>
    <t>Omega</t>
  </si>
  <si>
    <t>Alpha</t>
  </si>
  <si>
    <t>Selected Character</t>
  </si>
  <si>
    <t>N/A</t>
  </si>
  <si>
    <t>If no character is selected in column B, input skill levels here</t>
  </si>
  <si>
    <t>SkillLevel - Industry</t>
  </si>
  <si>
    <t>Industry</t>
  </si>
  <si>
    <t>SkillLevel - Advanced Industry</t>
  </si>
  <si>
    <t>Advanced Industry</t>
  </si>
  <si>
    <t>SkillLevel - Mass Production</t>
  </si>
  <si>
    <t>Mass Production</t>
  </si>
  <si>
    <t>SkillLevel - Advanced Mass Production</t>
  </si>
  <si>
    <t>Advanced Mass Production</t>
  </si>
  <si>
    <t>SkillLevel - Accounting</t>
  </si>
  <si>
    <t>Accounting</t>
  </si>
  <si>
    <t>SkillLevel - Broker Relations</t>
  </si>
  <si>
    <t>Broker Relations</t>
  </si>
  <si>
    <t>Data for charts</t>
  </si>
  <si>
    <t>Scenarios - Results</t>
  </si>
  <si>
    <t>Material Consumption Structure Role Bonus</t>
  </si>
  <si>
    <t>Job Materials Cost</t>
  </si>
  <si>
    <t>Material Consumption Structure Rig Bonus</t>
  </si>
  <si>
    <t>Job Installation Cost</t>
  </si>
  <si>
    <t>Time Reduction Structure Role Bonus</t>
  </si>
  <si>
    <t>Job Market Costs</t>
  </si>
  <si>
    <t>Time Reduction Structure Rig Bonus</t>
  </si>
  <si>
    <t>Sales Price</t>
  </si>
  <si>
    <t>Structure Location Rig Bonus Modifier</t>
  </si>
  <si>
    <t>Manufacturing System Cost Index Modifier</t>
  </si>
  <si>
    <t>SCC Manufacturing Surcharge</t>
  </si>
  <si>
    <t>Clone State Manufacturing Surcharge</t>
  </si>
  <si>
    <t>Structure Broker Fee SCC Surcharge</t>
  </si>
  <si>
    <t>Structure Broker Fee Facility Owner</t>
  </si>
  <si>
    <t>Station Broker Fee</t>
  </si>
  <si>
    <t>Sales Tax</t>
  </si>
  <si>
    <t>Job Products Sales Price</t>
  </si>
  <si>
    <t>Job Gross Profit</t>
  </si>
  <si>
    <t>Estimated Item Value (EIV)</t>
  </si>
  <si>
    <t>System Cost Index Charge</t>
  </si>
  <si>
    <t>Facility Owner Manufacturing Tax</t>
  </si>
  <si>
    <t>Total Job Installation Cost</t>
  </si>
  <si>
    <t>Sales Order Broker Fee</t>
  </si>
  <si>
    <t>Job Net Profit</t>
  </si>
  <si>
    <t>Total Market Costs</t>
  </si>
  <si>
    <t>Job Time Reduction - Structure Bonuses</t>
  </si>
  <si>
    <t>Job Time Reduction - Skills</t>
  </si>
  <si>
    <t>Job Time (seconds)</t>
  </si>
  <si>
    <t>Units Produced</t>
  </si>
  <si>
    <t>Job Required Capital</t>
  </si>
  <si>
    <t>Job Margin</t>
  </si>
  <si>
    <t>Net Profit per run</t>
  </si>
  <si>
    <t>Net Profit per unit</t>
  </si>
  <si>
    <t>Net Profit per hour</t>
  </si>
  <si>
    <t>Net Profit per day</t>
  </si>
  <si>
    <t>Daily Investment</t>
  </si>
  <si>
    <t>Job Materials Summary</t>
  </si>
  <si>
    <t>Materials Per Run - Unresearched BP</t>
  </si>
  <si>
    <t>Material Item Name</t>
  </si>
  <si>
    <t>Total Qty</t>
  </si>
  <si>
    <t>Average Price</t>
  </si>
  <si>
    <t>My Price</t>
  </si>
  <si>
    <t>Used Price</t>
  </si>
  <si>
    <t>Cost Per Job</t>
  </si>
  <si>
    <t>Avg. Cost Per Run</t>
  </si>
  <si>
    <t>Products</t>
  </si>
  <si>
    <t>Item Name</t>
  </si>
  <si>
    <t>Region Name</t>
  </si>
  <si>
    <t>SUMMARY</t>
  </si>
  <si>
    <t>Highest Sell</t>
  </si>
  <si>
    <t>Lowest Sell</t>
  </si>
  <si>
    <t>Highest Buy</t>
  </si>
  <si>
    <t>Lowest Buy</t>
  </si>
  <si>
    <t>Spread</t>
  </si>
  <si>
    <t>SpreadGrossMargin</t>
  </si>
  <si>
    <t>BuyVolumeAtSpread</t>
  </si>
  <si>
    <t>TotalSpreadGrossMargin</t>
  </si>
  <si>
    <t>ORDERS</t>
  </si>
  <si>
    <t>SELL</t>
  </si>
  <si>
    <t>BUY</t>
  </si>
  <si>
    <t>Order</t>
  </si>
  <si>
    <t>Skill</t>
  </si>
  <si>
    <t>Level</t>
  </si>
  <si>
    <t>Materials Requirement Reduction</t>
  </si>
  <si>
    <t>Time Requirement Reduction</t>
  </si>
  <si>
    <t>ManufacturingSystemCostIndexModifier</t>
  </si>
  <si>
    <t>Citadel/Refinery</t>
  </si>
  <si>
    <t>Azbel</t>
  </si>
  <si>
    <t>Structure Rig</t>
  </si>
  <si>
    <t>Material Consumption Bonus</t>
  </si>
  <si>
    <t>Time Bonus</t>
  </si>
  <si>
    <t>Tech I Rig</t>
  </si>
  <si>
    <t>Space</t>
  </si>
  <si>
    <t>StructureLocationRigBonusModifier</t>
  </si>
  <si>
    <t>Lowsec</t>
  </si>
  <si>
    <t>CloneState</t>
  </si>
  <si>
    <t>ManufacturingSurcharge</t>
  </si>
  <si>
    <t>Bonus</t>
  </si>
  <si>
    <t>Bonus Value</t>
  </si>
  <si>
    <t>4% time reduction per level</t>
  </si>
  <si>
    <t>3% time reduction per level</t>
  </si>
  <si>
    <t>11% tax reduction per level</t>
  </si>
  <si>
    <t>Industry Level Bonus</t>
  </si>
  <si>
    <t>Advanced Industry Bonus</t>
  </si>
  <si>
    <t>Accounting Level tax</t>
  </si>
  <si>
    <t>tax</t>
  </si>
  <si>
    <t>Broker Fee Base</t>
  </si>
  <si>
    <t>Broker Fee Reduction Per Level</t>
  </si>
  <si>
    <t>Broker Fee Reduction Faction Standing</t>
  </si>
  <si>
    <t>Broker Fee Reduction Corp Standing</t>
  </si>
  <si>
    <t>ME % levels</t>
  </si>
  <si>
    <t>TE %levels</t>
  </si>
  <si>
    <t>MaterialConsumptionStructureRoleBonus%</t>
  </si>
  <si>
    <t>MaterialConsumptionStructureRigBonus</t>
  </si>
  <si>
    <t>StructureLocation</t>
  </si>
  <si>
    <t>SkillLevel</t>
  </si>
  <si>
    <t>Product sales market order type</t>
  </si>
  <si>
    <t>CostIndexOverride</t>
  </si>
  <si>
    <t>Based on Override</t>
  </si>
  <si>
    <t>SellOrder</t>
  </si>
  <si>
    <t>SellOrderSorted</t>
  </si>
  <si>
    <t>BuyOrder</t>
  </si>
  <si>
    <t>BuyOrderSorterd</t>
  </si>
  <si>
    <t>SellPrice</t>
  </si>
  <si>
    <t>SellRunningTotalQty</t>
  </si>
  <si>
    <t>SellQty</t>
  </si>
  <si>
    <t>BuyPrice</t>
  </si>
  <si>
    <t>BuyRunningTotalQty</t>
  </si>
  <si>
    <t>Region</t>
  </si>
  <si>
    <t>NameSorted</t>
  </si>
  <si>
    <t>FilterAD</t>
  </si>
  <si>
    <t>NameFilteredAD</t>
  </si>
  <si>
    <t>FilterVR</t>
  </si>
  <si>
    <t>NameFilteredVR</t>
  </si>
  <si>
    <t>NameFilterWH</t>
  </si>
  <si>
    <t>NameFilteredWH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</si>
</sst>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_);_(* \(#,##0\);_(* &quot;-&quot;??_);_(@_)"/>
    <numFmt numFmtId="165" formatCode="0.0000%"/>
    <numFmt numFmtId="166" formatCode="_(* #,##0.0_);_(* \(#,##0.0\);_(* &quot;-&quot;??_);_(@_)"/>
  </numFmts>
  <fonts count="11">
    <font>
      <sz val="11"/>
      <color theme="1"/>
      <name val="Calibri"/>
      <family val="2"/>
      <scheme val="minor"/>
    </font>
    <font>
      <b/>
      <sz val="11"/>
      <color theme="1"/>
      <name val="Calibri"/>
      <family val="2"/>
      <scheme val="minor"/>
    </font>
    <font>
      <sz val="11"/>
      <color theme="1"/>
      <name val="Calibri"/>
      <family val="2"/>
      <scheme val="minor"/>
    </font>
    <font>
      <sz val="11"/>
      <color rgb="FF3F3F76"/>
      <name val="Calibri"/>
      <family val="2"/>
      <scheme val="minor"/>
    </font>
    <font>
      <sz val="9"/>
      <color indexed="81"/>
      <name val="Tahoma"/>
      <family val="2"/>
    </font>
    <font>
      <sz val="9"/>
      <color indexed="81"/>
      <name val="Tahoma"/>
      <charset val="1"/>
    </font>
    <font>
      <b/>
      <sz val="14"/>
      <color theme="1"/>
      <name val="Calibri"/>
      <family val="2"/>
      <scheme val="minor"/>
    </font>
    <font>
      <b/>
      <sz val="15"/>
      <color theme="3"/>
      <name val="Calibri"/>
      <family val="2"/>
      <scheme val="minor"/>
    </font>
    <font>
      <b/>
      <sz val="11"/>
      <color theme="3"/>
      <name val="Calibri"/>
      <family val="2"/>
      <scheme val="minor"/>
    </font>
    <font>
      <b/>
      <sz val="11"/>
      <color rgb="FFFA7D00"/>
      <name val="Calibri"/>
      <family val="2"/>
      <scheme val="minor"/>
    </font>
    <font>
      <i/>
      <sz val="11"/>
      <color rgb="FF7F7F7F"/>
      <name val="Calibri"/>
      <family val="2"/>
      <scheme val="minor"/>
    </font>
  </fonts>
  <fills count="6">
    <fill>
      <patternFill patternType="none"/>
    </fill>
    <fill>
      <patternFill patternType="gray125"/>
    </fill>
    <fill>
      <patternFill patternType="solid">
        <fgColor rgb="FFFFCC99"/>
      </patternFill>
    </fill>
    <fill>
      <patternFill patternType="solid">
        <fgColor theme="7" tint="0.79998168889431442"/>
        <bgColor indexed="65"/>
      </patternFill>
    </fill>
    <fill>
      <patternFill patternType="solid">
        <fgColor rgb="FFF2F2F2"/>
      </patternFill>
    </fill>
    <fill>
      <patternFill patternType="solid">
        <fgColor theme="5" tint="0.39997558519241921"/>
        <bgColor indexed="65"/>
      </patternFill>
    </fill>
  </fills>
  <borders count="3">
    <border>
      <left/>
      <right/>
      <top/>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s>
  <cellStyleXfs count="9">
    <xf numFmtId="0" fontId="0" fillId="0" borderId="0"/>
    <xf numFmtId="43" fontId="2" fillId="0" borderId="0" applyFont="0" applyFill="0" applyBorder="0" applyAlignment="0" applyProtection="0"/>
    <xf numFmtId="9" fontId="2" fillId="0" borderId="0" applyFont="0" applyFill="0" applyBorder="0" applyAlignment="0" applyProtection="0"/>
    <xf numFmtId="0" fontId="3" fillId="2" borderId="1" applyNumberFormat="0" applyAlignment="0" applyProtection="0"/>
    <xf numFmtId="0" fontId="2" fillId="3" borderId="0" applyNumberFormat="0" applyBorder="0" applyAlignment="0" applyProtection="0"/>
    <xf numFmtId="0" fontId="7" fillId="0" borderId="2" applyNumberFormat="0" applyFill="0" applyAlignment="0" applyProtection="0"/>
    <xf numFmtId="0" fontId="9" fillId="4" borderId="1" applyNumberFormat="0" applyAlignment="0" applyProtection="0"/>
    <xf numFmtId="0" fontId="10" fillId="0" borderId="0" applyNumberFormat="0" applyFill="0" applyBorder="0" applyAlignment="0" applyProtection="0"/>
    <xf numFmtId="0" fontId="2" fillId="5" borderId="0" applyNumberFormat="0" applyBorder="0" applyAlignment="0" applyProtection="0"/>
  </cellStyleXfs>
  <cellXfs count="72">
    <xf numFmtId="0" fontId="0" fillId="0" borderId="0" xfId="0"/>
    <xf numFmtId="0" fontId="1" fillId="0" borderId="0" xfId="0" applyFont="1" applyAlignment="1">
      <alignment horizontal="center"/>
    </xf>
    <xf numFmtId="0" fontId="0" fillId="0" borderId="0" xfId="0" quotePrefix="1"/>
    <xf numFmtId="14" fontId="0" fillId="0" borderId="0" xfId="0" applyNumberFormat="1"/>
    <xf numFmtId="43" fontId="0" fillId="0" borderId="0" xfId="1" applyFont="1"/>
    <xf numFmtId="14" fontId="0" fillId="0" borderId="0" xfId="1" applyNumberFormat="1" applyFont="1"/>
    <xf numFmtId="43" fontId="1" fillId="0" borderId="0" xfId="1" applyFont="1"/>
    <xf numFmtId="0" fontId="1" fillId="0" borderId="0" xfId="0" applyFont="1"/>
    <xf numFmtId="0" fontId="0" fillId="0" borderId="0" xfId="0" applyAlignment="1">
      <alignment horizontal="center"/>
    </xf>
    <xf numFmtId="164" fontId="0" fillId="0" borderId="0" xfId="1" applyNumberFormat="1" applyFont="1"/>
    <xf numFmtId="43" fontId="1" fillId="0" borderId="0" xfId="1" applyFont="1" applyAlignment="1">
      <alignment horizontal="center"/>
    </xf>
    <xf numFmtId="43" fontId="0" fillId="0" borderId="0" xfId="0" applyNumberFormat="1"/>
    <xf numFmtId="0" fontId="3" fillId="2" borderId="1" xfId="3"/>
    <xf numFmtId="164" fontId="1" fillId="0" borderId="0" xfId="1" applyNumberFormat="1" applyFont="1" applyAlignment="1">
      <alignment horizontal="center"/>
    </xf>
    <xf numFmtId="164" fontId="1" fillId="0" borderId="0" xfId="1" applyNumberFormat="1" applyFont="1" applyAlignment="1">
      <alignment horizontal="right"/>
    </xf>
    <xf numFmtId="14" fontId="1" fillId="0" borderId="0" xfId="0" applyNumberFormat="1" applyFont="1" applyAlignment="1">
      <alignment horizontal="center"/>
    </xf>
    <xf numFmtId="0" fontId="1" fillId="0" borderId="0" xfId="0" applyFont="1" applyAlignment="1">
      <alignment horizontal="left"/>
    </xf>
    <xf numFmtId="10" fontId="0" fillId="0" borderId="0" xfId="2" applyNumberFormat="1" applyFont="1"/>
    <xf numFmtId="0" fontId="2" fillId="3" borderId="1" xfId="4" applyBorder="1"/>
    <xf numFmtId="9" fontId="1" fillId="0" borderId="0" xfId="2" applyFont="1" applyAlignment="1">
      <alignment horizontal="center"/>
    </xf>
    <xf numFmtId="9" fontId="0" fillId="0" borderId="0" xfId="2" applyFont="1"/>
    <xf numFmtId="1" fontId="1" fillId="0" borderId="0" xfId="1" applyNumberFormat="1" applyFont="1" applyAlignment="1">
      <alignment horizontal="center"/>
    </xf>
    <xf numFmtId="1" fontId="0" fillId="0" borderId="0" xfId="1" applyNumberFormat="1" applyFont="1"/>
    <xf numFmtId="0" fontId="2" fillId="3" borderId="0" xfId="4"/>
    <xf numFmtId="0" fontId="6" fillId="0" borderId="0" xfId="0" applyFont="1"/>
    <xf numFmtId="0" fontId="0" fillId="0" borderId="0" xfId="0" applyAlignment="1">
      <alignment horizontal="left"/>
    </xf>
    <xf numFmtId="165" fontId="0" fillId="0" borderId="0" xfId="0" applyNumberFormat="1"/>
    <xf numFmtId="10" fontId="0" fillId="0" borderId="0" xfId="0" applyNumberFormat="1"/>
    <xf numFmtId="0" fontId="9" fillId="4" borderId="1" xfId="6"/>
    <xf numFmtId="0" fontId="7" fillId="0" borderId="2" xfId="5"/>
    <xf numFmtId="0" fontId="1" fillId="0" borderId="0" xfId="1" applyNumberFormat="1" applyFont="1" applyAlignment="1">
      <alignment horizontal="right"/>
    </xf>
    <xf numFmtId="10" fontId="0" fillId="0" borderId="0" xfId="1" applyNumberFormat="1" applyFont="1" applyAlignment="1">
      <alignment horizontal="right"/>
    </xf>
    <xf numFmtId="43" fontId="2" fillId="5" borderId="1" xfId="1" applyFill="1" applyBorder="1"/>
    <xf numFmtId="0" fontId="1" fillId="0" borderId="0" xfId="0" applyFont="1" applyAlignment="1">
      <alignment horizontal="right"/>
    </xf>
    <xf numFmtId="164" fontId="0" fillId="0" borderId="0" xfId="1" applyNumberFormat="1" applyFont="1" applyBorder="1"/>
    <xf numFmtId="0" fontId="7" fillId="0" borderId="2" xfId="5" applyAlignment="1">
      <alignment horizontal="left"/>
    </xf>
    <xf numFmtId="0" fontId="8" fillId="0" borderId="2" xfId="5" applyFont="1"/>
    <xf numFmtId="9" fontId="3" fillId="2" borderId="1" xfId="2" applyFont="1" applyFill="1" applyBorder="1" applyAlignment="1">
      <alignment horizontal="center"/>
    </xf>
    <xf numFmtId="9" fontId="0" fillId="0" borderId="0" xfId="2" applyFont="1" applyBorder="1" applyAlignment="1">
      <alignment horizontal="center"/>
    </xf>
    <xf numFmtId="9" fontId="0" fillId="0" borderId="0" xfId="2" applyFont="1" applyAlignment="1">
      <alignment horizontal="center"/>
    </xf>
    <xf numFmtId="0" fontId="3" fillId="2" borderId="1" xfId="3" applyAlignment="1">
      <alignment horizontal="center"/>
    </xf>
    <xf numFmtId="164" fontId="0" fillId="0" borderId="0" xfId="1" applyNumberFormat="1" applyFont="1" applyAlignment="1">
      <alignment horizontal="center"/>
    </xf>
    <xf numFmtId="10" fontId="3" fillId="2" borderId="1" xfId="2" applyNumberFormat="1" applyFont="1" applyFill="1" applyBorder="1" applyAlignment="1">
      <alignment horizontal="center"/>
    </xf>
    <xf numFmtId="10" fontId="0" fillId="0" borderId="0" xfId="2" applyNumberFormat="1" applyFont="1" applyAlignment="1">
      <alignment horizontal="center"/>
    </xf>
    <xf numFmtId="39" fontId="3" fillId="2" borderId="1" xfId="1" applyNumberFormat="1" applyFont="1" applyFill="1" applyBorder="1" applyAlignment="1">
      <alignment horizontal="center"/>
    </xf>
    <xf numFmtId="39" fontId="0" fillId="0" borderId="0" xfId="1" applyNumberFormat="1" applyFont="1" applyAlignment="1">
      <alignment horizontal="center"/>
    </xf>
    <xf numFmtId="0" fontId="0" fillId="0" borderId="0" xfId="1" applyNumberFormat="1" applyFont="1"/>
    <xf numFmtId="0" fontId="0" fillId="0" borderId="0" xfId="1" applyNumberFormat="1" applyFont="1" applyAlignment="1">
      <alignment horizontal="center"/>
    </xf>
    <xf numFmtId="0" fontId="3" fillId="2" borderId="1" xfId="3" applyNumberFormat="1" applyAlignment="1">
      <alignment horizontal="center"/>
    </xf>
    <xf numFmtId="0" fontId="10" fillId="0" borderId="0" xfId="7"/>
    <xf numFmtId="0" fontId="10" fillId="0" borderId="0" xfId="7" applyAlignment="1">
      <alignment horizontal="left"/>
    </xf>
    <xf numFmtId="164" fontId="10" fillId="0" borderId="0" xfId="7" applyNumberFormat="1"/>
    <xf numFmtId="166" fontId="0" fillId="0" borderId="0" xfId="1" applyNumberFormat="1" applyFont="1"/>
    <xf numFmtId="37" fontId="0" fillId="0" borderId="0" xfId="1" applyNumberFormat="1" applyFont="1" applyAlignment="1">
      <alignment horizontal="right"/>
    </xf>
    <xf numFmtId="43" fontId="0" fillId="0" borderId="0" xfId="1" applyFont="1" applyAlignment="1">
      <alignment horizontal="right"/>
    </xf>
    <xf numFmtId="37" fontId="0" fillId="0" borderId="0" xfId="1" applyNumberFormat="1" applyFont="1"/>
    <xf numFmtId="37" fontId="0" fillId="0" borderId="0" xfId="0" applyNumberFormat="1"/>
    <xf numFmtId="164" fontId="7" fillId="0" borderId="2" xfId="5" applyNumberFormat="1"/>
    <xf numFmtId="43" fontId="7" fillId="0" borderId="2" xfId="5" applyNumberFormat="1"/>
    <xf numFmtId="43" fontId="2" fillId="5" borderId="1" xfId="8" applyNumberFormat="1" applyBorder="1"/>
    <xf numFmtId="164" fontId="1" fillId="0" borderId="0" xfId="1" applyNumberFormat="1" applyFont="1"/>
    <xf numFmtId="164" fontId="0" fillId="0" borderId="0" xfId="0" applyNumberFormat="1"/>
    <xf numFmtId="164" fontId="0" fillId="0" borderId="0" xfId="1" applyNumberFormat="1" applyFont="1" applyAlignment="1">
      <alignment horizontal="right"/>
    </xf>
    <xf numFmtId="10" fontId="0" fillId="0" borderId="0" xfId="2" applyNumberFormat="1" applyFont="1" applyAlignment="1">
      <alignment horizontal="right"/>
    </xf>
    <xf numFmtId="3" fontId="3" fillId="2" borderId="1" xfId="3" applyNumberFormat="1" applyAlignment="1">
      <alignment horizontal="center"/>
    </xf>
    <xf numFmtId="10" fontId="2" fillId="3" borderId="0" xfId="4" applyNumberFormat="1" applyAlignment="1">
      <alignment horizontal="right"/>
    </xf>
    <xf numFmtId="0" fontId="0" fillId="0" borderId="0" xfId="0" applyAlignment="1">
      <alignment horizontal="left" wrapText="1"/>
    </xf>
    <xf numFmtId="0" fontId="1" fillId="0" borderId="0" xfId="0" applyFont="1" applyAlignment="1">
      <alignment horizontal="left" wrapText="1"/>
    </xf>
    <xf numFmtId="0" fontId="2" fillId="3" borderId="1" xfId="4" applyBorder="1" applyAlignment="1">
      <alignment horizontal="center"/>
    </xf>
    <xf numFmtId="0" fontId="0" fillId="0" borderId="0" xfId="0" applyAlignment="1">
      <alignment horizontal="left" wrapText="1"/>
    </xf>
    <xf numFmtId="0" fontId="0" fillId="0" borderId="0" xfId="0" applyAlignment="1">
      <alignment horizontal="left"/>
    </xf>
    <xf numFmtId="0" fontId="1" fillId="0" borderId="0" xfId="0" applyFont="1" applyAlignment="1">
      <alignment horizontal="left" wrapText="1"/>
    </xf>
  </cellXfs>
  <cellStyles count="9">
    <cellStyle name="20% - Accent4" xfId="4" builtinId="42"/>
    <cellStyle name="60% - Accent2" xfId="8" builtinId="36"/>
    <cellStyle name="Calculation" xfId="6" builtinId="22"/>
    <cellStyle name="Comma" xfId="1" builtinId="3"/>
    <cellStyle name="Explanatory Text" xfId="7" builtinId="53"/>
    <cellStyle name="Heading 1" xfId="5" builtinId="16"/>
    <cellStyle name="Input" xfId="3" builtinId="20"/>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06/relationships/richStyles" Target="richData/richStyles.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06/relationships/rdArray" Target="richData/rdarray.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29"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dRichValueStructure" Target="richData/rdrichvaluestructure.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06/relationships/rdRichValue" Target="richData/rdrichvalue.xml"/><Relationship Id="rId28" Type="http://schemas.microsoft.com/office/2017/06/relationships/rdSupportingPropertyBag" Target="richData/rdsupportingpropertybag.xml"/><Relationship Id="rId10" Type="http://schemas.openxmlformats.org/officeDocument/2006/relationships/worksheet" Target="worksheets/sheet10.xml"/><Relationship Id="rId19" Type="http://schemas.openxmlformats.org/officeDocument/2006/relationships/theme" Target="theme/theme1.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 Id="rId27" Type="http://schemas.microsoft.com/office/2017/06/relationships/rdSupportingPropertyBagStructure" Target="richData/rdsupportingpropertybagstructure.xml"/><Relationship Id="rId30" Type="http://schemas.openxmlformats.org/officeDocument/2006/relationships/calcChain" Target="calcChain.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Skills!$N$8</c:f>
              <c:strCache>
                <c:ptCount val="1"/>
                <c:pt idx="0">
                  <c:v> SkillPoints </c:v>
                </c:pt>
              </c:strCache>
            </c:strRef>
          </c:tx>
          <c:spPr>
            <a:solidFill>
              <a:schemeClr val="accent1"/>
            </a:solidFill>
            <a:ln>
              <a:noFill/>
            </a:ln>
            <a:effectLst/>
          </c:spPr>
          <c:invertIfNegative val="0"/>
          <c:cat>
            <c:numRef>
              <c:f>Skills!$L$9:$L$35</c:f>
              <c:numCache>
                <c:formatCode>General</c:formatCode>
                <c:ptCount val="27"/>
                <c:pt idx="0">
                  <c:v>#N/A</c:v>
                </c:pt>
              </c:numCache>
            </c:numRef>
          </c:cat>
          <c:val>
            <c:numRef>
              <c:f>Skills!$N$9:$N$35</c:f>
              <c:numCache>
                <c:formatCode>_(* #,##0_);_(* \(#,##0\);_(* "-"??_);_(@_)</c:formatCode>
                <c:ptCount val="27"/>
                <c:pt idx="0">
                  <c:v>0</c:v>
                </c:pt>
              </c:numCache>
            </c:numRef>
          </c:val>
          <c:extLst>
            <c:ext xmlns:c16="http://schemas.microsoft.com/office/drawing/2014/chart" uri="{C3380CC4-5D6E-409C-BE32-E72D297353CC}">
              <c16:uniqueId val="{00000000-45CC-437D-BB13-FD4C8D77B5B2}"/>
            </c:ext>
          </c:extLst>
        </c:ser>
        <c:dLbls>
          <c:showLegendKey val="0"/>
          <c:showVal val="0"/>
          <c:showCatName val="0"/>
          <c:showSerName val="0"/>
          <c:showPercent val="0"/>
          <c:showBubbleSize val="0"/>
        </c:dLbls>
        <c:gapWidth val="219"/>
        <c:overlap val="-27"/>
        <c:axId val="450822272"/>
        <c:axId val="450819360"/>
      </c:barChart>
      <c:catAx>
        <c:axId val="4508222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0819360"/>
        <c:crosses val="autoZero"/>
        <c:auto val="1"/>
        <c:lblAlgn val="ctr"/>
        <c:lblOffset val="100"/>
        <c:noMultiLvlLbl val="0"/>
      </c:catAx>
      <c:valAx>
        <c:axId val="450819360"/>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082227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Finances!$B$8</c:f>
              <c:strCache>
                <c:ptCount val="1"/>
                <c:pt idx="0">
                  <c:v> Total On Record </c:v>
                </c:pt>
              </c:strCache>
            </c:strRef>
          </c:tx>
          <c:spPr>
            <a:solidFill>
              <a:srgbClr val="2E75B6"/>
            </a:solidFill>
            <a:ln>
              <a:noFill/>
            </a:ln>
            <a:effectLst/>
          </c:spPr>
          <c:invertIfNegative val="1"/>
          <c:cat>
            <c:numRef>
              <c:f>Finances!$A$9:$A$21</c:f>
              <c:numCache>
                <c:formatCode>_(* #,##0.00_);_(* \(#,##0.00\);_(* "-"??_);_(@_)</c:formatCode>
                <c:ptCount val="13"/>
                <c:pt idx="0">
                  <c:v>0</c:v>
                </c:pt>
              </c:numCache>
            </c:numRef>
          </c:cat>
          <c:val>
            <c:numRef>
              <c:f>Finances!$B$9:$B$21</c:f>
              <c:numCache>
                <c:formatCode>_(* #,##0.00_);_(* \(#,##0.00\);_(* "-"??_);_(@_)</c:formatCode>
                <c:ptCount val="13"/>
                <c:pt idx="0">
                  <c:v>0</c:v>
                </c:pt>
              </c:numCache>
            </c:numRef>
          </c:val>
          <c:extLst>
            <c:ext xmlns:c14="http://schemas.microsoft.com/office/drawing/2007/8/2/chart" uri="{6F2FDCE9-48DA-4B69-8628-5D25D57E5C99}">
              <c14:invertSolidFillFmt>
                <c14:spPr xmlns:c14="http://schemas.microsoft.com/office/drawing/2007/8/2/chart">
                  <a:solidFill>
                    <a:srgbClr val="FFFFFF"/>
                  </a:solidFill>
                  <a:ln>
                    <a:noFill/>
                  </a:ln>
                  <a:effectLst/>
                </c14:spPr>
              </c14:invertSolidFillFmt>
            </c:ext>
            <c:ext xmlns:c16="http://schemas.microsoft.com/office/drawing/2014/chart" uri="{C3380CC4-5D6E-409C-BE32-E72D297353CC}">
              <c16:uniqueId val="{00000000-C1A7-4889-B70A-706C28B5B2A4}"/>
            </c:ext>
          </c:extLst>
        </c:ser>
        <c:dLbls>
          <c:showLegendKey val="0"/>
          <c:showVal val="0"/>
          <c:showCatName val="0"/>
          <c:showSerName val="0"/>
          <c:showPercent val="0"/>
          <c:showBubbleSize val="0"/>
        </c:dLbls>
        <c:gapWidth val="182"/>
        <c:axId val="309033104"/>
        <c:axId val="309042256"/>
      </c:barChart>
      <c:catAx>
        <c:axId val="309033104"/>
        <c:scaling>
          <c:orientation val="minMax"/>
        </c:scaling>
        <c:delete val="0"/>
        <c:axPos val="l"/>
        <c:numFmt formatCode="_(* #,##0.00_);_(* \(#,##0.00\);_(* &quot;-&quot;??_);_(@_)" sourceLinked="1"/>
        <c:majorTickMark val="none"/>
        <c:minorTickMark val="none"/>
        <c:tickLblPos val="low"/>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9042256"/>
        <c:crosses val="autoZero"/>
        <c:auto val="1"/>
        <c:lblAlgn val="ctr"/>
        <c:lblOffset val="1000"/>
        <c:tickMarkSkip val="1"/>
        <c:noMultiLvlLbl val="0"/>
      </c:catAx>
      <c:valAx>
        <c:axId val="309042256"/>
        <c:scaling>
          <c:orientation val="minMax"/>
        </c:scaling>
        <c:delete val="0"/>
        <c:axPos val="b"/>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90331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l-PL"/>
              <a:t>Scenarios Comparison - </a:t>
            </a:r>
            <a:r>
              <a:rPr lang="pl-PL" baseline="0"/>
              <a:t>Cost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stacked"/>
        <c:varyColors val="0"/>
        <c:ser>
          <c:idx val="0"/>
          <c:order val="0"/>
          <c:tx>
            <c:strRef>
              <c:f>ManufacturingSimple!$L$36</c:f>
              <c:strCache>
                <c:ptCount val="1"/>
                <c:pt idx="0">
                  <c:v>Job Materials Cost</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ManufacturingSimple!$M$35:$O$35</c:f>
              <c:strCache>
                <c:ptCount val="3"/>
                <c:pt idx="0">
                  <c:v>My Scenario - My BP with my bonuses</c:v>
                </c:pt>
                <c:pt idx="1">
                  <c:v>Worst - Unresearched BP with no bonuses</c:v>
                </c:pt>
                <c:pt idx="2">
                  <c:v>Best - Max BP with best structure bonuses</c:v>
                </c:pt>
              </c:strCache>
            </c:strRef>
          </c:cat>
          <c:val>
            <c:numRef>
              <c:f>ManufacturingSimple!$M$36:$O$36</c:f>
              <c:numCache>
                <c:formatCode>_(* #,##0_);_(* \(#,##0\);_(* "-"??_);_(@_)</c:formatCode>
                <c:ptCount val="3"/>
                <c:pt idx="0">
                  <c:v>0</c:v>
                </c:pt>
                <c:pt idx="1">
                  <c:v>0</c:v>
                </c:pt>
                <c:pt idx="2">
                  <c:v>0</c:v>
                </c:pt>
              </c:numCache>
            </c:numRef>
          </c:val>
          <c:extLst>
            <c:ext xmlns:c16="http://schemas.microsoft.com/office/drawing/2014/chart" uri="{C3380CC4-5D6E-409C-BE32-E72D297353CC}">
              <c16:uniqueId val="{00000000-578F-402A-9869-8016E2731BB3}"/>
            </c:ext>
          </c:extLst>
        </c:ser>
        <c:ser>
          <c:idx val="1"/>
          <c:order val="1"/>
          <c:tx>
            <c:strRef>
              <c:f>ManufacturingSimple!$L$37</c:f>
              <c:strCache>
                <c:ptCount val="1"/>
                <c:pt idx="0">
                  <c:v>Job Installation Cost</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ManufacturingSimple!$M$35:$O$35</c:f>
              <c:strCache>
                <c:ptCount val="3"/>
                <c:pt idx="0">
                  <c:v>My Scenario - My BP with my bonuses</c:v>
                </c:pt>
                <c:pt idx="1">
                  <c:v>Worst - Unresearched BP with no bonuses</c:v>
                </c:pt>
                <c:pt idx="2">
                  <c:v>Best - Max BP with best structure bonuses</c:v>
                </c:pt>
              </c:strCache>
            </c:strRef>
          </c:cat>
          <c:val>
            <c:numRef>
              <c:f>ManufacturingSimple!$M$37:$O$37</c:f>
              <c:numCache>
                <c:formatCode>_(* #,##0_);_(* \(#,##0\);_(* "-"??_);_(@_)</c:formatCode>
                <c:ptCount val="3"/>
                <c:pt idx="0">
                  <c:v>0</c:v>
                </c:pt>
                <c:pt idx="1">
                  <c:v>0</c:v>
                </c:pt>
                <c:pt idx="2">
                  <c:v>0</c:v>
                </c:pt>
              </c:numCache>
            </c:numRef>
          </c:val>
          <c:extLst>
            <c:ext xmlns:c16="http://schemas.microsoft.com/office/drawing/2014/chart" uri="{C3380CC4-5D6E-409C-BE32-E72D297353CC}">
              <c16:uniqueId val="{00000001-578F-402A-9869-8016E2731BB3}"/>
            </c:ext>
          </c:extLst>
        </c:ser>
        <c:ser>
          <c:idx val="2"/>
          <c:order val="2"/>
          <c:tx>
            <c:strRef>
              <c:f>ManufacturingSimple!$L$38</c:f>
              <c:strCache>
                <c:ptCount val="1"/>
                <c:pt idx="0">
                  <c:v>Job Market Costs</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ManufacturingSimple!$M$35:$O$35</c:f>
              <c:strCache>
                <c:ptCount val="3"/>
                <c:pt idx="0">
                  <c:v>My Scenario - My BP with my bonuses</c:v>
                </c:pt>
                <c:pt idx="1">
                  <c:v>Worst - Unresearched BP with no bonuses</c:v>
                </c:pt>
                <c:pt idx="2">
                  <c:v>Best - Max BP with best structure bonuses</c:v>
                </c:pt>
              </c:strCache>
            </c:strRef>
          </c:cat>
          <c:val>
            <c:numRef>
              <c:f>ManufacturingSimple!$M$38:$O$38</c:f>
              <c:numCache>
                <c:formatCode>_(* #,##0_);_(* \(#,##0\);_(* "-"??_);_(@_)</c:formatCode>
                <c:ptCount val="3"/>
                <c:pt idx="0">
                  <c:v>0</c:v>
                </c:pt>
                <c:pt idx="1">
                  <c:v>0</c:v>
                </c:pt>
                <c:pt idx="2">
                  <c:v>0</c:v>
                </c:pt>
              </c:numCache>
            </c:numRef>
          </c:val>
          <c:extLst>
            <c:ext xmlns:c16="http://schemas.microsoft.com/office/drawing/2014/chart" uri="{C3380CC4-5D6E-409C-BE32-E72D297353CC}">
              <c16:uniqueId val="{00000002-578F-402A-9869-8016E2731BB3}"/>
            </c:ext>
          </c:extLst>
        </c:ser>
        <c:dLbls>
          <c:showLegendKey val="0"/>
          <c:showVal val="0"/>
          <c:showCatName val="0"/>
          <c:showSerName val="0"/>
          <c:showPercent val="0"/>
          <c:showBubbleSize val="0"/>
        </c:dLbls>
        <c:gapWidth val="150"/>
        <c:overlap val="100"/>
        <c:axId val="1759352927"/>
        <c:axId val="1759346687"/>
      </c:barChart>
      <c:lineChart>
        <c:grouping val="standard"/>
        <c:varyColors val="0"/>
        <c:ser>
          <c:idx val="3"/>
          <c:order val="3"/>
          <c:tx>
            <c:strRef>
              <c:f>ManufacturingSimple!$L$39</c:f>
              <c:strCache>
                <c:ptCount val="1"/>
                <c:pt idx="0">
                  <c:v>Sales Price</c:v>
                </c:pt>
              </c:strCache>
            </c:strRef>
          </c:tx>
          <c:spPr>
            <a:ln w="28575" cap="rnd">
              <a:solidFill>
                <a:srgbClr val="FF0000"/>
              </a:solidFill>
              <a:round/>
            </a:ln>
            <a:effectLst/>
          </c:spPr>
          <c:marker>
            <c:symbol val="none"/>
          </c:marker>
          <c:cat>
            <c:strRef>
              <c:f>ManufacturingSimple!$M$35:$O$35</c:f>
              <c:strCache>
                <c:ptCount val="3"/>
                <c:pt idx="0">
                  <c:v>My Scenario - My BP with my bonuses</c:v>
                </c:pt>
                <c:pt idx="1">
                  <c:v>Worst - Unresearched BP with no bonuses</c:v>
                </c:pt>
                <c:pt idx="2">
                  <c:v>Best - Max BP with best structure bonuses</c:v>
                </c:pt>
              </c:strCache>
            </c:strRef>
          </c:cat>
          <c:val>
            <c:numRef>
              <c:f>ManufacturingSimple!$M$39:$O$39</c:f>
              <c:numCache>
                <c:formatCode>_(* #,##0_);_(* \(#,##0\);_(* "-"??_);_(@_)</c:formatCode>
                <c:ptCount val="3"/>
                <c:pt idx="0">
                  <c:v>0</c:v>
                </c:pt>
                <c:pt idx="1">
                  <c:v>0</c:v>
                </c:pt>
                <c:pt idx="2">
                  <c:v>0</c:v>
                </c:pt>
              </c:numCache>
            </c:numRef>
          </c:val>
          <c:smooth val="0"/>
          <c:extLst>
            <c:ext xmlns:c16="http://schemas.microsoft.com/office/drawing/2014/chart" uri="{C3380CC4-5D6E-409C-BE32-E72D297353CC}">
              <c16:uniqueId val="{00000003-578F-402A-9869-8016E2731BB3}"/>
            </c:ext>
          </c:extLst>
        </c:ser>
        <c:dLbls>
          <c:showLegendKey val="0"/>
          <c:showVal val="0"/>
          <c:showCatName val="0"/>
          <c:showSerName val="0"/>
          <c:showPercent val="0"/>
          <c:showBubbleSize val="0"/>
        </c:dLbls>
        <c:marker val="1"/>
        <c:smooth val="0"/>
        <c:axId val="1759352927"/>
        <c:axId val="1759346687"/>
      </c:lineChart>
      <c:catAx>
        <c:axId val="17593529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9346687"/>
        <c:crosses val="autoZero"/>
        <c:auto val="1"/>
        <c:lblAlgn val="ctr"/>
        <c:lblOffset val="100"/>
        <c:noMultiLvlLbl val="0"/>
      </c:catAx>
      <c:valAx>
        <c:axId val="1759346687"/>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935292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l-PL"/>
              <a:t>Scenarios Comparison - </a:t>
            </a:r>
            <a:r>
              <a:rPr lang="en-US"/>
              <a:t>Job Time</a:t>
            </a:r>
            <a:r>
              <a:rPr lang="pl-PL"/>
              <a:t> - Hours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ManufacturingSimple!$L$54</c:f>
              <c:strCache>
                <c:ptCount val="1"/>
                <c:pt idx="0">
                  <c:v>Job Time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ManufacturingSimple!$M$53:$O$53</c:f>
              <c:strCache>
                <c:ptCount val="3"/>
                <c:pt idx="0">
                  <c:v>My Scenario - My BP with my bonuses</c:v>
                </c:pt>
                <c:pt idx="1">
                  <c:v>Worst - Unresearched BP with no bonuses</c:v>
                </c:pt>
                <c:pt idx="2">
                  <c:v>Best - Max BP with best structure bonuses</c:v>
                </c:pt>
              </c:strCache>
            </c:strRef>
          </c:cat>
          <c:val>
            <c:numRef>
              <c:f>ManufacturingSimple!$M$54:$O$54</c:f>
              <c:numCache>
                <c:formatCode>_(* #,##0_);_(* \(#,##0\);_(* "-"??_);_(@_)</c:formatCode>
                <c:ptCount val="3"/>
                <c:pt idx="0">
                  <c:v>0</c:v>
                </c:pt>
                <c:pt idx="1">
                  <c:v>0</c:v>
                </c:pt>
                <c:pt idx="2">
                  <c:v>0</c:v>
                </c:pt>
              </c:numCache>
            </c:numRef>
          </c:val>
          <c:extLst>
            <c:ext xmlns:c16="http://schemas.microsoft.com/office/drawing/2014/chart" uri="{C3380CC4-5D6E-409C-BE32-E72D297353CC}">
              <c16:uniqueId val="{00000000-1486-40D1-9549-3813993E2D8A}"/>
            </c:ext>
          </c:extLst>
        </c:ser>
        <c:dLbls>
          <c:dLblPos val="outEnd"/>
          <c:showLegendKey val="0"/>
          <c:showVal val="1"/>
          <c:showCatName val="0"/>
          <c:showSerName val="0"/>
          <c:showPercent val="0"/>
          <c:showBubbleSize val="0"/>
        </c:dLbls>
        <c:gapWidth val="219"/>
        <c:overlap val="-27"/>
        <c:axId val="1759368287"/>
        <c:axId val="1759357247"/>
      </c:barChart>
      <c:catAx>
        <c:axId val="17593682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9357247"/>
        <c:crosses val="autoZero"/>
        <c:auto val="1"/>
        <c:lblAlgn val="ctr"/>
        <c:lblOffset val="100"/>
        <c:noMultiLvlLbl val="0"/>
      </c:catAx>
      <c:valAx>
        <c:axId val="1759357247"/>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9368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l-PL"/>
              <a:t>Scenarios</a:t>
            </a:r>
            <a:r>
              <a:rPr lang="pl-PL" baseline="0"/>
              <a:t> Comparison - </a:t>
            </a:r>
            <a:r>
              <a:rPr lang="en-US"/>
              <a:t>Job Net Profit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ManufacturingSimple!$L$62</c:f>
              <c:strCache>
                <c:ptCount val="1"/>
                <c:pt idx="0">
                  <c:v>Job Net Profit</c:v>
                </c:pt>
              </c:strCache>
            </c:strRef>
          </c:tx>
          <c:spPr>
            <a:solidFill>
              <a:srgbClr val="4472C4"/>
            </a:solidFill>
            <a:ln>
              <a:noFill/>
            </a:ln>
            <a:effectLst/>
          </c:spPr>
          <c:invertIfNegative val="1"/>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ManufacturingSimple!$M$61:$O$61</c:f>
              <c:strCache>
                <c:ptCount val="3"/>
                <c:pt idx="0">
                  <c:v>My Scenario - My BP with my bonuses</c:v>
                </c:pt>
                <c:pt idx="1">
                  <c:v>Worst - Unresearched BP with no bonuses</c:v>
                </c:pt>
                <c:pt idx="2">
                  <c:v>Best - Max BP with best structure bonuses</c:v>
                </c:pt>
              </c:strCache>
            </c:strRef>
          </c:cat>
          <c:val>
            <c:numRef>
              <c:f>ManufacturingSimple!$M$62:$O$62</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a:noFill/>
                  </a:ln>
                  <a:effectLst/>
                </c14:spPr>
              </c14:invertSolidFillFmt>
            </c:ext>
            <c:ext xmlns:c16="http://schemas.microsoft.com/office/drawing/2014/chart" uri="{C3380CC4-5D6E-409C-BE32-E72D297353CC}">
              <c16:uniqueId val="{00000000-26AF-40C0-A16E-7E2577C4B632}"/>
            </c:ext>
          </c:extLst>
        </c:ser>
        <c:dLbls>
          <c:dLblPos val="outEnd"/>
          <c:showLegendKey val="0"/>
          <c:showVal val="1"/>
          <c:showCatName val="0"/>
          <c:showSerName val="0"/>
          <c:showPercent val="0"/>
          <c:showBubbleSize val="0"/>
        </c:dLbls>
        <c:gapWidth val="219"/>
        <c:overlap val="-27"/>
        <c:axId val="1610119935"/>
        <c:axId val="1610121375"/>
      </c:barChart>
      <c:catAx>
        <c:axId val="1610119935"/>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10121375"/>
        <c:crosses val="autoZero"/>
        <c:auto val="1"/>
        <c:lblAlgn val="ctr"/>
        <c:lblOffset val="100"/>
        <c:noMultiLvlLbl val="0"/>
      </c:catAx>
      <c:valAx>
        <c:axId val="1610121375"/>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1011993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l-PL"/>
              <a:t>Ask Volume At Price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h_ItemMarketInfo!$G$1</c:f>
              <c:strCache>
                <c:ptCount val="1"/>
                <c:pt idx="0">
                  <c:v> SellRunningTotalQty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dPt>
            <c:idx val="98"/>
            <c:marker>
              <c:symbol val="circle"/>
              <c:size val="5"/>
              <c:spPr>
                <a:solidFill>
                  <a:schemeClr val="accent1"/>
                </a:solidFill>
                <a:ln w="9525">
                  <a:solidFill>
                    <a:schemeClr val="accent1"/>
                  </a:solidFill>
                </a:ln>
                <a:effectLst/>
              </c:spPr>
            </c:marker>
            <c:bubble3D val="0"/>
            <c:spPr>
              <a:ln w="19050" cap="rnd">
                <a:solidFill>
                  <a:schemeClr val="accent1"/>
                </a:solidFill>
                <a:round/>
              </a:ln>
              <a:effectLst/>
            </c:spPr>
            <c:extLst>
              <c:ext xmlns:c16="http://schemas.microsoft.com/office/drawing/2014/chart" uri="{C3380CC4-5D6E-409C-BE32-E72D297353CC}">
                <c16:uniqueId val="{00000001-C9D0-4BA8-B72F-C7985E2CE48B}"/>
              </c:ext>
            </c:extLst>
          </c:dPt>
          <c:dPt>
            <c:idx val="248"/>
            <c:marker>
              <c:symbol val="circle"/>
              <c:size val="5"/>
              <c:spPr>
                <a:solidFill>
                  <a:schemeClr val="accent1"/>
                </a:solidFill>
                <a:ln w="9525">
                  <a:solidFill>
                    <a:schemeClr val="accent1"/>
                  </a:solidFill>
                </a:ln>
                <a:effectLst/>
              </c:spPr>
            </c:marker>
            <c:bubble3D val="0"/>
            <c:spPr>
              <a:ln w="19050" cap="rnd">
                <a:solidFill>
                  <a:schemeClr val="accent1"/>
                </a:solidFill>
                <a:round/>
              </a:ln>
              <a:effectLst/>
            </c:spPr>
            <c:extLst>
              <c:ext xmlns:c16="http://schemas.microsoft.com/office/drawing/2014/chart" uri="{C3380CC4-5D6E-409C-BE32-E72D297353CC}">
                <c16:uniqueId val="{00000003-C9D0-4BA8-B72F-C7985E2CE48B}"/>
              </c:ext>
            </c:extLst>
          </c:dPt>
          <c:xVal>
            <c:numRef>
              <c:f>h_ItemMarketInfo!$F$2:$F$250</c:f>
              <c:numCache>
                <c:formatCode>_(* #,##0.00_);_(* \(#,##0.00\);_(* "-"??_);_(@_)</c:formatCode>
                <c:ptCount val="249"/>
                <c:pt idx="0">
                  <c:v>0</c:v>
                </c:pt>
              </c:numCache>
            </c:numRef>
          </c:xVal>
          <c:yVal>
            <c:numRef>
              <c:f>h_ItemMarketInfo!$G$2:$G$250</c:f>
              <c:numCache>
                <c:formatCode>_(* #,##0_);_(* \(#,##0\);_(* "-"??_);_(@_)</c:formatCode>
                <c:ptCount val="24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numCache>
            </c:numRef>
          </c:yVal>
          <c:smooth val="0"/>
          <c:extLst>
            <c:ext xmlns:c16="http://schemas.microsoft.com/office/drawing/2014/chart" uri="{C3380CC4-5D6E-409C-BE32-E72D297353CC}">
              <c16:uniqueId val="{00000000-926D-4A79-9080-24817A0BF20B}"/>
            </c:ext>
          </c:extLst>
        </c:ser>
        <c:dLbls>
          <c:showLegendKey val="0"/>
          <c:showVal val="0"/>
          <c:showCatName val="0"/>
          <c:showSerName val="0"/>
          <c:showPercent val="0"/>
          <c:showBubbleSize val="0"/>
        </c:dLbls>
        <c:axId val="1471817328"/>
        <c:axId val="1471796528"/>
      </c:scatterChart>
      <c:valAx>
        <c:axId val="147181732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pl-PL"/>
                  <a:t>Price</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 #,##0.00_);_(* \(#,##0.00\);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1796528"/>
        <c:crosses val="autoZero"/>
        <c:crossBetween val="midCat"/>
      </c:valAx>
      <c:valAx>
        <c:axId val="14717965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pl-PL"/>
                  <a:t>Units</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 #,##0_);_(* \(#,##0\);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181732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l-PL"/>
              <a:t>Bid Volume At Price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h_ItemMarketInfo!$J$1</c:f>
              <c:strCache>
                <c:ptCount val="1"/>
                <c:pt idx="0">
                  <c:v> BuyRunningTotalQty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h_ItemMarketInfo!$I$2:$I$250</c:f>
              <c:numCache>
                <c:formatCode>_(* #,##0.00_);_(* \(#,##0.00\);_(* "-"??_);_(@_)</c:formatCode>
                <c:ptCount val="249"/>
                <c:pt idx="0">
                  <c:v>0</c:v>
                </c:pt>
              </c:numCache>
            </c:numRef>
          </c:xVal>
          <c:yVal>
            <c:numRef>
              <c:f>h_ItemMarketInfo!$J$2:$J$250</c:f>
              <c:numCache>
                <c:formatCode>_(* #,##0_);_(* \(#,##0\);_(* "-"??_);_(@_)</c:formatCode>
                <c:ptCount val="24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numCache>
            </c:numRef>
          </c:yVal>
          <c:smooth val="0"/>
          <c:extLst>
            <c:ext xmlns:c16="http://schemas.microsoft.com/office/drawing/2014/chart" uri="{C3380CC4-5D6E-409C-BE32-E72D297353CC}">
              <c16:uniqueId val="{00000000-B20E-4B48-A505-4647806F6F53}"/>
            </c:ext>
          </c:extLst>
        </c:ser>
        <c:dLbls>
          <c:showLegendKey val="0"/>
          <c:showVal val="0"/>
          <c:showCatName val="0"/>
          <c:showSerName val="0"/>
          <c:showPercent val="0"/>
          <c:showBubbleSize val="0"/>
        </c:dLbls>
        <c:axId val="1471806512"/>
        <c:axId val="1471807344"/>
      </c:scatterChart>
      <c:valAx>
        <c:axId val="147180651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pl-PL"/>
                  <a:t>Price</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 #,##0.00_);_(* \(#,##0.00\);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1807344"/>
        <c:crosses val="autoZero"/>
        <c:crossBetween val="midCat"/>
      </c:valAx>
      <c:valAx>
        <c:axId val="14718073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pl-PL"/>
                  <a:t>Units</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 #,##0_);_(* \(#,##0\);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180651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14</xdr:col>
      <xdr:colOff>352424</xdr:colOff>
      <xdr:row>6</xdr:row>
      <xdr:rowOff>90487</xdr:rowOff>
    </xdr:from>
    <xdr:to>
      <xdr:col>28</xdr:col>
      <xdr:colOff>104775</xdr:colOff>
      <xdr:row>33</xdr:row>
      <xdr:rowOff>28575</xdr:rowOff>
    </xdr:to>
    <xdr:graphicFrame macro="">
      <xdr:nvGraphicFramePr>
        <xdr:cNvPr id="3" name="Chart 2">
          <a:extLst>
            <a:ext uri="{FF2B5EF4-FFF2-40B4-BE49-F238E27FC236}">
              <a16:creationId xmlns:a16="http://schemas.microsoft.com/office/drawing/2014/main" id="{D2C23669-899C-6370-1C99-6B677BB773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7</xdr:col>
      <xdr:colOff>266700</xdr:colOff>
      <xdr:row>11</xdr:row>
      <xdr:rowOff>66675</xdr:rowOff>
    </xdr:from>
    <xdr:to>
      <xdr:col>19</xdr:col>
      <xdr:colOff>161925</xdr:colOff>
      <xdr:row>35</xdr:row>
      <xdr:rowOff>42862</xdr:rowOff>
    </xdr:to>
    <xdr:graphicFrame macro="">
      <xdr:nvGraphicFramePr>
        <xdr:cNvPr id="3" name="Chart 2">
          <a:extLst>
            <a:ext uri="{FF2B5EF4-FFF2-40B4-BE49-F238E27FC236}">
              <a16:creationId xmlns:a16="http://schemas.microsoft.com/office/drawing/2014/main" id="{191C8F8F-3AE5-B1FA-F0EC-54ADE635455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4</xdr:col>
      <xdr:colOff>180974</xdr:colOff>
      <xdr:row>34</xdr:row>
      <xdr:rowOff>138110</xdr:rowOff>
    </xdr:from>
    <xdr:to>
      <xdr:col>8</xdr:col>
      <xdr:colOff>1085850</xdr:colOff>
      <xdr:row>67</xdr:row>
      <xdr:rowOff>38100</xdr:rowOff>
    </xdr:to>
    <xdr:graphicFrame macro="">
      <xdr:nvGraphicFramePr>
        <xdr:cNvPr id="2" name="Chart 1">
          <a:extLst>
            <a:ext uri="{FF2B5EF4-FFF2-40B4-BE49-F238E27FC236}">
              <a16:creationId xmlns:a16="http://schemas.microsoft.com/office/drawing/2014/main" id="{60FED5FA-B387-4195-BDF6-EB29C90A62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1643062</xdr:colOff>
      <xdr:row>68</xdr:row>
      <xdr:rowOff>9524</xdr:rowOff>
    </xdr:from>
    <xdr:to>
      <xdr:col>11</xdr:col>
      <xdr:colOff>742950</xdr:colOff>
      <xdr:row>79</xdr:row>
      <xdr:rowOff>114300</xdr:rowOff>
    </xdr:to>
    <xdr:graphicFrame macro="">
      <xdr:nvGraphicFramePr>
        <xdr:cNvPr id="3" name="Chart 2">
          <a:extLst>
            <a:ext uri="{FF2B5EF4-FFF2-40B4-BE49-F238E27FC236}">
              <a16:creationId xmlns:a16="http://schemas.microsoft.com/office/drawing/2014/main" id="{AB2AF4A5-C2A8-4306-9DC1-528DB2DB6C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176212</xdr:colOff>
      <xdr:row>68</xdr:row>
      <xdr:rowOff>0</xdr:rowOff>
    </xdr:from>
    <xdr:to>
      <xdr:col>6</xdr:col>
      <xdr:colOff>1543050</xdr:colOff>
      <xdr:row>79</xdr:row>
      <xdr:rowOff>90487</xdr:rowOff>
    </xdr:to>
    <xdr:graphicFrame macro="">
      <xdr:nvGraphicFramePr>
        <xdr:cNvPr id="4" name="Chart 3">
          <a:extLst>
            <a:ext uri="{FF2B5EF4-FFF2-40B4-BE49-F238E27FC236}">
              <a16:creationId xmlns:a16="http://schemas.microsoft.com/office/drawing/2014/main" id="{EB89FA22-9AF8-4846-AB63-34F65355AF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6</xdr:col>
      <xdr:colOff>828675</xdr:colOff>
      <xdr:row>21</xdr:row>
      <xdr:rowOff>85725</xdr:rowOff>
    </xdr:from>
    <xdr:to>
      <xdr:col>11</xdr:col>
      <xdr:colOff>219074</xdr:colOff>
      <xdr:row>48</xdr:row>
      <xdr:rowOff>66675</xdr:rowOff>
    </xdr:to>
    <xdr:graphicFrame macro="">
      <xdr:nvGraphicFramePr>
        <xdr:cNvPr id="2" name="Chart 5">
          <a:extLst>
            <a:ext uri="{FF2B5EF4-FFF2-40B4-BE49-F238E27FC236}">
              <a16:creationId xmlns:a16="http://schemas.microsoft.com/office/drawing/2014/main" id="{3AD3AC37-1EA8-471B-B11C-EF42A5B3B58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757236</xdr:colOff>
      <xdr:row>21</xdr:row>
      <xdr:rowOff>100011</xdr:rowOff>
    </xdr:from>
    <xdr:to>
      <xdr:col>6</xdr:col>
      <xdr:colOff>723899</xdr:colOff>
      <xdr:row>48</xdr:row>
      <xdr:rowOff>57150</xdr:rowOff>
    </xdr:to>
    <xdr:graphicFrame macro="">
      <xdr:nvGraphicFramePr>
        <xdr:cNvPr id="3" name="Chart 4">
          <a:extLst>
            <a:ext uri="{FF2B5EF4-FFF2-40B4-BE49-F238E27FC236}">
              <a16:creationId xmlns:a16="http://schemas.microsoft.com/office/drawing/2014/main" id="{0AB4BA1C-7626-4D8D-AE47-7D20AF3CC6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array.xml><?xml version="1.0" encoding="utf-8"?>
<arrayData xmlns="http://schemas.microsoft.com/office/spreadsheetml/2017/richdata2" count="1284">
  <a r="7">
    <v t="r">59</v>
    <v t="r">60</v>
    <v t="r">61</v>
    <v t="r">62</v>
    <v t="r">63</v>
    <v t="r">64</v>
    <v t="r">65</v>
  </a>
  <a r="7">
    <v t="r">69</v>
    <v t="r">70</v>
    <v t="r">71</v>
    <v t="r">72</v>
    <v t="r">73</v>
    <v t="r">74</v>
    <v t="r">75</v>
  </a>
  <a r="8">
    <v t="r">79</v>
    <v t="r">80</v>
    <v t="r">81</v>
    <v t="r">82</v>
    <v t="r">83</v>
    <v t="r">84</v>
    <v t="r">85</v>
    <v t="r">86</v>
  </a>
  <a r="7">
    <v t="r">90</v>
    <v t="r">91</v>
    <v t="r">92</v>
    <v t="r">93</v>
    <v t="r">94</v>
    <v t="r">95</v>
    <v t="r">96</v>
  </a>
  <a r="7">
    <v t="r">100</v>
    <v t="r">101</v>
    <v t="r">102</v>
    <v t="r">103</v>
    <v t="r">104</v>
    <v t="r">105</v>
    <v t="r">106</v>
  </a>
  <a r="5">
    <v t="r">110</v>
    <v t="r">111</v>
    <v t="r">112</v>
    <v t="r">113</v>
    <v t="r">114</v>
  </a>
  <a r="6">
    <v t="r">118</v>
    <v t="r">119</v>
    <v t="r">120</v>
    <v t="r">121</v>
    <v t="r">122</v>
    <v t="r">123</v>
  </a>
  <a r="8">
    <v t="r">127</v>
    <v t="r">128</v>
    <v t="r">129</v>
    <v t="r">130</v>
    <v t="r">131</v>
    <v t="r">132</v>
    <v t="r">133</v>
    <v t="r">134</v>
  </a>
  <a r="7">
    <v t="r">138</v>
    <v t="r">139</v>
    <v t="r">140</v>
    <v t="r">141</v>
    <v t="r">142</v>
    <v t="r">143</v>
    <v t="r">144</v>
  </a>
  <a r="8">
    <v t="r">148</v>
    <v t="r">149</v>
    <v t="r">150</v>
    <v t="r">151</v>
    <v t="r">152</v>
    <v t="r">153</v>
    <v t="r">154</v>
    <v t="r">155</v>
  </a>
  <a r="6">
    <v t="r">159</v>
    <v t="r">160</v>
    <v t="r">161</v>
    <v t="r">162</v>
    <v t="r">163</v>
    <v t="r">164</v>
  </a>
  <a r="6">
    <v t="r">168</v>
    <v t="r">169</v>
    <v t="r">170</v>
    <v t="r">171</v>
    <v t="r">172</v>
    <v t="r">173</v>
  </a>
  <a r="6">
    <v t="r">177</v>
    <v t="r">178</v>
    <v t="r">179</v>
    <v t="r">180</v>
    <v t="r">181</v>
    <v t="r">182</v>
  </a>
  <a r="13">
    <v t="r">67</v>
    <v t="r">77</v>
    <v t="r">88</v>
    <v t="r">98</v>
    <v t="r">108</v>
    <v t="r">116</v>
    <v t="r">125</v>
    <v t="r">136</v>
    <v t="r">146</v>
    <v t="r">157</v>
    <v t="r">166</v>
    <v t="r">175</v>
    <v t="r">184</v>
  </a>
  <a r="8">
    <v t="r">192</v>
    <v t="r">193</v>
    <v t="r">194</v>
    <v t="r">195</v>
    <v t="r">196</v>
    <v t="r">197</v>
    <v t="r">198</v>
    <v t="r">199</v>
  </a>
  <a r="8">
    <v t="r">203</v>
    <v t="r">204</v>
    <v t="r">205</v>
    <v t="r">206</v>
    <v t="r">207</v>
    <v t="r">208</v>
    <v t="r">209</v>
    <v t="r">210</v>
  </a>
  <a r="5">
    <v t="r">214</v>
    <v t="r">215</v>
    <v t="r">216</v>
    <v t="r">217</v>
    <v t="r">218</v>
  </a>
  <a r="8">
    <v t="r">222</v>
    <v t="r">223</v>
    <v t="r">224</v>
    <v t="r">225</v>
    <v t="r">226</v>
    <v t="r">227</v>
    <v t="r">228</v>
    <v t="r">229</v>
  </a>
  <a r="7">
    <v t="r">233</v>
    <v t="r">234</v>
    <v t="r">235</v>
    <v t="r">236</v>
    <v t="r">237</v>
    <v t="r">238</v>
    <v t="r">239</v>
  </a>
  <a r="6">
    <v t="r">243</v>
    <v t="r">244</v>
    <v t="r">245</v>
    <v t="r">246</v>
    <v t="r">247</v>
    <v t="r">248</v>
  </a>
  <a r="7">
    <v t="r">252</v>
    <v t="r">253</v>
    <v t="r">254</v>
    <v t="r">255</v>
    <v t="r">256</v>
    <v t="r">257</v>
    <v t="r">258</v>
  </a>
  <a r="6">
    <v t="r">262</v>
    <v t="r">263</v>
    <v t="r">264</v>
    <v t="r">265</v>
    <v t="r">266</v>
    <v t="r">267</v>
  </a>
  <a r="13">
    <v t="r">271</v>
    <v t="r">272</v>
    <v t="r">273</v>
    <v t="r">274</v>
    <v t="r">275</v>
    <v t="r">276</v>
    <v t="r">277</v>
    <v t="r">278</v>
    <v t="r">279</v>
    <v t="r">280</v>
    <v t="r">281</v>
    <v t="r">282</v>
    <v t="r">283</v>
  </a>
  <a r="6">
    <v t="r">287</v>
    <v t="r">288</v>
    <v t="r">289</v>
    <v t="r">290</v>
    <v t="r">291</v>
    <v t="r">292</v>
  </a>
  <a r="6">
    <v t="r">296</v>
    <v t="r">297</v>
    <v t="r">298</v>
    <v t="r">299</v>
    <v t="r">300</v>
    <v t="r">301</v>
  </a>
  <a r="7">
    <v t="r">305</v>
    <v t="r">306</v>
    <v t="r">307</v>
    <v t="r">308</v>
    <v t="r">309</v>
    <v t="r">310</v>
    <v t="r">311</v>
  </a>
  <a r="6">
    <v t="r">315</v>
    <v t="r">316</v>
    <v t="r">317</v>
    <v t="r">318</v>
    <v t="r">319</v>
    <v t="r">320</v>
  </a>
  <a r="11">
    <v t="r">324</v>
    <v t="r">325</v>
    <v t="r">326</v>
    <v t="r">327</v>
    <v t="r">328</v>
    <v t="r">329</v>
    <v t="r">330</v>
    <v t="r">331</v>
    <v t="r">332</v>
    <v t="r">333</v>
    <v t="r">334</v>
  </a>
  <a r="6">
    <v t="r">338</v>
    <v t="r">339</v>
    <v t="r">340</v>
    <v t="r">341</v>
    <v t="r">342</v>
    <v t="r">343</v>
  </a>
  <a r="7">
    <v t="r">347</v>
    <v t="r">348</v>
    <v t="r">349</v>
    <v t="r">350</v>
    <v t="r">351</v>
    <v t="r">352</v>
    <v t="r">353</v>
  </a>
  <a r="16">
    <v t="r">201</v>
    <v t="r">212</v>
    <v t="r">220</v>
    <v t="r">231</v>
    <v t="r">241</v>
    <v t="r">250</v>
    <v t="r">260</v>
    <v t="r">269</v>
    <v t="r">285</v>
    <v t="r">294</v>
    <v t="r">303</v>
    <v t="r">313</v>
    <v t="r">322</v>
    <v t="r">336</v>
    <v t="r">345</v>
    <v t="r">355</v>
  </a>
  <a r="7">
    <v t="r">360</v>
    <v t="r">361</v>
    <v t="r">362</v>
    <v t="r">363</v>
    <v t="r">364</v>
    <v t="r">365</v>
    <v t="r">366</v>
  </a>
  <a r="7">
    <v t="r">370</v>
    <v t="r">371</v>
    <v t="r">372</v>
    <v t="r">373</v>
    <v t="r">374</v>
    <v t="r">375</v>
    <v t="r">376</v>
  </a>
  <a r="6">
    <v t="r">380</v>
    <v t="r">381</v>
    <v t="r">382</v>
    <v t="r">383</v>
    <v t="r">384</v>
    <v t="r">385</v>
  </a>
  <a r="10">
    <v t="r">389</v>
    <v t="r">390</v>
    <v t="r">391</v>
    <v t="r">392</v>
    <v t="r">393</v>
    <v t="r">394</v>
    <v t="r">395</v>
    <v t="r">396</v>
    <v t="r">397</v>
    <v t="r">398</v>
  </a>
  <a r="6">
    <v t="r">402</v>
    <v t="r">403</v>
    <v t="r">404</v>
    <v t="r">405</v>
    <v t="r">406</v>
    <v t="r">407</v>
  </a>
  <a r="10">
    <v t="r">411</v>
    <v t="r">412</v>
    <v t="r">413</v>
    <v t="r">414</v>
    <v t="r">415</v>
    <v t="r">416</v>
    <v t="r">417</v>
    <v t="r">418</v>
    <v t="r">419</v>
    <v t="r">420</v>
  </a>
  <a r="7">
    <v t="r">424</v>
    <v t="r">425</v>
    <v t="r">426</v>
    <v t="r">427</v>
    <v t="r">428</v>
    <v t="r">429</v>
    <v t="r">430</v>
  </a>
  <a r="7">
    <v t="r">434</v>
    <v t="r">435</v>
    <v t="r">436</v>
    <v t="r">437</v>
    <v t="r">438</v>
    <v t="r">439</v>
    <v t="r">440</v>
  </a>
  <a r="6">
    <v t="r">444</v>
    <v t="r">445</v>
    <v t="r">446</v>
    <v t="r">447</v>
    <v t="r">448</v>
    <v t="r">449</v>
  </a>
  <a r="6">
    <v t="r">453</v>
    <v t="r">454</v>
    <v t="r">455</v>
    <v t="r">456</v>
    <v t="r">457</v>
    <v t="r">458</v>
  </a>
  <a r="9">
    <v t="r">462</v>
    <v t="r">463</v>
    <v t="r">464</v>
    <v t="r">465</v>
    <v t="r">466</v>
    <v t="r">467</v>
    <v t="r">468</v>
    <v t="r">469</v>
    <v t="r">470</v>
  </a>
  <a r="6">
    <v t="r">474</v>
    <v t="r">475</v>
    <v t="r">476</v>
    <v t="r">477</v>
    <v t="r">478</v>
    <v t="r">479</v>
  </a>
  <a r="6">
    <v t="r">483</v>
    <v t="r">484</v>
    <v t="r">485</v>
    <v t="r">486</v>
    <v t="r">487</v>
    <v t="r">488</v>
  </a>
  <a r="6">
    <v t="r">492</v>
    <v t="r">493</v>
    <v t="r">494</v>
    <v t="r">495</v>
    <v t="r">496</v>
    <v t="r">497</v>
  </a>
  <a r="7">
    <v t="r">501</v>
    <v t="r">502</v>
    <v t="r">503</v>
    <v t="r">504</v>
    <v t="r">505</v>
    <v t="r">506</v>
    <v t="r">507</v>
  </a>
  <a r="6">
    <v t="r">511</v>
    <v t="r">512</v>
    <v t="r">513</v>
    <v t="r">514</v>
    <v t="r">515</v>
    <v t="r">516</v>
  </a>
  <a r="6">
    <v t="r">520</v>
    <v t="r">521</v>
    <v t="r">522</v>
    <v t="r">523</v>
    <v t="r">524</v>
    <v t="r">525</v>
  </a>
  <a r="17">
    <v t="r">368</v>
    <v t="r">378</v>
    <v t="r">387</v>
    <v t="r">400</v>
    <v t="r">409</v>
    <v t="r">422</v>
    <v t="r">432</v>
    <v t="r">442</v>
    <v t="r">451</v>
    <v t="r">460</v>
    <v t="r">472</v>
    <v t="r">481</v>
    <v t="r">490</v>
    <v t="r">499</v>
    <v t="r">509</v>
    <v t="r">518</v>
    <v t="r">527</v>
  </a>
  <a r="8">
    <v t="r">532</v>
    <v t="r">533</v>
    <v t="r">534</v>
    <v t="r">535</v>
    <v t="r">536</v>
    <v t="r">537</v>
    <v t="r">538</v>
    <v t="r">539</v>
  </a>
  <a r="6">
    <v t="r">543</v>
    <v t="r">544</v>
    <v t="r">545</v>
    <v t="r">546</v>
    <v t="r">547</v>
    <v t="r">548</v>
  </a>
  <a r="7">
    <v t="r">552</v>
    <v t="r">553</v>
    <v t="r">554</v>
    <v t="r">555</v>
    <v t="r">556</v>
    <v t="r">557</v>
    <v t="r">558</v>
  </a>
  <a r="6">
    <v t="r">562</v>
    <v t="r">563</v>
    <v t="r">564</v>
    <v t="r">565</v>
    <v t="r">566</v>
    <v t="r">567</v>
  </a>
  <a r="7">
    <v t="r">571</v>
    <v t="r">572</v>
    <v t="r">573</v>
    <v t="r">574</v>
    <v t="r">575</v>
    <v t="r">576</v>
    <v t="r">577</v>
  </a>
  <a r="6">
    <v t="r">581</v>
    <v t="r">582</v>
    <v t="r">583</v>
    <v t="r">584</v>
    <v t="r">585</v>
    <v t="r">586</v>
  </a>
  <a r="10">
    <v t="r">590</v>
    <v t="r">591</v>
    <v t="r">592</v>
    <v t="r">593</v>
    <v t="r">594</v>
    <v t="r">595</v>
    <v t="r">596</v>
    <v t="r">597</v>
    <v t="r">598</v>
    <v t="r">599</v>
  </a>
  <a r="6">
    <v t="r">603</v>
    <v t="r">604</v>
    <v t="r">605</v>
    <v t="r">606</v>
    <v t="r">607</v>
    <v t="r">608</v>
  </a>
  <a r="7">
    <v t="r">612</v>
    <v t="r">613</v>
    <v t="r">614</v>
    <v t="r">615</v>
    <v t="r">616</v>
    <v t="r">617</v>
    <v t="r">618</v>
  </a>
  <a r="6">
    <v t="r">622</v>
    <v t="r">623</v>
    <v t="r">624</v>
    <v t="r">625</v>
    <v t="r">626</v>
    <v t="r">627</v>
  </a>
  <a r="7">
    <v t="r">631</v>
    <v t="r">632</v>
    <v t="r">633</v>
    <v t="r">634</v>
    <v t="r">635</v>
    <v t="r">636</v>
    <v t="r">637</v>
  </a>
  <a r="6">
    <v t="r">641</v>
    <v t="r">642</v>
    <v t="r">643</v>
    <v t="r">644</v>
    <v t="r">645</v>
    <v t="r">646</v>
  </a>
  <a r="6">
    <v t="r">650</v>
    <v t="r">651</v>
    <v t="r">652</v>
    <v t="r">653</v>
    <v t="r">654</v>
    <v t="r">655</v>
  </a>
  <a r="6">
    <v t="r">659</v>
    <v t="r">660</v>
    <v t="r">661</v>
    <v t="r">662</v>
    <v t="r">663</v>
    <v t="r">664</v>
  </a>
  <a r="7">
    <v t="r">668</v>
    <v t="r">669</v>
    <v t="r">670</v>
    <v t="r">671</v>
    <v t="r">672</v>
    <v t="r">673</v>
    <v t="r">674</v>
  </a>
  <a r="6">
    <v t="r">678</v>
    <v t="r">679</v>
    <v t="r">680</v>
    <v t="r">681</v>
    <v t="r">682</v>
    <v t="r">683</v>
  </a>
  <a r="16">
    <v t="r">541</v>
    <v t="r">550</v>
    <v t="r">560</v>
    <v t="r">569</v>
    <v t="r">579</v>
    <v t="r">588</v>
    <v t="r">601</v>
    <v t="r">610</v>
    <v t="r">620</v>
    <v t="r">629</v>
    <v t="r">639</v>
    <v t="r">648</v>
    <v t="r">657</v>
    <v t="r">666</v>
    <v t="r">676</v>
    <v t="r">685</v>
  </a>
  <a r="7">
    <v t="r">690</v>
    <v t="r">691</v>
    <v t="r">692</v>
    <v t="r">693</v>
    <v t="r">694</v>
    <v t="r">695</v>
    <v t="r">696</v>
  </a>
  <a r="6">
    <v t="r">700</v>
    <v t="r">701</v>
    <v t="r">702</v>
    <v t="r">703</v>
    <v t="r">704</v>
    <v t="r">705</v>
  </a>
  <a r="8">
    <v t="r">709</v>
    <v t="r">710</v>
    <v t="r">711</v>
    <v t="r">712</v>
    <v t="r">713</v>
    <v t="r">714</v>
    <v t="r">715</v>
    <v t="r">716</v>
  </a>
  <a r="6">
    <v t="r">720</v>
    <v t="r">721</v>
    <v t="r">722</v>
    <v t="r">723</v>
    <v t="r">724</v>
    <v t="r">725</v>
  </a>
  <a r="6">
    <v t="r">729</v>
    <v t="r">730</v>
    <v t="r">731</v>
    <v t="r">732</v>
    <v t="r">733</v>
    <v t="r">734</v>
  </a>
  <a r="6">
    <v t="r">738</v>
    <v t="r">739</v>
    <v t="r">740</v>
    <v t="r">741</v>
    <v t="r">742</v>
    <v t="r">743</v>
  </a>
  <a r="7">
    <v t="r">747</v>
    <v t="r">748</v>
    <v t="r">749</v>
    <v t="r">750</v>
    <v t="r">751</v>
    <v t="r">752</v>
    <v t="r">753</v>
  </a>
  <a r="6">
    <v t="r">757</v>
    <v t="r">758</v>
    <v t="r">759</v>
    <v t="r">760</v>
    <v t="r">761</v>
    <v t="r">762</v>
  </a>
  <a r="9">
    <v t="r">766</v>
    <v t="r">767</v>
    <v t="r">768</v>
    <v t="r">769</v>
    <v t="r">770</v>
    <v t="r">771</v>
    <v t="r">772</v>
    <v t="r">773</v>
    <v t="r">774</v>
  </a>
  <a r="6">
    <v t="r">778</v>
    <v t="r">779</v>
    <v t="r">780</v>
    <v t="r">781</v>
    <v t="r">782</v>
    <v t="r">783</v>
  </a>
  <a r="8">
    <v t="r">787</v>
    <v t="r">788</v>
    <v t="r">789</v>
    <v t="r">790</v>
    <v t="r">791</v>
    <v t="r">792</v>
    <v t="r">793</v>
    <v t="r">794</v>
  </a>
  <a r="6">
    <v t="r">798</v>
    <v t="r">799</v>
    <v t="r">800</v>
    <v t="r">801</v>
    <v t="r">802</v>
    <v t="r">803</v>
  </a>
  <a r="7">
    <v t="r">807</v>
    <v t="r">808</v>
    <v t="r">809</v>
    <v t="r">810</v>
    <v t="r">811</v>
    <v t="r">812</v>
    <v t="r">813</v>
  </a>
  <a r="8">
    <v t="r">817</v>
    <v t="r">818</v>
    <v t="r">819</v>
    <v t="r">820</v>
    <v t="r">821</v>
    <v t="r">822</v>
    <v t="r">823</v>
    <v t="r">824</v>
  </a>
  <a r="14">
    <v t="r">698</v>
    <v t="r">707</v>
    <v t="r">718</v>
    <v t="r">727</v>
    <v t="r">736</v>
    <v t="r">745</v>
    <v t="r">755</v>
    <v t="r">764</v>
    <v t="r">776</v>
    <v t="r">785</v>
    <v t="r">796</v>
    <v t="r">805</v>
    <v t="r">815</v>
    <v t="r">826</v>
  </a>
  <a r="10">
    <v t="r">831</v>
    <v t="r">832</v>
    <v t="r">833</v>
    <v t="r">834</v>
    <v t="r">835</v>
    <v t="r">836</v>
    <v t="r">837</v>
    <v t="r">838</v>
    <v t="r">839</v>
    <v t="r">840</v>
  </a>
  <a r="7">
    <v t="r">844</v>
    <v t="r">845</v>
    <v t="r">846</v>
    <v t="r">847</v>
    <v t="r">848</v>
    <v t="r">849</v>
    <v t="r">850</v>
  </a>
  <a r="6">
    <v t="r">854</v>
    <v t="r">855</v>
    <v t="r">856</v>
    <v t="r">857</v>
    <v t="r">858</v>
    <v t="r">859</v>
  </a>
  <a r="6">
    <v t="r">863</v>
    <v t="r">864</v>
    <v t="r">865</v>
    <v t="r">866</v>
    <v t="r">867</v>
    <v t="r">868</v>
  </a>
  <a r="7">
    <v t="r">872</v>
    <v t="r">873</v>
    <v t="r">874</v>
    <v t="r">875</v>
    <v t="r">876</v>
    <v t="r">877</v>
    <v t="r">878</v>
  </a>
  <a r="7">
    <v t="r">882</v>
    <v t="r">883</v>
    <v t="r">884</v>
    <v t="r">885</v>
    <v t="r">886</v>
    <v t="r">887</v>
    <v t="r">888</v>
  </a>
  <a r="6">
    <v t="r">892</v>
    <v t="r">893</v>
    <v t="r">894</v>
    <v t="r">895</v>
    <v t="r">896</v>
    <v t="r">897</v>
  </a>
  <a r="9">
    <v t="r">901</v>
    <v t="r">902</v>
    <v t="r">903</v>
    <v t="r">904</v>
    <v t="r">905</v>
    <v t="r">906</v>
    <v t="r">907</v>
    <v t="r">908</v>
    <v t="r">909</v>
  </a>
  <a r="6">
    <v t="r">913</v>
    <v t="r">914</v>
    <v t="r">915</v>
    <v t="r">916</v>
    <v t="r">917</v>
    <v t="r">918</v>
  </a>
  <a r="6">
    <v t="r">922</v>
    <v t="r">923</v>
    <v t="r">924</v>
    <v t="r">925</v>
    <v t="r">926</v>
    <v t="r">927</v>
  </a>
  <a r="6">
    <v t="r">931</v>
    <v t="r">932</v>
    <v t="r">933</v>
    <v t="r">934</v>
    <v t="r">935</v>
    <v t="r">936</v>
  </a>
  <a r="6">
    <v t="r">940</v>
    <v t="r">941</v>
    <v t="r">942</v>
    <v t="r">943</v>
    <v t="r">944</v>
    <v t="r">945</v>
  </a>
  <a r="12">
    <v t="r">842</v>
    <v t="r">852</v>
    <v t="r">861</v>
    <v t="r">870</v>
    <v t="r">880</v>
    <v t="r">890</v>
    <v t="r">899</v>
    <v t="r">911</v>
    <v t="r">920</v>
    <v t="r">929</v>
    <v t="r">938</v>
    <v t="r">947</v>
  </a>
  <a r="6">
    <v t="r">952</v>
    <v t="r">953</v>
    <v t="r">954</v>
    <v t="r">955</v>
    <v t="r">956</v>
    <v t="r">957</v>
  </a>
  <a r="7">
    <v t="r">961</v>
    <v t="r">962</v>
    <v t="r">963</v>
    <v t="r">964</v>
    <v t="r">965</v>
    <v t="r">966</v>
    <v t="r">967</v>
  </a>
  <a r="6">
    <v t="r">971</v>
    <v t="r">972</v>
    <v t="r">973</v>
    <v t="r">974</v>
    <v t="r">975</v>
    <v t="r">976</v>
  </a>
  <a r="7">
    <v t="r">980</v>
    <v t="r">981</v>
    <v t="r">982</v>
    <v t="r">983</v>
    <v t="r">984</v>
    <v t="r">985</v>
    <v t="r">986</v>
  </a>
  <a r="6">
    <v t="r">990</v>
    <v t="r">991</v>
    <v t="r">992</v>
    <v t="r">993</v>
    <v t="r">994</v>
    <v t="r">995</v>
  </a>
  <a r="6">
    <v t="r">999</v>
    <v t="r">1000</v>
    <v t="r">1001</v>
    <v t="r">1002</v>
    <v t="r">1003</v>
    <v t="r">1004</v>
  </a>
  <a r="6">
    <v t="r">1008</v>
    <v t="r">1009</v>
    <v t="r">1010</v>
    <v t="r">1011</v>
    <v t="r">1012</v>
    <v t="r">1013</v>
  </a>
  <a r="7">
    <v t="r">959</v>
    <v t="r">969</v>
    <v t="r">978</v>
    <v t="r">988</v>
    <v t="r">997</v>
    <v t="r">1006</v>
    <v t="r">1015</v>
  </a>
  <a r="11">
    <v t="r">1020</v>
    <v t="r">1021</v>
    <v t="r">1022</v>
    <v t="r">1023</v>
    <v t="r">1024</v>
    <v t="r">1025</v>
    <v t="r">1026</v>
    <v t="r">1027</v>
    <v t="r">1028</v>
    <v t="r">1029</v>
    <v t="r">1030</v>
  </a>
  <a r="6">
    <v t="r">1034</v>
    <v t="r">1035</v>
    <v t="r">1036</v>
    <v t="r">1037</v>
    <v t="r">1038</v>
    <v t="r">1039</v>
  </a>
  <a r="6">
    <v t="r">1043</v>
    <v t="r">1044</v>
    <v t="r">1045</v>
    <v t="r">1046</v>
    <v t="r">1047</v>
    <v t="r">1048</v>
  </a>
  <a r="7">
    <v t="r">1052</v>
    <v t="r">1053</v>
    <v t="r">1054</v>
    <v t="r">1055</v>
    <v t="r">1056</v>
    <v t="r">1057</v>
    <v t="r">1058</v>
  </a>
  <a r="6">
    <v t="r">1062</v>
    <v t="r">1063</v>
    <v t="r">1064</v>
    <v t="r">1065</v>
    <v t="r">1066</v>
    <v t="r">1067</v>
  </a>
  <a r="6">
    <v t="r">1071</v>
    <v t="r">1072</v>
    <v t="r">1073</v>
    <v t="r">1074</v>
    <v t="r">1075</v>
    <v t="r">1076</v>
  </a>
  <a r="6">
    <v t="r">1080</v>
    <v t="r">1081</v>
    <v t="r">1082</v>
    <v t="r">1083</v>
    <v t="r">1084</v>
    <v t="r">1085</v>
  </a>
  <a r="6">
    <v t="r">1089</v>
    <v t="r">1090</v>
    <v t="r">1091</v>
    <v t="r">1092</v>
    <v t="r">1093</v>
    <v t="r">1094</v>
  </a>
  <a r="6">
    <v t="r">1098</v>
    <v t="r">1099</v>
    <v t="r">1100</v>
    <v t="r">1101</v>
    <v t="r">1102</v>
    <v t="r">1103</v>
  </a>
  <a r="6">
    <v t="r">1107</v>
    <v t="r">1108</v>
    <v t="r">1109</v>
    <v t="r">1110</v>
    <v t="r">1111</v>
    <v t="r">1112</v>
  </a>
  <a r="9">
    <v t="r">1116</v>
    <v t="r">1117</v>
    <v t="r">1118</v>
    <v t="r">1119</v>
    <v t="r">1120</v>
    <v t="r">1121</v>
    <v t="r">1122</v>
    <v t="r">1123</v>
    <v t="r">1124</v>
  </a>
  <a r="6">
    <v t="r">1128</v>
    <v t="r">1129</v>
    <v t="r">1130</v>
    <v t="r">1131</v>
    <v t="r">1132</v>
    <v t="r">1133</v>
  </a>
  <a r="12">
    <v t="r">1032</v>
    <v t="r">1041</v>
    <v t="r">1050</v>
    <v t="r">1060</v>
    <v t="r">1069</v>
    <v t="r">1078</v>
    <v t="r">1087</v>
    <v t="r">1096</v>
    <v t="r">1105</v>
    <v t="r">1114</v>
    <v t="r">1126</v>
    <v t="r">1135</v>
  </a>
  <a r="7">
    <v t="r">1140</v>
    <v t="r">1141</v>
    <v t="r">1142</v>
    <v t="r">1143</v>
    <v t="r">1144</v>
    <v t="r">1145</v>
    <v t="r">1146</v>
  </a>
  <a r="7">
    <v t="r">1150</v>
    <v t="r">1151</v>
    <v t="r">1152</v>
    <v t="r">1153</v>
    <v t="r">1154</v>
    <v t="r">1155</v>
    <v t="r">1156</v>
  </a>
  <a r="6">
    <v t="r">1160</v>
    <v t="r">1161</v>
    <v t="r">1162</v>
    <v t="r">1163</v>
    <v t="r">1164</v>
    <v t="r">1165</v>
  </a>
  <a r="8">
    <v t="r">1169</v>
    <v t="r">1170</v>
    <v t="r">1171</v>
    <v t="r">1172</v>
    <v t="r">1173</v>
    <v t="r">1174</v>
    <v t="r">1175</v>
    <v t="r">1176</v>
  </a>
  <a r="6">
    <v t="r">1180</v>
    <v t="r">1181</v>
    <v t="r">1182</v>
    <v t="r">1183</v>
    <v t="r">1184</v>
    <v t="r">1185</v>
  </a>
  <a r="7">
    <v t="r">1189</v>
    <v t="r">1190</v>
    <v t="r">1191</v>
    <v t="r">1192</v>
    <v t="r">1193</v>
    <v t="r">1194</v>
    <v t="r">1195</v>
  </a>
  <a r="6">
    <v t="r">1199</v>
    <v t="r">1200</v>
    <v t="r">1201</v>
    <v t="r">1202</v>
    <v t="r">1203</v>
    <v t="r">1204</v>
  </a>
  <a r="6">
    <v t="r">1208</v>
    <v t="r">1209</v>
    <v t="r">1210</v>
    <v t="r">1211</v>
    <v t="r">1212</v>
    <v t="r">1213</v>
  </a>
  <a r="7">
    <v t="r">1217</v>
    <v t="r">1218</v>
    <v t="r">1219</v>
    <v t="r">1220</v>
    <v t="r">1221</v>
    <v t="r">1222</v>
    <v t="r">1223</v>
  </a>
  <a r="6">
    <v t="r">1227</v>
    <v t="r">1228</v>
    <v t="r">1229</v>
    <v t="r">1230</v>
    <v t="r">1231</v>
    <v t="r">1232</v>
  </a>
  <a r="6">
    <v t="r">1236</v>
    <v t="r">1237</v>
    <v t="r">1238</v>
    <v t="r">1239</v>
    <v t="r">1240</v>
    <v t="r">1241</v>
  </a>
  <a r="6">
    <v t="r">1245</v>
    <v t="r">1246</v>
    <v t="r">1247</v>
    <v t="r">1248</v>
    <v t="r">1249</v>
    <v t="r">1250</v>
  </a>
  <a r="10">
    <v t="r">1254</v>
    <v t="r">1255</v>
    <v t="r">1256</v>
    <v t="r">1257</v>
    <v t="r">1258</v>
    <v t="r">1259</v>
    <v t="r">1260</v>
    <v t="r">1261</v>
    <v t="r">1262</v>
    <v t="r">1263</v>
  </a>
  <a r="7">
    <v t="r">1267</v>
    <v t="r">1268</v>
    <v t="r">1269</v>
    <v t="r">1270</v>
    <v t="r">1271</v>
    <v t="r">1272</v>
    <v t="r">1273</v>
  </a>
  <a r="7">
    <v t="r">1277</v>
    <v t="r">1278</v>
    <v t="r">1279</v>
    <v t="r">1280</v>
    <v t="r">1281</v>
    <v t="r">1282</v>
    <v t="r">1283</v>
  </a>
  <a r="8">
    <v t="r">1287</v>
    <v t="r">1288</v>
    <v t="r">1289</v>
    <v t="r">1290</v>
    <v t="r">1291</v>
    <v t="r">1292</v>
    <v t="r">1293</v>
    <v t="r">1294</v>
  </a>
  <a r="16">
    <v t="r">1148</v>
    <v t="r">1158</v>
    <v t="r">1167</v>
    <v t="r">1178</v>
    <v t="r">1187</v>
    <v t="r">1197</v>
    <v t="r">1206</v>
    <v t="r">1215</v>
    <v t="r">1225</v>
    <v t="r">1234</v>
    <v t="r">1243</v>
    <v t="r">1252</v>
    <v t="r">1265</v>
    <v t="r">1275</v>
    <v t="r">1285</v>
    <v t="r">1296</v>
  </a>
  <a r="6">
    <v t="r">1301</v>
    <v t="r">1302</v>
    <v t="r">1303</v>
    <v t="r">1304</v>
    <v t="r">1305</v>
    <v t="r">1306</v>
  </a>
  <a r="9">
    <v t="r">1310</v>
    <v t="r">1311</v>
    <v t="r">1312</v>
    <v t="r">1313</v>
    <v t="r">1314</v>
    <v t="r">1315</v>
    <v t="r">1316</v>
    <v t="r">1317</v>
    <v t="r">1318</v>
  </a>
  <a r="6">
    <v t="r">1322</v>
    <v t="r">1323</v>
    <v t="r">1324</v>
    <v t="r">1325</v>
    <v t="r">1326</v>
    <v t="r">1327</v>
  </a>
  <a r="6">
    <v t="r">1331</v>
    <v t="r">1332</v>
    <v t="r">1333</v>
    <v t="r">1334</v>
    <v t="r">1335</v>
    <v t="r">1336</v>
  </a>
  <a r="6">
    <v t="r">1340</v>
    <v t="r">1341</v>
    <v t="r">1342</v>
    <v t="r">1343</v>
    <v t="r">1344</v>
    <v t="r">1345</v>
  </a>
  <a r="7">
    <v t="r">1349</v>
    <v t="r">1350</v>
    <v t="r">1351</v>
    <v t="r">1352</v>
    <v t="r">1353</v>
    <v t="r">1354</v>
    <v t="r">1355</v>
  </a>
  <a r="8">
    <v t="r">1359</v>
    <v t="r">1360</v>
    <v t="r">1361</v>
    <v t="r">1362</v>
    <v t="r">1363</v>
    <v t="r">1364</v>
    <v t="r">1365</v>
    <v t="r">1366</v>
  </a>
  <a r="6">
    <v t="r">1370</v>
    <v t="r">1371</v>
    <v t="r">1372</v>
    <v t="r">1373</v>
    <v t="r">1374</v>
    <v t="r">1375</v>
  </a>
  <a r="8">
    <v t="r">1308</v>
    <v t="r">1320</v>
    <v t="r">1329</v>
    <v t="r">1338</v>
    <v t="r">1347</v>
    <v t="r">1357</v>
    <v t="r">1368</v>
    <v t="r">1377</v>
  </a>
  <a r="6">
    <v t="r">1383</v>
    <v t="r">1384</v>
    <v t="r">1385</v>
    <v t="r">1386</v>
    <v t="r">1387</v>
    <v t="r">1388</v>
  </a>
  <a r="6">
    <v t="r">1392</v>
    <v t="r">1393</v>
    <v t="r">1394</v>
    <v t="r">1395</v>
    <v t="r">1396</v>
    <v t="r">1397</v>
  </a>
  <a r="6">
    <v t="r">1401</v>
    <v t="r">1402</v>
    <v t="r">1403</v>
    <v t="r">1404</v>
    <v t="r">1405</v>
    <v t="r">1406</v>
  </a>
  <a r="9">
    <v t="r">1410</v>
    <v t="r">1411</v>
    <v t="r">1412</v>
    <v t="r">1413</v>
    <v t="r">1414</v>
    <v t="r">1415</v>
    <v t="r">1416</v>
    <v t="r">1417</v>
    <v t="r">1418</v>
  </a>
  <a r="9">
    <v t="r">1422</v>
    <v t="r">1423</v>
    <v t="r">1424</v>
    <v t="r">1425</v>
    <v t="r">1426</v>
    <v t="r">1427</v>
    <v t="r">1428</v>
    <v t="r">1429</v>
    <v t="r">1430</v>
  </a>
  <a r="6">
    <v t="r">1434</v>
    <v t="r">1435</v>
    <v t="r">1436</v>
    <v t="r">1437</v>
    <v t="r">1438</v>
    <v t="r">1439</v>
  </a>
  <a r="7">
    <v t="r">1443</v>
    <v t="r">1444</v>
    <v t="r">1445</v>
    <v t="r">1446</v>
    <v t="r">1447</v>
    <v t="r">1448</v>
    <v t="r">1449</v>
  </a>
  <a r="7">
    <v t="r">1453</v>
    <v t="r">1454</v>
    <v t="r">1455</v>
    <v t="r">1456</v>
    <v t="r">1457</v>
    <v t="r">1458</v>
    <v t="r">1459</v>
  </a>
  <a r="8">
    <v t="r">1463</v>
    <v t="r">1464</v>
    <v t="r">1465</v>
    <v t="r">1466</v>
    <v t="r">1467</v>
    <v t="r">1468</v>
    <v t="r">1469</v>
    <v t="r">1470</v>
  </a>
  <a r="7">
    <v t="r">1474</v>
    <v t="r">1475</v>
    <v t="r">1476</v>
    <v t="r">1477</v>
    <v t="r">1478</v>
    <v t="r">1479</v>
    <v t="r">1480</v>
  </a>
  <a r="6">
    <v t="r">1484</v>
    <v t="r">1485</v>
    <v t="r">1486</v>
    <v t="r">1487</v>
    <v t="r">1488</v>
    <v t="r">1489</v>
  </a>
  <a r="6">
    <v t="r">1493</v>
    <v t="r">1494</v>
    <v t="r">1495</v>
    <v t="r">1496</v>
    <v t="r">1497</v>
    <v t="r">1498</v>
  </a>
  <a r="6">
    <v t="r">1502</v>
    <v t="r">1503</v>
    <v t="r">1504</v>
    <v t="r">1505</v>
    <v t="r">1506</v>
    <v t="r">1507</v>
  </a>
  <a r="6">
    <v t="r">1511</v>
    <v t="r">1512</v>
    <v t="r">1513</v>
    <v t="r">1514</v>
    <v t="r">1515</v>
    <v t="r">1516</v>
  </a>
  <a r="6">
    <v t="r">1520</v>
    <v t="r">1521</v>
    <v t="r">1522</v>
    <v t="r">1523</v>
    <v t="r">1524</v>
    <v t="r">1525</v>
  </a>
  <a r="15">
    <v t="r">1390</v>
    <v t="r">1399</v>
    <v t="r">1408</v>
    <v t="r">1420</v>
    <v t="r">1432</v>
    <v t="r">1441</v>
    <v t="r">1451</v>
    <v t="r">1461</v>
    <v t="r">1472</v>
    <v t="r">1482</v>
    <v t="r">1491</v>
    <v t="r">1500</v>
    <v t="r">1509</v>
    <v t="r">1518</v>
    <v t="r">1527</v>
  </a>
  <a r="6">
    <v t="r">1533</v>
    <v t="r">1534</v>
    <v t="r">1535</v>
    <v t="r">1536</v>
    <v t="r">1537</v>
    <v t="r">1538</v>
  </a>
  <a r="9">
    <v t="r">1542</v>
    <v t="r">1543</v>
    <v t="r">1544</v>
    <v t="r">1545</v>
    <v t="r">1546</v>
    <v t="r">1547</v>
    <v t="r">1548</v>
    <v t="r">1549</v>
    <v t="r">1550</v>
  </a>
  <a r="6">
    <v t="r">1554</v>
    <v t="r">1555</v>
    <v t="r">1556</v>
    <v t="r">1557</v>
    <v t="r">1558</v>
    <v t="r">1559</v>
  </a>
  <a r="7">
    <v t="r">1563</v>
    <v t="r">1564</v>
    <v t="r">1565</v>
    <v t="r">1566</v>
    <v t="r">1567</v>
    <v t="r">1568</v>
    <v t="r">1569</v>
  </a>
  <a r="7">
    <v t="r">1573</v>
    <v t="r">1574</v>
    <v t="r">1575</v>
    <v t="r">1576</v>
    <v t="r">1577</v>
    <v t="r">1578</v>
    <v t="r">1579</v>
  </a>
  <a r="8">
    <v t="r">1583</v>
    <v t="r">1584</v>
    <v t="r">1585</v>
    <v t="r">1586</v>
    <v t="r">1587</v>
    <v t="r">1588</v>
    <v t="r">1589</v>
    <v t="r">1590</v>
  </a>
  <a r="7">
    <v t="r">1594</v>
    <v t="r">1595</v>
    <v t="r">1596</v>
    <v t="r">1597</v>
    <v t="r">1598</v>
    <v t="r">1599</v>
    <v t="r">1600</v>
  </a>
  <a r="7">
    <v t="r">1540</v>
    <v t="r">1552</v>
    <v t="r">1561</v>
    <v t="r">1571</v>
    <v t="r">1581</v>
    <v t="r">1592</v>
    <v t="r">1602</v>
  </a>
  <a r="6">
    <v t="r">1607</v>
    <v t="r">1608</v>
    <v t="r">1609</v>
    <v t="r">1610</v>
    <v t="r">1611</v>
    <v t="r">1612</v>
  </a>
  <a r="6">
    <v t="r">1616</v>
    <v t="r">1617</v>
    <v t="r">1618</v>
    <v t="r">1619</v>
    <v t="r">1620</v>
    <v t="r">1621</v>
  </a>
  <a r="6">
    <v t="r">1625</v>
    <v t="r">1626</v>
    <v t="r">1627</v>
    <v t="r">1628</v>
    <v t="r">1629</v>
    <v t="r">1630</v>
  </a>
  <a r="6">
    <v t="r">1634</v>
    <v t="r">1635</v>
    <v t="r">1636</v>
    <v t="r">1637</v>
    <v t="r">1638</v>
    <v t="r">1639</v>
  </a>
  <a r="8">
    <v t="r">1643</v>
    <v t="r">1644</v>
    <v t="r">1645</v>
    <v t="r">1646</v>
    <v t="r">1647</v>
    <v t="r">1648</v>
    <v t="r">1649</v>
    <v t="r">1650</v>
  </a>
  <a r="8">
    <v t="r">1654</v>
    <v t="r">1655</v>
    <v t="r">1656</v>
    <v t="r">1657</v>
    <v t="r">1658</v>
    <v t="r">1659</v>
    <v t="r">1660</v>
    <v t="r">1661</v>
  </a>
  <a r="6">
    <v t="r">1665</v>
    <v t="r">1666</v>
    <v t="r">1667</v>
    <v t="r">1668</v>
    <v t="r">1669</v>
    <v t="r">1670</v>
  </a>
  <a r="6">
    <v t="r">1674</v>
    <v t="r">1675</v>
    <v t="r">1676</v>
    <v t="r">1677</v>
    <v t="r">1678</v>
    <v t="r">1679</v>
  </a>
  <a r="6">
    <v t="r">1683</v>
    <v t="r">1684</v>
    <v t="r">1685</v>
    <v t="r">1686</v>
    <v t="r">1687</v>
    <v t="r">1688</v>
  </a>
  <a r="8">
    <v t="r">1692</v>
    <v t="r">1693</v>
    <v t="r">1694</v>
    <v t="r">1695</v>
    <v t="r">1696</v>
    <v t="r">1697</v>
    <v t="r">1698</v>
    <v t="r">1699</v>
  </a>
  <a r="9">
    <v t="r">1703</v>
    <v t="r">1704</v>
    <v t="r">1705</v>
    <v t="r">1706</v>
    <v t="r">1707</v>
    <v t="r">1708</v>
    <v t="r">1709</v>
    <v t="r">1710</v>
    <v t="r">1711</v>
  </a>
  <a r="6">
    <v t="r">1715</v>
    <v t="r">1716</v>
    <v t="r">1717</v>
    <v t="r">1718</v>
    <v t="r">1719</v>
    <v t="r">1720</v>
  </a>
  <a r="8">
    <v t="r">1724</v>
    <v t="r">1725</v>
    <v t="r">1726</v>
    <v t="r">1727</v>
    <v t="r">1728</v>
    <v t="r">1729</v>
    <v t="r">1730</v>
    <v t="r">1731</v>
  </a>
  <a r="7">
    <v t="r">1735</v>
    <v t="r">1736</v>
    <v t="r">1737</v>
    <v t="r">1738</v>
    <v t="r">1739</v>
    <v t="r">1740</v>
    <v t="r">1741</v>
  </a>
  <a r="6">
    <v t="r">1745</v>
    <v t="r">1746</v>
    <v t="r">1747</v>
    <v t="r">1748</v>
    <v t="r">1749</v>
    <v t="r">1750</v>
  </a>
  <a r="15">
    <v t="r">1614</v>
    <v t="r">1623</v>
    <v t="r">1632</v>
    <v t="r">1641</v>
    <v t="r">1652</v>
    <v t="r">1663</v>
    <v t="r">1672</v>
    <v t="r">1681</v>
    <v t="r">1690</v>
    <v t="r">1701</v>
    <v t="r">1713</v>
    <v t="r">1722</v>
    <v t="r">1733</v>
    <v t="r">1743</v>
    <v t="r">1752</v>
  </a>
  <a r="10">
    <v t="r">1757</v>
    <v t="r">1758</v>
    <v t="r">1759</v>
    <v t="r">1760</v>
    <v t="r">1761</v>
    <v t="r">1762</v>
    <v t="r">1763</v>
    <v t="r">1764</v>
    <v t="r">1765</v>
    <v t="r">1766</v>
  </a>
  <a r="7">
    <v t="r">1770</v>
    <v t="r">1771</v>
    <v t="r">1772</v>
    <v t="r">1773</v>
    <v t="r">1774</v>
    <v t="r">1775</v>
    <v t="r">1776</v>
  </a>
  <a r="6">
    <v t="r">1780</v>
    <v t="r">1781</v>
    <v t="r">1782</v>
    <v t="r">1783</v>
    <v t="r">1784</v>
    <v t="r">1785</v>
  </a>
  <a r="6">
    <v t="r">1789</v>
    <v t="r">1790</v>
    <v t="r">1791</v>
    <v t="r">1792</v>
    <v t="r">1793</v>
    <v t="r">1794</v>
  </a>
  <a r="6">
    <v t="r">1798</v>
    <v t="r">1799</v>
    <v t="r">1800</v>
    <v t="r">1801</v>
    <v t="r">1802</v>
    <v t="r">1803</v>
  </a>
  <a r="10">
    <v t="r">1807</v>
    <v t="r">1808</v>
    <v t="r">1809</v>
    <v t="r">1810</v>
    <v t="r">1811</v>
    <v t="r">1812</v>
    <v t="r">1813</v>
    <v t="r">1814</v>
    <v t="r">1815</v>
    <v t="r">1816</v>
  </a>
  <a r="7">
    <v t="r">1820</v>
    <v t="r">1821</v>
    <v t="r">1822</v>
    <v t="r">1823</v>
    <v t="r">1824</v>
    <v t="r">1825</v>
    <v t="r">1826</v>
  </a>
  <a r="8">
    <v t="r">1830</v>
    <v t="r">1831</v>
    <v t="r">1832</v>
    <v t="r">1833</v>
    <v t="r">1834</v>
    <v t="r">1835</v>
    <v t="r">1836</v>
    <v t="r">1837</v>
  </a>
  <a r="6">
    <v t="r">1841</v>
    <v t="r">1842</v>
    <v t="r">1843</v>
    <v t="r">1844</v>
    <v t="r">1845</v>
    <v t="r">1846</v>
  </a>
  <a r="7">
    <v t="r">1850</v>
    <v t="r">1851</v>
    <v t="r">1852</v>
    <v t="r">1853</v>
    <v t="r">1854</v>
    <v t="r">1855</v>
    <v t="r">1856</v>
  </a>
  <a r="6">
    <v t="r">1860</v>
    <v t="r">1861</v>
    <v t="r">1862</v>
    <v t="r">1863</v>
    <v t="r">1864</v>
    <v t="r">1865</v>
  </a>
  <a r="6">
    <v t="r">1869</v>
    <v t="r">1870</v>
    <v t="r">1871</v>
    <v t="r">1872</v>
    <v t="r">1873</v>
    <v t="r">1874</v>
  </a>
  <a r="8">
    <v t="r">1878</v>
    <v t="r">1879</v>
    <v t="r">1880</v>
    <v t="r">1881</v>
    <v t="r">1882</v>
    <v t="r">1883</v>
    <v t="r">1884</v>
    <v t="r">1885</v>
  </a>
  <a r="8">
    <v t="r">1889</v>
    <v t="r">1890</v>
    <v t="r">1891</v>
    <v t="r">1892</v>
    <v t="r">1893</v>
    <v t="r">1894</v>
    <v t="r">1895</v>
    <v t="r">1896</v>
  </a>
  <a r="7">
    <v t="r">1900</v>
    <v t="r">1901</v>
    <v t="r">1902</v>
    <v t="r">1903</v>
    <v t="r">1904</v>
    <v t="r">1905</v>
    <v t="r">1906</v>
  </a>
  <a r="15">
    <v t="r">1768</v>
    <v t="r">1778</v>
    <v t="r">1787</v>
    <v t="r">1796</v>
    <v t="r">1805</v>
    <v t="r">1818</v>
    <v t="r">1828</v>
    <v t="r">1839</v>
    <v t="r">1848</v>
    <v t="r">1858</v>
    <v t="r">1867</v>
    <v t="r">1876</v>
    <v t="r">1887</v>
    <v t="r">1898</v>
    <v t="r">1908</v>
  </a>
  <a r="7">
    <v t="r">1914</v>
    <v t="r">1915</v>
    <v t="r">1916</v>
    <v t="r">1917</v>
    <v t="r">1918</v>
    <v t="r">1919</v>
    <v t="r">1920</v>
  </a>
  <a r="6">
    <v t="r">1924</v>
    <v t="r">1925</v>
    <v t="r">1926</v>
    <v t="r">1927</v>
    <v t="r">1928</v>
    <v t="r">1929</v>
  </a>
  <a r="6">
    <v t="r">1933</v>
    <v t="r">1934</v>
    <v t="r">1935</v>
    <v t="r">1936</v>
    <v t="r">1937</v>
    <v t="r">1938</v>
  </a>
  <a r="6">
    <v t="r">1942</v>
    <v t="r">1943</v>
    <v t="r">1944</v>
    <v t="r">1945</v>
    <v t="r">1946</v>
    <v t="r">1947</v>
  </a>
  <a r="6">
    <v t="r">1951</v>
    <v t="r">1952</v>
    <v t="r">1953</v>
    <v t="r">1954</v>
    <v t="r">1955</v>
    <v t="r">1956</v>
  </a>
  <a r="8">
    <v t="r">1960</v>
    <v t="r">1961</v>
    <v t="r">1962</v>
    <v t="r">1963</v>
    <v t="r">1964</v>
    <v t="r">1965</v>
    <v t="r">1966</v>
    <v t="r">1967</v>
  </a>
  <a r="9">
    <v t="r">1971</v>
    <v t="r">1972</v>
    <v t="r">1973</v>
    <v t="r">1974</v>
    <v t="r">1975</v>
    <v t="r">1976</v>
    <v t="r">1977</v>
    <v t="r">1978</v>
    <v t="r">1979</v>
  </a>
  <a r="6">
    <v t="r">1983</v>
    <v t="r">1984</v>
    <v t="r">1985</v>
    <v t="r">1986</v>
    <v t="r">1987</v>
    <v t="r">1988</v>
  </a>
  <a r="9">
    <v t="r">1992</v>
    <v t="r">1993</v>
    <v t="r">1994</v>
    <v t="r">1995</v>
    <v t="r">1996</v>
    <v t="r">1997</v>
    <v t="r">1998</v>
    <v t="r">1999</v>
    <v t="r">2000</v>
  </a>
  <a r="7">
    <v t="r">2004</v>
    <v t="r">2005</v>
    <v t="r">2006</v>
    <v t="r">2007</v>
    <v t="r">2008</v>
    <v t="r">2009</v>
    <v t="r">2010</v>
  </a>
  <a r="6">
    <v t="r">2014</v>
    <v t="r">2015</v>
    <v t="r">2016</v>
    <v t="r">2017</v>
    <v t="r">2018</v>
    <v t="r">2019</v>
  </a>
  <a r="7">
    <v t="r">2023</v>
    <v t="r">2024</v>
    <v t="r">2025</v>
    <v t="r">2026</v>
    <v t="r">2027</v>
    <v t="r">2028</v>
    <v t="r">2029</v>
  </a>
  <a r="6">
    <v t="r">2033</v>
    <v t="r">2034</v>
    <v t="r">2035</v>
    <v t="r">2036</v>
    <v t="r">2037</v>
    <v t="r">2038</v>
  </a>
  <a r="6">
    <v t="r">2042</v>
    <v t="r">2043</v>
    <v t="r">2044</v>
    <v t="r">2045</v>
    <v t="r">2046</v>
    <v t="r">2047</v>
  </a>
  <a r="14">
    <v t="r">1922</v>
    <v t="r">1931</v>
    <v t="r">1940</v>
    <v t="r">1949</v>
    <v t="r">1958</v>
    <v t="r">1969</v>
    <v t="r">1981</v>
    <v t="r">1990</v>
    <v t="r">2002</v>
    <v t="r">2012</v>
    <v t="r">2021</v>
    <v t="r">2031</v>
    <v t="r">2040</v>
    <v t="r">2049</v>
  </a>
  <a r="6">
    <v t="r">2054</v>
    <v t="r">2055</v>
    <v t="r">2056</v>
    <v t="r">2057</v>
    <v t="r">2058</v>
    <v t="r">2059</v>
  </a>
  <a r="7">
    <v t="r">2063</v>
    <v t="r">2064</v>
    <v t="r">2065</v>
    <v t="r">2066</v>
    <v t="r">2067</v>
    <v t="r">2068</v>
    <v t="r">2069</v>
  </a>
  <a r="5">
    <v t="r">2073</v>
    <v t="r">2074</v>
    <v t="r">2075</v>
    <v t="r">2076</v>
    <v t="r">2077</v>
  </a>
  <a r="9">
    <v t="r">2081</v>
    <v t="r">2082</v>
    <v t="r">2083</v>
    <v t="r">2084</v>
    <v t="r">2085</v>
    <v t="r">2086</v>
    <v t="r">2087</v>
    <v t="r">2088</v>
    <v t="r">2089</v>
  </a>
  <a r="5">
    <v t="r">2093</v>
    <v t="r">2094</v>
    <v t="r">2095</v>
    <v t="r">2096</v>
    <v t="r">2097</v>
  </a>
  <a r="6">
    <v t="r">2101</v>
    <v t="r">2102</v>
    <v t="r">2103</v>
    <v t="r">2104</v>
    <v t="r">2105</v>
    <v t="r">2106</v>
  </a>
  <a r="6">
    <v t="r">2110</v>
    <v t="r">2111</v>
    <v t="r">2112</v>
    <v t="r">2113</v>
    <v t="r">2114</v>
    <v t="r">2115</v>
  </a>
  <a r="6">
    <v t="r">2119</v>
    <v t="r">2120</v>
    <v t="r">2121</v>
    <v t="r">2122</v>
    <v t="r">2123</v>
    <v t="r">2124</v>
  </a>
  <a r="7">
    <v t="r">2128</v>
    <v t="r">2129</v>
    <v t="r">2130</v>
    <v t="r">2131</v>
    <v t="r">2132</v>
    <v t="r">2133</v>
    <v t="r">2134</v>
  </a>
  <a r="5">
    <v t="r">2138</v>
    <v t="r">2139</v>
    <v t="r">2140</v>
    <v t="r">2141</v>
    <v t="r">2142</v>
  </a>
  <a r="8">
    <v t="r">2146</v>
    <v t="r">2147</v>
    <v t="r">2148</v>
    <v t="r">2149</v>
    <v t="r">2150</v>
    <v t="r">2151</v>
    <v t="r">2152</v>
    <v t="r">2153</v>
  </a>
  <a r="6">
    <v t="r">2157</v>
    <v t="r">2158</v>
    <v t="r">2159</v>
    <v t="r">2160</v>
    <v t="r">2161</v>
    <v t="r">2162</v>
  </a>
  <a r="7">
    <v t="r">2166</v>
    <v t="r">2167</v>
    <v t="r">2168</v>
    <v t="r">2169</v>
    <v t="r">2170</v>
    <v t="r">2171</v>
    <v t="r">2172</v>
  </a>
  <a r="6">
    <v t="r">2176</v>
    <v t="r">2177</v>
    <v t="r">2178</v>
    <v t="r">2179</v>
    <v t="r">2180</v>
    <v t="r">2181</v>
  </a>
  <a r="5">
    <v t="r">2185</v>
    <v t="r">2186</v>
    <v t="r">2187</v>
    <v t="r">2188</v>
    <v t="r">2189</v>
  </a>
  <a r="15">
    <v t="r">2061</v>
    <v t="r">2071</v>
    <v t="r">2079</v>
    <v t="r">2091</v>
    <v t="r">2099</v>
    <v t="r">2108</v>
    <v t="r">2117</v>
    <v t="r">2126</v>
    <v t="r">2136</v>
    <v t="r">2144</v>
    <v t="r">2155</v>
    <v t="r">2164</v>
    <v t="r">2174</v>
    <v t="r">2183</v>
    <v t="r">2191</v>
  </a>
  <a r="6">
    <v t="r">2197</v>
    <v t="r">2198</v>
    <v t="r">2199</v>
    <v t="r">2200</v>
    <v t="r">2201</v>
    <v t="r">2202</v>
  </a>
  <a r="6">
    <v t="r">2206</v>
    <v t="r">2207</v>
    <v t="r">2208</v>
    <v t="r">2209</v>
    <v t="r">2210</v>
    <v t="r">2211</v>
  </a>
  <a r="6">
    <v t="r">2215</v>
    <v t="r">2216</v>
    <v t="r">2217</v>
    <v t="r">2218</v>
    <v t="r">2219</v>
    <v t="r">2220</v>
  </a>
  <a r="6">
    <v t="r">2224</v>
    <v t="r">2225</v>
    <v t="r">2226</v>
    <v t="r">2227</v>
    <v t="r">2228</v>
    <v t="r">2229</v>
  </a>
  <a r="6">
    <v t="r">2233</v>
    <v t="r">2234</v>
    <v t="r">2235</v>
    <v t="r">2236</v>
    <v t="r">2237</v>
    <v t="r">2238</v>
  </a>
  <a r="7">
    <v t="r">2242</v>
    <v t="r">2243</v>
    <v t="r">2244</v>
    <v t="r">2245</v>
    <v t="r">2246</v>
    <v t="r">2247</v>
    <v t="r">2248</v>
  </a>
  <a r="6">
    <v t="r">2252</v>
    <v t="r">2253</v>
    <v t="r">2254</v>
    <v t="r">2255</v>
    <v t="r">2256</v>
    <v t="r">2257</v>
  </a>
  <a r="8">
    <v t="r">2261</v>
    <v t="r">2262</v>
    <v t="r">2263</v>
    <v t="r">2264</v>
    <v t="r">2265</v>
    <v t="r">2266</v>
    <v t="r">2267</v>
    <v t="r">2268</v>
  </a>
  <a r="6">
    <v t="r">2272</v>
    <v t="r">2273</v>
    <v t="r">2274</v>
    <v t="r">2275</v>
    <v t="r">2276</v>
    <v t="r">2277</v>
  </a>
  <a r="6">
    <v t="r">2281</v>
    <v t="r">2282</v>
    <v t="r">2283</v>
    <v t="r">2284</v>
    <v t="r">2285</v>
    <v t="r">2286</v>
  </a>
  <a r="6">
    <v t="r">2290</v>
    <v t="r">2291</v>
    <v t="r">2292</v>
    <v t="r">2293</v>
    <v t="r">2294</v>
    <v t="r">2295</v>
  </a>
  <a r="8">
    <v t="r">2299</v>
    <v t="r">2300</v>
    <v t="r">2301</v>
    <v t="r">2302</v>
    <v t="r">2303</v>
    <v t="r">2304</v>
    <v t="r">2305</v>
    <v t="r">2306</v>
  </a>
  <a r="12">
    <v t="r">2204</v>
    <v t="r">2213</v>
    <v t="r">2222</v>
    <v t="r">2231</v>
    <v t="r">2240</v>
    <v t="r">2250</v>
    <v t="r">2259</v>
    <v t="r">2270</v>
    <v t="r">2279</v>
    <v t="r">2288</v>
    <v t="r">2297</v>
    <v t="r">2308</v>
  </a>
  <a r="7">
    <v t="r">2313</v>
    <v t="r">2314</v>
    <v t="r">2315</v>
    <v t="r">2316</v>
    <v t="r">2317</v>
    <v t="r">2318</v>
    <v t="r">2319</v>
  </a>
  <a r="8">
    <v t="r">2323</v>
    <v t="r">2324</v>
    <v t="r">2325</v>
    <v t="r">2326</v>
    <v t="r">2327</v>
    <v t="r">2328</v>
    <v t="r">2329</v>
    <v t="r">2330</v>
  </a>
  <a r="7">
    <v t="r">2334</v>
    <v t="r">2335</v>
    <v t="r">2336</v>
    <v t="r">2337</v>
    <v t="r">2338</v>
    <v t="r">2339</v>
    <v t="r">2340</v>
  </a>
  <a r="6">
    <v t="r">2344</v>
    <v t="r">2345</v>
    <v t="r">2346</v>
    <v t="r">2347</v>
    <v t="r">2348</v>
    <v t="r">2349</v>
  </a>
  <a r="7">
    <v t="r">2353</v>
    <v t="r">2354</v>
    <v t="r">2355</v>
    <v t="r">2356</v>
    <v t="r">2357</v>
    <v t="r">2358</v>
    <v t="r">2359</v>
  </a>
  <a r="7">
    <v t="r">2363</v>
    <v t="r">2364</v>
    <v t="r">2365</v>
    <v t="r">2366</v>
    <v t="r">2367</v>
    <v t="r">2368</v>
    <v t="r">2369</v>
  </a>
  <a r="6">
    <v t="r">2373</v>
    <v t="r">2374</v>
    <v t="r">2375</v>
    <v t="r">2376</v>
    <v t="r">2377</v>
    <v t="r">2378</v>
  </a>
  <a r="6">
    <v t="r">2382</v>
    <v t="r">2383</v>
    <v t="r">2384</v>
    <v t="r">2385</v>
    <v t="r">2386</v>
    <v t="r">2387</v>
  </a>
  <a r="6">
    <v t="r">2391</v>
    <v t="r">2392</v>
    <v t="r">2393</v>
    <v t="r">2394</v>
    <v t="r">2395</v>
    <v t="r">2396</v>
  </a>
  <a r="6">
    <v t="r">2400</v>
    <v t="r">2401</v>
    <v t="r">2402</v>
    <v t="r">2403</v>
    <v t="r">2404</v>
    <v t="r">2405</v>
  </a>
  <a r="6">
    <v t="r">2409</v>
    <v t="r">2410</v>
    <v t="r">2411</v>
    <v t="r">2412</v>
    <v t="r">2413</v>
    <v t="r">2414</v>
  </a>
  <a r="11">
    <v t="r">2321</v>
    <v t="r">2332</v>
    <v t="r">2342</v>
    <v t="r">2351</v>
    <v t="r">2361</v>
    <v t="r">2371</v>
    <v t="r">2380</v>
    <v t="r">2389</v>
    <v t="r">2398</v>
    <v t="r">2407</v>
    <v t="r">2416</v>
  </a>
  <a r="6">
    <v t="r">2421</v>
    <v t="r">2422</v>
    <v t="r">2423</v>
    <v t="r">2424</v>
    <v t="r">2425</v>
    <v t="r">2426</v>
  </a>
  <a r="6">
    <v t="r">2430</v>
    <v t="r">2431</v>
    <v t="r">2432</v>
    <v t="r">2433</v>
    <v t="r">2434</v>
    <v t="r">2435</v>
  </a>
  <a r="8">
    <v t="r">2439</v>
    <v t="r">2440</v>
    <v t="r">2441</v>
    <v t="r">2442</v>
    <v t="r">2443</v>
    <v t="r">2444</v>
    <v t="r">2445</v>
    <v t="r">2446</v>
  </a>
  <a r="6">
    <v t="r">2450</v>
    <v t="r">2451</v>
    <v t="r">2452</v>
    <v t="r">2453</v>
    <v t="r">2454</v>
    <v t="r">2455</v>
  </a>
  <a r="7">
    <v t="r">2459</v>
    <v t="r">2460</v>
    <v t="r">2461</v>
    <v t="r">2462</v>
    <v t="r">2463</v>
    <v t="r">2464</v>
    <v t="r">2465</v>
  </a>
  <a r="6">
    <v t="r">2469</v>
    <v t="r">2470</v>
    <v t="r">2471</v>
    <v t="r">2472</v>
    <v t="r">2473</v>
    <v t="r">2474</v>
  </a>
  <a r="7">
    <v t="r">2478</v>
    <v t="r">2479</v>
    <v t="r">2480</v>
    <v t="r">2481</v>
    <v t="r">2482</v>
    <v t="r">2483</v>
    <v t="r">2484</v>
  </a>
  <a r="7">
    <v t="r">2428</v>
    <v t="r">2437</v>
    <v t="r">2448</v>
    <v t="r">2457</v>
    <v t="r">2467</v>
    <v t="r">2476</v>
    <v t="r">2486</v>
  </a>
  <a r="6">
    <v t="r">2492</v>
    <v t="r">2493</v>
    <v t="r">2494</v>
    <v t="r">2495</v>
    <v t="r">2496</v>
    <v t="r">2497</v>
  </a>
  <a r="6">
    <v t="r">2501</v>
    <v t="r">2502</v>
    <v t="r">2503</v>
    <v t="r">2504</v>
    <v t="r">2505</v>
    <v t="r">2506</v>
  </a>
  <a r="6">
    <v t="r">2510</v>
    <v t="r">2511</v>
    <v t="r">2512</v>
    <v t="r">2513</v>
    <v t="r">2514</v>
    <v t="r">2515</v>
  </a>
  <a r="7">
    <v t="r">2519</v>
    <v t="r">2520</v>
    <v t="r">2521</v>
    <v t="r">2522</v>
    <v t="r">2523</v>
    <v t="r">2524</v>
    <v t="r">2525</v>
  </a>
  <a r="7">
    <v t="r">2529</v>
    <v t="r">2530</v>
    <v t="r">2531</v>
    <v t="r">2532</v>
    <v t="r">2533</v>
    <v t="r">2534</v>
    <v t="r">2535</v>
  </a>
  <a r="6">
    <v t="r">2539</v>
    <v t="r">2540</v>
    <v t="r">2541</v>
    <v t="r">2542</v>
    <v t="r">2543</v>
    <v t="r">2544</v>
  </a>
  <a r="6">
    <v t="r">2548</v>
    <v t="r">2549</v>
    <v t="r">2550</v>
    <v t="r">2551</v>
    <v t="r">2552</v>
    <v t="r">2553</v>
  </a>
  <a r="7">
    <v t="r">2557</v>
    <v t="r">2558</v>
    <v t="r">2559</v>
    <v t="r">2560</v>
    <v t="r">2561</v>
    <v t="r">2562</v>
    <v t="r">2563</v>
  </a>
  <a r="6">
    <v t="r">2567</v>
    <v t="r">2568</v>
    <v t="r">2569</v>
    <v t="r">2570</v>
    <v t="r">2571</v>
    <v t="r">2572</v>
  </a>
  <a r="8">
    <v t="r">2576</v>
    <v t="r">2577</v>
    <v t="r">2578</v>
    <v t="r">2579</v>
    <v t="r">2580</v>
    <v t="r">2581</v>
    <v t="r">2582</v>
    <v t="r">2583</v>
  </a>
  <a r="8">
    <v t="r">2587</v>
    <v t="r">2588</v>
    <v t="r">2589</v>
    <v t="r">2590</v>
    <v t="r">2591</v>
    <v t="r">2592</v>
    <v t="r">2593</v>
    <v t="r">2594</v>
  </a>
  <a r="6">
    <v t="r">2598</v>
    <v t="r">2599</v>
    <v t="r">2600</v>
    <v t="r">2601</v>
    <v t="r">2602</v>
    <v t="r">2603</v>
  </a>
  <a r="9">
    <v t="r">2607</v>
    <v t="r">2608</v>
    <v t="r">2609</v>
    <v t="r">2610</v>
    <v t="r">2611</v>
    <v t="r">2612</v>
    <v t="r">2613</v>
    <v t="r">2614</v>
    <v t="r">2615</v>
  </a>
  <a r="7">
    <v t="r">2619</v>
    <v t="r">2620</v>
    <v t="r">2621</v>
    <v t="r">2622</v>
    <v t="r">2623</v>
    <v t="r">2624</v>
    <v t="r">2625</v>
  </a>
  <a r="8">
    <v t="r">2629</v>
    <v t="r">2630</v>
    <v t="r">2631</v>
    <v t="r">2632</v>
    <v t="r">2633</v>
    <v t="r">2634</v>
    <v t="r">2635</v>
    <v t="r">2636</v>
  </a>
  <a r="15">
    <v t="r">2499</v>
    <v t="r">2508</v>
    <v t="r">2517</v>
    <v t="r">2527</v>
    <v t="r">2537</v>
    <v t="r">2546</v>
    <v t="r">2555</v>
    <v t="r">2565</v>
    <v t="r">2574</v>
    <v t="r">2585</v>
    <v t="r">2596</v>
    <v t="r">2605</v>
    <v t="r">2617</v>
    <v t="r">2627</v>
    <v t="r">2638</v>
  </a>
  <a r="6">
    <v t="r">2643</v>
    <v t="r">2644</v>
    <v t="r">2645</v>
    <v t="r">2646</v>
    <v t="r">2647</v>
    <v t="r">2648</v>
  </a>
  <a r="6">
    <v t="r">2652</v>
    <v t="r">2653</v>
    <v t="r">2654</v>
    <v t="r">2655</v>
    <v t="r">2656</v>
    <v t="r">2657</v>
  </a>
  <a r="7">
    <v t="r">2661</v>
    <v t="r">2662</v>
    <v t="r">2663</v>
    <v t="r">2664</v>
    <v t="r">2665</v>
    <v t="r">2666</v>
    <v t="r">2667</v>
  </a>
  <a r="6">
    <v t="r">2671</v>
    <v t="r">2672</v>
    <v t="r">2673</v>
    <v t="r">2674</v>
    <v t="r">2675</v>
    <v t="r">2676</v>
  </a>
  <a r="6">
    <v t="r">2680</v>
    <v t="r">2681</v>
    <v t="r">2682</v>
    <v t="r">2683</v>
    <v t="r">2684</v>
    <v t="r">2685</v>
  </a>
  <a r="9">
    <v t="r">2689</v>
    <v t="r">2690</v>
    <v t="r">2691</v>
    <v t="r">2692</v>
    <v t="r">2693</v>
    <v t="r">2694</v>
    <v t="r">2695</v>
    <v t="r">2696</v>
    <v t="r">2697</v>
  </a>
  <a r="6">
    <v t="r">2701</v>
    <v t="r">2702</v>
    <v t="r">2703</v>
    <v t="r">2704</v>
    <v t="r">2705</v>
    <v t="r">2706</v>
  </a>
  <a r="7">
    <v t="r">2710</v>
    <v t="r">2711</v>
    <v t="r">2712</v>
    <v t="r">2713</v>
    <v t="r">2714</v>
    <v t="r">2715</v>
    <v t="r">2716</v>
  </a>
  <a r="9">
    <v t="r">2720</v>
    <v t="r">2721</v>
    <v t="r">2722</v>
    <v t="r">2723</v>
    <v t="r">2724</v>
    <v t="r">2725</v>
    <v t="r">2726</v>
    <v t="r">2727</v>
    <v t="r">2728</v>
  </a>
  <a r="6">
    <v t="r">2732</v>
    <v t="r">2733</v>
    <v t="r">2734</v>
    <v t="r">2735</v>
    <v t="r">2736</v>
    <v t="r">2737</v>
  </a>
  <a r="7">
    <v t="r">2741</v>
    <v t="r">2742</v>
    <v t="r">2743</v>
    <v t="r">2744</v>
    <v t="r">2745</v>
    <v t="r">2746</v>
    <v t="r">2747</v>
  </a>
  <a r="7">
    <v t="r">2751</v>
    <v t="r">2752</v>
    <v t="r">2753</v>
    <v t="r">2754</v>
    <v t="r">2755</v>
    <v t="r">2756</v>
    <v t="r">2757</v>
  </a>
  <a r="6">
    <v t="r">2761</v>
    <v t="r">2762</v>
    <v t="r">2763</v>
    <v t="r">2764</v>
    <v t="r">2765</v>
    <v t="r">2766</v>
  </a>
  <a r="13">
    <v t="r">2650</v>
    <v t="r">2659</v>
    <v t="r">2669</v>
    <v t="r">2678</v>
    <v t="r">2687</v>
    <v t="r">2699</v>
    <v t="r">2708</v>
    <v t="r">2718</v>
    <v t="r">2730</v>
    <v t="r">2739</v>
    <v t="r">2749</v>
    <v t="r">2759</v>
    <v t="r">2768</v>
  </a>
  <a r="7">
    <v t="r">2774</v>
    <v t="r">2775</v>
    <v t="r">2776</v>
    <v t="r">2777</v>
    <v t="r">2778</v>
    <v t="r">2779</v>
    <v t="r">2780</v>
  </a>
  <a r="7">
    <v t="r">2784</v>
    <v t="r">2785</v>
    <v t="r">2786</v>
    <v t="r">2787</v>
    <v t="r">2788</v>
    <v t="r">2789</v>
    <v t="r">2790</v>
  </a>
  <a r="6">
    <v t="r">2794</v>
    <v t="r">2795</v>
    <v t="r">2796</v>
    <v t="r">2797</v>
    <v t="r">2798</v>
    <v t="r">2799</v>
  </a>
  <a r="6">
    <v t="r">2803</v>
    <v t="r">2804</v>
    <v t="r">2805</v>
    <v t="r">2806</v>
    <v t="r">2807</v>
    <v t="r">2808</v>
  </a>
  <a r="10">
    <v t="r">2812</v>
    <v t="r">2813</v>
    <v t="r">2814</v>
    <v t="r">2815</v>
    <v t="r">2816</v>
    <v t="r">2817</v>
    <v t="r">2818</v>
    <v t="r">2819</v>
    <v t="r">2820</v>
    <v t="r">2821</v>
  </a>
  <a r="6">
    <v t="r">2825</v>
    <v t="r">2826</v>
    <v t="r">2827</v>
    <v t="r">2828</v>
    <v t="r">2829</v>
    <v t="r">2830</v>
  </a>
  <a r="7">
    <v t="r">2834</v>
    <v t="r">2835</v>
    <v t="r">2836</v>
    <v t="r">2837</v>
    <v t="r">2838</v>
    <v t="r">2839</v>
    <v t="r">2840</v>
  </a>
  <a r="7">
    <v t="r">2844</v>
    <v t="r">2845</v>
    <v t="r">2846</v>
    <v t="r">2847</v>
    <v t="r">2848</v>
    <v t="r">2849</v>
    <v t="r">2850</v>
  </a>
  <a r="6">
    <v t="r">2854</v>
    <v t="r">2855</v>
    <v t="r">2856</v>
    <v t="r">2857</v>
    <v t="r">2858</v>
    <v t="r">2859</v>
  </a>
  <a r="6">
    <v t="r">2863</v>
    <v t="r">2864</v>
    <v t="r">2865</v>
    <v t="r">2866</v>
    <v t="r">2867</v>
    <v t="r">2868</v>
  </a>
  <a r="6">
    <v t="r">2872</v>
    <v t="r">2873</v>
    <v t="r">2874</v>
    <v t="r">2875</v>
    <v t="r">2876</v>
    <v t="r">2877</v>
  </a>
  <a r="6">
    <v t="r">2881</v>
    <v t="r">2882</v>
    <v t="r">2883</v>
    <v t="r">2884</v>
    <v t="r">2885</v>
    <v t="r">2886</v>
  </a>
  <a r="12">
    <v t="r">2890</v>
    <v t="r">2891</v>
    <v t="r">2892</v>
    <v t="r">2893</v>
    <v t="r">2894</v>
    <v t="r">2895</v>
    <v t="r">2896</v>
    <v t="r">2897</v>
    <v t="r">2898</v>
    <v t="r">2899</v>
    <v t="r">2900</v>
    <v t="r">2901</v>
  </a>
  <a r="8">
    <v t="r">2905</v>
    <v t="r">2906</v>
    <v t="r">2907</v>
    <v t="r">2908</v>
    <v t="r">2909</v>
    <v t="r">2910</v>
    <v t="r">2911</v>
    <v t="r">2912</v>
  </a>
  <a r="6">
    <v t="r">2916</v>
    <v t="r">2917</v>
    <v t="r">2918</v>
    <v t="r">2919</v>
    <v t="r">2920</v>
    <v t="r">2921</v>
  </a>
  <a r="11">
    <v t="r">2925</v>
    <v t="r">2926</v>
    <v t="r">2927</v>
    <v t="r">2928</v>
    <v t="r">2929</v>
    <v t="r">2930</v>
    <v t="r">2931</v>
    <v t="r">2932</v>
    <v t="r">2933</v>
    <v t="r">2934</v>
    <v t="r">2935</v>
  </a>
  <a r="8">
    <v t="r">2939</v>
    <v t="r">2940</v>
    <v t="r">2941</v>
    <v t="r">2942</v>
    <v t="r">2943</v>
    <v t="r">2944</v>
    <v t="r">2945</v>
    <v t="r">2946</v>
  </a>
  <a r="7">
    <v t="r">2950</v>
    <v t="r">2951</v>
    <v t="r">2952</v>
    <v t="r">2953</v>
    <v t="r">2954</v>
    <v t="r">2955</v>
    <v t="r">2956</v>
  </a>
  <a r="18">
    <v t="r">2782</v>
    <v t="r">2792</v>
    <v t="r">2801</v>
    <v t="r">2810</v>
    <v t="r">2823</v>
    <v t="r">2832</v>
    <v t="r">2842</v>
    <v t="r">2852</v>
    <v t="r">2861</v>
    <v t="r">2870</v>
    <v t="r">2879</v>
    <v t="r">2888</v>
    <v t="r">2903</v>
    <v t="r">2914</v>
    <v t="r">2923</v>
    <v t="r">2937</v>
    <v t="r">2948</v>
    <v t="r">2958</v>
  </a>
  <a r="6">
    <v t="r">2963</v>
    <v t="r">2964</v>
    <v t="r">2965</v>
    <v t="r">2966</v>
    <v t="r">2967</v>
    <v t="r">2968</v>
  </a>
  <a r="8">
    <v t="r">2972</v>
    <v t="r">2973</v>
    <v t="r">2974</v>
    <v t="r">2975</v>
    <v t="r">2976</v>
    <v t="r">2977</v>
    <v t="r">2978</v>
    <v t="r">2979</v>
  </a>
  <a r="7">
    <v t="r">2984</v>
    <v t="r">2985</v>
    <v t="r">2986</v>
    <v t="r">2987</v>
    <v t="r">2988</v>
    <v t="r">2989</v>
    <v t="r">2990</v>
  </a>
  <a r="7">
    <v t="r">2994</v>
    <v t="r">2995</v>
    <v t="r">2996</v>
    <v t="r">2997</v>
    <v t="r">2998</v>
    <v t="r">2999</v>
    <v t="r">3000</v>
  </a>
  <a r="7">
    <v t="r">3004</v>
    <v t="r">3005</v>
    <v t="r">3006</v>
    <v t="r">3007</v>
    <v t="r">3008</v>
    <v t="r">3009</v>
    <v t="r">3010</v>
  </a>
  <a r="6">
    <v t="r">3014</v>
    <v t="r">3015</v>
    <v t="r">3016</v>
    <v t="r">3017</v>
    <v t="r">3018</v>
    <v t="r">3019</v>
  </a>
  <a r="6">
    <v t="r">3024</v>
    <v t="r">3025</v>
    <v t="r">3026</v>
    <v t="r">3027</v>
    <v t="r">3028</v>
    <v t="r">3029</v>
  </a>
  <a r="6">
    <v t="r">3033</v>
    <v t="r">3034</v>
    <v t="r">3035</v>
    <v t="r">3036</v>
    <v t="r">3037</v>
    <v t="r">3038</v>
  </a>
  <a r="7">
    <v t="r">3042</v>
    <v t="r">3043</v>
    <v t="r">3044</v>
    <v t="r">3045</v>
    <v t="r">3046</v>
    <v t="r">3047</v>
    <v t="r">3048</v>
  </a>
  <a r="6">
    <v t="r">3052</v>
    <v t="r">3053</v>
    <v t="r">3054</v>
    <v t="r">3055</v>
    <v t="r">3056</v>
    <v t="r">3057</v>
  </a>
  <a r="6">
    <v t="r">3061</v>
    <v t="r">3062</v>
    <v t="r">3063</v>
    <v t="r">3064</v>
    <v t="r">3065</v>
    <v t="r">3066</v>
  </a>
  <a r="7">
    <v t="r">3070</v>
    <v t="r">3071</v>
    <v t="r">3072</v>
    <v t="r">3073</v>
    <v t="r">3074</v>
    <v t="r">3075</v>
    <v t="r">3076</v>
  </a>
  <a r="6">
    <v t="r">3080</v>
    <v t="r">3081</v>
    <v t="r">3082</v>
    <v t="r">3083</v>
    <v t="r">3084</v>
    <v t="r">3085</v>
  </a>
  <a r="13">
    <v t="r">2970</v>
    <v t="r">2981</v>
    <v t="r">2992</v>
    <v t="r">3002</v>
    <v t="r">3012</v>
    <v t="r">3021</v>
    <v t="r">3031</v>
    <v t="r">3040</v>
    <v t="r">3050</v>
    <v t="r">3059</v>
    <v t="r">3068</v>
    <v t="r">3078</v>
    <v t="r">3087</v>
  </a>
  <a r="6">
    <v t="r">3092</v>
    <v t="r">3093</v>
    <v t="r">3094</v>
    <v t="r">3095</v>
    <v t="r">3096</v>
    <v t="r">3097</v>
  </a>
  <a r="8">
    <v t="r">3101</v>
    <v t="r">3102</v>
    <v t="r">3103</v>
    <v t="r">3104</v>
    <v t="r">3105</v>
    <v t="r">3106</v>
    <v t="r">3107</v>
    <v t="r">3108</v>
  </a>
  <a r="6">
    <v t="r">3112</v>
    <v t="r">3113</v>
    <v t="r">3114</v>
    <v t="r">3115</v>
    <v t="r">3116</v>
    <v t="r">3117</v>
  </a>
  <a r="6">
    <v t="r">3121</v>
    <v t="r">3122</v>
    <v t="r">3123</v>
    <v t="r">3124</v>
    <v t="r">3125</v>
    <v t="r">3126</v>
  </a>
  <a r="9">
    <v t="r">3130</v>
    <v t="r">3131</v>
    <v t="r">3132</v>
    <v t="r">3133</v>
    <v t="r">3134</v>
    <v t="r">3135</v>
    <v t="r">3136</v>
    <v t="r">3137</v>
    <v t="r">3138</v>
  </a>
  <a r="7">
    <v t="r">3142</v>
    <v t="r">3143</v>
    <v t="r">3144</v>
    <v t="r">3145</v>
    <v t="r">3146</v>
    <v t="r">3147</v>
    <v t="r">3148</v>
  </a>
  <a r="8">
    <v t="r">3152</v>
    <v t="r">3153</v>
    <v t="r">3154</v>
    <v t="r">3155</v>
    <v t="r">3156</v>
    <v t="r">3157</v>
    <v t="r">3158</v>
    <v t="r">3159</v>
  </a>
  <a r="6">
    <v t="r">3163</v>
    <v t="r">3164</v>
    <v t="r">3165</v>
    <v t="r">3166</v>
    <v t="r">3167</v>
    <v t="r">3168</v>
  </a>
  <a r="6">
    <v t="r">3172</v>
    <v t="r">3173</v>
    <v t="r">3174</v>
    <v t="r">3175</v>
    <v t="r">3176</v>
    <v t="r">3177</v>
  </a>
  <a r="7">
    <v t="r">3181</v>
    <v t="r">3182</v>
    <v t="r">3183</v>
    <v t="r">3184</v>
    <v t="r">3185</v>
    <v t="r">3186</v>
    <v t="r">3187</v>
  </a>
  <a r="6">
    <v t="r">3191</v>
    <v t="r">3192</v>
    <v t="r">3193</v>
    <v t="r">3194</v>
    <v t="r">3195</v>
    <v t="r">3196</v>
  </a>
  <a r="9">
    <v t="r">3200</v>
    <v t="r">3201</v>
    <v t="r">3202</v>
    <v t="r">3203</v>
    <v t="r">3204</v>
    <v t="r">3205</v>
    <v t="r">3206</v>
    <v t="r">3207</v>
    <v t="r">3208</v>
  </a>
  <a r="12">
    <v t="r">3099</v>
    <v t="r">3110</v>
    <v t="r">3119</v>
    <v t="r">3128</v>
    <v t="r">3140</v>
    <v t="r">3150</v>
    <v t="r">3161</v>
    <v t="r">3170</v>
    <v t="r">3179</v>
    <v t="r">3189</v>
    <v t="r">3198</v>
    <v t="r">3210</v>
  </a>
  <a r="6">
    <v t="r">3215</v>
    <v t="r">3216</v>
    <v t="r">3217</v>
    <v t="r">3218</v>
    <v t="r">3219</v>
    <v t="r">3220</v>
  </a>
  <a r="7">
    <v t="r">3224</v>
    <v t="r">3225</v>
    <v t="r">3226</v>
    <v t="r">3227</v>
    <v t="r">3228</v>
    <v t="r">3229</v>
    <v t="r">3230</v>
  </a>
  <a r="6">
    <v t="r">3234</v>
    <v t="r">3235</v>
    <v t="r">3236</v>
    <v t="r">3237</v>
    <v t="r">3238</v>
    <v t="r">3239</v>
  </a>
  <a r="9">
    <v t="r">3243</v>
    <v t="r">3244</v>
    <v t="r">3245</v>
    <v t="r">3246</v>
    <v t="r">3247</v>
    <v t="r">3248</v>
    <v t="r">3249</v>
    <v t="r">3250</v>
    <v t="r">3251</v>
  </a>
  <a r="6">
    <v t="r">3255</v>
    <v t="r">3256</v>
    <v t="r">3257</v>
    <v t="r">3258</v>
    <v t="r">3259</v>
    <v t="r">3260</v>
  </a>
  <a r="6">
    <v t="r">3264</v>
    <v t="r">3265</v>
    <v t="r">3266</v>
    <v t="r">3267</v>
    <v t="r">3268</v>
    <v t="r">3269</v>
  </a>
  <a r="8">
    <v t="r">3273</v>
    <v t="r">3274</v>
    <v t="r">3275</v>
    <v t="r">3276</v>
    <v t="r">3277</v>
    <v t="r">3278</v>
    <v t="r">3279</v>
    <v t="r">3280</v>
  </a>
  <a r="6">
    <v t="r">3284</v>
    <v t="r">3285</v>
    <v t="r">3286</v>
    <v t="r">3287</v>
    <v t="r">3288</v>
    <v t="r">3289</v>
  </a>
  <a r="7">
    <v t="r">3293</v>
    <v t="r">3294</v>
    <v t="r">3295</v>
    <v t="r">3296</v>
    <v t="r">3297</v>
    <v t="r">3298</v>
    <v t="r">3299</v>
  </a>
  <a r="6">
    <v t="r">3303</v>
    <v t="r">3304</v>
    <v t="r">3305</v>
    <v t="r">3306</v>
    <v t="r">3307</v>
    <v t="r">3308</v>
  </a>
  <a r="6">
    <v t="r">3312</v>
    <v t="r">3313</v>
    <v t="r">3314</v>
    <v t="r">3315</v>
    <v t="r">3316</v>
    <v t="r">3317</v>
  </a>
  <a r="8">
    <v t="r">3321</v>
    <v t="r">3322</v>
    <v t="r">3323</v>
    <v t="r">3324</v>
    <v t="r">3325</v>
    <v t="r">3326</v>
    <v t="r">3327</v>
    <v t="r">3328</v>
  </a>
  <a r="6">
    <v t="r">3332</v>
    <v t="r">3333</v>
    <v t="r">3334</v>
    <v t="r">3335</v>
    <v t="r">3336</v>
    <v t="r">3337</v>
  </a>
  <a r="7">
    <v t="r">3341</v>
    <v t="r">3342</v>
    <v t="r">3343</v>
    <v t="r">3344</v>
    <v t="r">3345</v>
    <v t="r">3346</v>
    <v t="r">3347</v>
  </a>
  <a r="6">
    <v t="r">3351</v>
    <v t="r">3352</v>
    <v t="r">3353</v>
    <v t="r">3354</v>
    <v t="r">3355</v>
    <v t="r">3356</v>
  </a>
  <a r="15">
    <v t="r">3222</v>
    <v t="r">3232</v>
    <v t="r">3241</v>
    <v t="r">3253</v>
    <v t="r">3262</v>
    <v t="r">3271</v>
    <v t="r">3282</v>
    <v t="r">3291</v>
    <v t="r">3301</v>
    <v t="r">3310</v>
    <v t="r">3319</v>
    <v t="r">3330</v>
    <v t="r">3339</v>
    <v t="r">3349</v>
    <v t="r">3358</v>
  </a>
  <a r="7">
    <v t="r">3364</v>
    <v t="r">3365</v>
    <v t="r">3366</v>
    <v t="r">3367</v>
    <v t="r">3368</v>
    <v t="r">3369</v>
    <v t="r">3370</v>
  </a>
  <a r="6">
    <v t="r">3374</v>
    <v t="r">3375</v>
    <v t="r">3376</v>
    <v t="r">3377</v>
    <v t="r">3378</v>
    <v t="r">3379</v>
  </a>
  <a r="6">
    <v t="r">3383</v>
    <v t="r">3384</v>
    <v t="r">3385</v>
    <v t="r">3386</v>
    <v t="r">3387</v>
    <v t="r">3388</v>
  </a>
  <a r="6">
    <v t="r">3392</v>
    <v t="r">3393</v>
    <v t="r">3394</v>
    <v t="r">3395</v>
    <v t="r">3396</v>
    <v t="r">3397</v>
  </a>
  <a r="5">
    <v t="r">3401</v>
    <v t="r">3402</v>
    <v t="r">3403</v>
    <v t="r">3404</v>
    <v t="r">3405</v>
  </a>
  <a r="7">
    <v t="r">3409</v>
    <v t="r">3410</v>
    <v t="r">3411</v>
    <v t="r">3412</v>
    <v t="r">3413</v>
    <v t="r">3414</v>
    <v t="r">3415</v>
  </a>
  <a r="6">
    <v t="r">3372</v>
    <v t="r">3381</v>
    <v t="r">3390</v>
    <v t="r">3399</v>
    <v t="r">3407</v>
    <v t="r">3417</v>
  </a>
  <a r="7">
    <v t="r">3423</v>
    <v t="r">3424</v>
    <v t="r">3425</v>
    <v t="r">3426</v>
    <v t="r">3427</v>
    <v t="r">3428</v>
    <v t="r">3429</v>
  </a>
  <a r="10">
    <v t="r">3433</v>
    <v t="r">3434</v>
    <v t="r">3435</v>
    <v t="r">3436</v>
    <v t="r">3437</v>
    <v t="r">3438</v>
    <v t="r">3439</v>
    <v t="r">3440</v>
    <v t="r">3441</v>
    <v t="r">3442</v>
  </a>
  <a r="6">
    <v t="r">3446</v>
    <v t="r">3447</v>
    <v t="r">3448</v>
    <v t="r">3449</v>
    <v t="r">3450</v>
    <v t="r">3451</v>
  </a>
  <a r="7">
    <v t="r">3455</v>
    <v t="r">3456</v>
    <v t="r">3457</v>
    <v t="r">3458</v>
    <v t="r">3459</v>
    <v t="r">3460</v>
    <v t="r">3461</v>
  </a>
  <a r="6">
    <v t="r">3465</v>
    <v t="r">3466</v>
    <v t="r">3467</v>
    <v t="r">3468</v>
    <v t="r">3469</v>
    <v t="r">3470</v>
  </a>
  <a r="10">
    <v t="r">3474</v>
    <v t="r">3475</v>
    <v t="r">3476</v>
    <v t="r">3477</v>
    <v t="r">3478</v>
    <v t="r">3479</v>
    <v t="r">3480</v>
    <v t="r">3481</v>
    <v t="r">3482</v>
    <v t="r">3483</v>
  </a>
  <a r="6">
    <v t="r">3487</v>
    <v t="r">3488</v>
    <v t="r">3489</v>
    <v t="r">3490</v>
    <v t="r">3491</v>
    <v t="r">3492</v>
  </a>
  <a r="8">
    <v t="r">3496</v>
    <v t="r">3497</v>
    <v t="r">3498</v>
    <v t="r">3499</v>
    <v t="r">3500</v>
    <v t="r">3501</v>
    <v t="r">3502</v>
    <v t="r">3503</v>
  </a>
  <a r="12">
    <v t="r">3507</v>
    <v t="r">3508</v>
    <v t="r">3509</v>
    <v t="r">3510</v>
    <v t="r">3511</v>
    <v t="r">3512</v>
    <v t="r">3513</v>
    <v t="r">3514</v>
    <v t="r">3515</v>
    <v t="r">3516</v>
    <v t="r">3517</v>
    <v t="r">3518</v>
  </a>
  <a r="6">
    <v t="r">3522</v>
    <v t="r">3523</v>
    <v t="r">3524</v>
    <v t="r">3525</v>
    <v t="r">3526</v>
    <v t="r">3527</v>
  </a>
  <a r="6">
    <v t="r">3531</v>
    <v t="r">3532</v>
    <v t="r">3533</v>
    <v t="r">3534</v>
    <v t="r">3535</v>
    <v t="r">3536</v>
  </a>
  <a r="11">
    <v t="r">3431</v>
    <v t="r">3444</v>
    <v t="r">3453</v>
    <v t="r">3463</v>
    <v t="r">3472</v>
    <v t="r">3485</v>
    <v t="r">3494</v>
    <v t="r">3505</v>
    <v t="r">3520</v>
    <v t="r">3529</v>
    <v t="r">3538</v>
  </a>
  <a r="8">
    <v t="r">3543</v>
    <v t="r">3544</v>
    <v t="r">3545</v>
    <v t="r">3546</v>
    <v t="r">3547</v>
    <v t="r">3548</v>
    <v t="r">3549</v>
    <v t="r">3550</v>
  </a>
  <a r="6">
    <v t="r">3554</v>
    <v t="r">3555</v>
    <v t="r">3556</v>
    <v t="r">3557</v>
    <v t="r">3558</v>
    <v t="r">3559</v>
  </a>
  <a r="7">
    <v t="r">3563</v>
    <v t="r">3564</v>
    <v t="r">3565</v>
    <v t="r">3566</v>
    <v t="r">3567</v>
    <v t="r">3568</v>
    <v t="r">3569</v>
  </a>
  <a r="8">
    <v t="r">3573</v>
    <v t="r">3574</v>
    <v t="r">3575</v>
    <v t="r">3576</v>
    <v t="r">3577</v>
    <v t="r">3578</v>
    <v t="r">3579</v>
    <v t="r">3580</v>
  </a>
  <a r="6">
    <v t="r">3584</v>
    <v t="r">3585</v>
    <v t="r">3586</v>
    <v t="r">3587</v>
    <v t="r">3588</v>
    <v t="r">3589</v>
  </a>
  <a r="6">
    <v t="r">3593</v>
    <v t="r">3594</v>
    <v t="r">3595</v>
    <v t="r">3596</v>
    <v t="r">3597</v>
    <v t="r">3598</v>
  </a>
  <a r="7">
    <v t="r">3602</v>
    <v t="r">3603</v>
    <v t="r">3604</v>
    <v t="r">3605</v>
    <v t="r">3606</v>
    <v t="r">3607</v>
    <v t="r">3608</v>
  </a>
  <a r="6">
    <v t="r">3612</v>
    <v t="r">3613</v>
    <v t="r">3614</v>
    <v t="r">3615</v>
    <v t="r">3616</v>
    <v t="r">3617</v>
  </a>
  <a r="7">
    <v t="r">3621</v>
    <v t="r">3622</v>
    <v t="r">3623</v>
    <v t="r">3624</v>
    <v t="r">3625</v>
    <v t="r">3626</v>
    <v t="r">3627</v>
  </a>
  <a r="6">
    <v t="r">3631</v>
    <v t="r">3632</v>
    <v t="r">3633</v>
    <v t="r">3634</v>
    <v t="r">3635</v>
    <v t="r">3636</v>
  </a>
  <a r="9">
    <v t="r">3640</v>
    <v t="r">3641</v>
    <v t="r">3642</v>
    <v t="r">3643</v>
    <v t="r">3644</v>
    <v t="r">3645</v>
    <v t="r">3646</v>
    <v t="r">3647</v>
    <v t="r">3648</v>
  </a>
  <a r="7">
    <v t="r">3652</v>
    <v t="r">3653</v>
    <v t="r">3654</v>
    <v t="r">3655</v>
    <v t="r">3656</v>
    <v t="r">3657</v>
    <v t="r">3658</v>
  </a>
  <a r="12">
    <v t="r">3552</v>
    <v t="r">3561</v>
    <v t="r">3571</v>
    <v t="r">3582</v>
    <v t="r">3591</v>
    <v t="r">3600</v>
    <v t="r">3610</v>
    <v t="r">3619</v>
    <v t="r">3629</v>
    <v t="r">3638</v>
    <v t="r">3650</v>
    <v t="r">3660</v>
  </a>
  <a r="7">
    <v t="r">3665</v>
    <v t="r">3666</v>
    <v t="r">3667</v>
    <v t="r">3668</v>
    <v t="r">3669</v>
    <v t="r">3670</v>
    <v t="r">3671</v>
  </a>
  <a r="11">
    <v t="r">3675</v>
    <v t="r">3676</v>
    <v t="r">3677</v>
    <v t="r">3678</v>
    <v t="r">3679</v>
    <v t="r">3680</v>
    <v t="r">3681</v>
    <v t="r">3682</v>
    <v t="r">3683</v>
    <v t="r">3684</v>
    <v t="r">3685</v>
  </a>
  <a r="6">
    <v t="r">3689</v>
    <v t="r">3690</v>
    <v t="r">3691</v>
    <v t="r">3692</v>
    <v t="r">3693</v>
    <v t="r">3694</v>
  </a>
  <a r="7">
    <v t="r">3698</v>
    <v t="r">3699</v>
    <v t="r">3700</v>
    <v t="r">3701</v>
    <v t="r">3702</v>
    <v t="r">3703</v>
    <v t="r">3704</v>
  </a>
  <a r="7">
    <v t="r">3708</v>
    <v t="r">3709</v>
    <v t="r">3710</v>
    <v t="r">3711</v>
    <v t="r">3712</v>
    <v t="r">3713</v>
    <v t="r">3714</v>
  </a>
  <a r="7">
    <v t="r">3718</v>
    <v t="r">3719</v>
    <v t="r">3720</v>
    <v t="r">3721</v>
    <v t="r">3722</v>
    <v t="r">3723</v>
    <v t="r">3724</v>
  </a>
  <a r="6">
    <v t="r">3728</v>
    <v t="r">3729</v>
    <v t="r">3730</v>
    <v t="r">3731</v>
    <v t="r">3732</v>
    <v t="r">3733</v>
  </a>
  <a r="7">
    <v t="r">3673</v>
    <v t="r">3687</v>
    <v t="r">3696</v>
    <v t="r">3706</v>
    <v t="r">3716</v>
    <v t="r">3726</v>
    <v t="r">3735</v>
  </a>
  <a r="10">
    <v t="r">3741</v>
    <v t="r">3742</v>
    <v t="r">3743</v>
    <v t="r">3744</v>
    <v t="r">3745</v>
    <v t="r">3746</v>
    <v t="r">3747</v>
    <v t="r">3748</v>
    <v t="r">3749</v>
    <v t="r">3750</v>
  </a>
  <a r="6">
    <v t="r">3754</v>
    <v t="r">3755</v>
    <v t="r">3756</v>
    <v t="r">3757</v>
    <v t="r">3758</v>
    <v t="r">3759</v>
  </a>
  <a r="6">
    <v t="r">3763</v>
    <v t="r">3764</v>
    <v t="r">3765</v>
    <v t="r">3766</v>
    <v t="r">3767</v>
    <v t="r">3768</v>
  </a>
  <a r="8">
    <v t="r">3772</v>
    <v t="r">3773</v>
    <v t="r">3774</v>
    <v t="r">3775</v>
    <v t="r">3776</v>
    <v t="r">3777</v>
    <v t="r">3778</v>
    <v t="r">3779</v>
  </a>
  <a r="6">
    <v t="r">3783</v>
    <v t="r">3784</v>
    <v t="r">3785</v>
    <v t="r">3786</v>
    <v t="r">3787</v>
    <v t="r">3788</v>
  </a>
  <a r="8">
    <v t="r">3792</v>
    <v t="r">3793</v>
    <v t="r">3794</v>
    <v t="r">3795</v>
    <v t="r">3796</v>
    <v t="r">3797</v>
    <v t="r">3798</v>
    <v t="r">3799</v>
  </a>
  <a r="9">
    <v t="r">3803</v>
    <v t="r">3804</v>
    <v t="r">3805</v>
    <v t="r">3806</v>
    <v t="r">3807</v>
    <v t="r">3808</v>
    <v t="r">3809</v>
    <v t="r">3810</v>
    <v t="r">3811</v>
  </a>
  <a r="7">
    <v t="r">3815</v>
    <v t="r">3816</v>
    <v t="r">3817</v>
    <v t="r">3818</v>
    <v t="r">3819</v>
    <v t="r">3820</v>
    <v t="r">3821</v>
  </a>
  <a r="7">
    <v t="r">3825</v>
    <v t="r">3826</v>
    <v t="r">3827</v>
    <v t="r">3828</v>
    <v t="r">3829</v>
    <v t="r">3830</v>
    <v t="r">3831</v>
  </a>
  <a r="6">
    <v t="r">3835</v>
    <v t="r">3836</v>
    <v t="r">3837</v>
    <v t="r">3838</v>
    <v t="r">3839</v>
    <v t="r">3840</v>
  </a>
  <a r="8">
    <v t="r">3844</v>
    <v t="r">3845</v>
    <v t="r">3846</v>
    <v t="r">3847</v>
    <v t="r">3848</v>
    <v t="r">3849</v>
    <v t="r">3850</v>
    <v t="r">3851</v>
  </a>
  <a r="6">
    <v t="r">3855</v>
    <v t="r">3856</v>
    <v t="r">3857</v>
    <v t="r">3858</v>
    <v t="r">3859</v>
    <v t="r">3860</v>
  </a>
  <a r="6">
    <v t="r">3864</v>
    <v t="r">3865</v>
    <v t="r">3866</v>
    <v t="r">3867</v>
    <v t="r">3868</v>
    <v t="r">3869</v>
  </a>
  <a r="7">
    <v t="r">3873</v>
    <v t="r">3874</v>
    <v t="r">3875</v>
    <v t="r">3876</v>
    <v t="r">3877</v>
    <v t="r">3878</v>
    <v t="r">3879</v>
  </a>
  <a r="7">
    <v t="r">3883</v>
    <v t="r">3884</v>
    <v t="r">3885</v>
    <v t="r">3886</v>
    <v t="r">3887</v>
    <v t="r">3888</v>
    <v t="r">3889</v>
  </a>
  <a r="15">
    <v t="r">3752</v>
    <v t="r">3761</v>
    <v t="r">3770</v>
    <v t="r">3781</v>
    <v t="r">3790</v>
    <v t="r">3801</v>
    <v t="r">3813</v>
    <v t="r">3823</v>
    <v t="r">3833</v>
    <v t="r">3842</v>
    <v t="r">3853</v>
    <v t="r">3862</v>
    <v t="r">3871</v>
    <v t="r">3881</v>
    <v t="r">3891</v>
  </a>
  <a r="5">
    <v t="r">3896</v>
    <v t="r">3897</v>
    <v t="r">3898</v>
    <v t="r">3899</v>
    <v t="r">3900</v>
  </a>
  <a r="6">
    <v t="r">3904</v>
    <v t="r">3905</v>
    <v t="r">3906</v>
    <v t="r">3907</v>
    <v t="r">3908</v>
    <v t="r">3909</v>
  </a>
  <a r="6">
    <v t="r">3913</v>
    <v t="r">3914</v>
    <v t="r">3915</v>
    <v t="r">3916</v>
    <v t="r">3917</v>
    <v t="r">3918</v>
  </a>
  <a r="6">
    <v t="r">3922</v>
    <v t="r">3923</v>
    <v t="r">3924</v>
    <v t="r">3925</v>
    <v t="r">3926</v>
    <v t="r">3927</v>
  </a>
  <a r="6">
    <v t="r">3931</v>
    <v t="r">3932</v>
    <v t="r">3933</v>
    <v t="r">3934</v>
    <v t="r">3935</v>
    <v t="r">3936</v>
  </a>
  <a r="7">
    <v t="r">3940</v>
    <v t="r">3941</v>
    <v t="r">3942</v>
    <v t="r">3943</v>
    <v t="r">3944</v>
    <v t="r">3945</v>
    <v t="r">3946</v>
  </a>
  <a r="6">
    <v t="r">3950</v>
    <v t="r">3951</v>
    <v t="r">3952</v>
    <v t="r">3953</v>
    <v t="r">3954</v>
    <v t="r">3955</v>
  </a>
  <a r="7">
    <v t="r">3959</v>
    <v t="r">3960</v>
    <v t="r">3961</v>
    <v t="r">3962</v>
    <v t="r">3963</v>
    <v t="r">3964</v>
    <v t="r">3965</v>
  </a>
  <a r="6">
    <v t="r">3969</v>
    <v t="r">3970</v>
    <v t="r">3971</v>
    <v t="r">3972</v>
    <v t="r">3973</v>
    <v t="r">3974</v>
  </a>
  <a r="5">
    <v t="r">3978</v>
    <v t="r">3979</v>
    <v t="r">3980</v>
    <v t="r">3981</v>
    <v t="r">3982</v>
  </a>
  <a r="6">
    <v t="r">3986</v>
    <v t="r">3987</v>
    <v t="r">3988</v>
    <v t="r">3989</v>
    <v t="r">3990</v>
    <v t="r">3991</v>
  </a>
  <a r="8">
    <v t="r">3995</v>
    <v t="r">3996</v>
    <v t="r">3997</v>
    <v t="r">3998</v>
    <v t="r">3999</v>
    <v t="r">4000</v>
    <v t="r">4001</v>
    <v t="r">4002</v>
  </a>
  <a r="7">
    <v t="r">4006</v>
    <v t="r">4007</v>
    <v t="r">4008</v>
    <v t="r">4009</v>
    <v t="r">4010</v>
    <v t="r">4011</v>
    <v t="r">4012</v>
  </a>
  <a r="13">
    <v t="r">3902</v>
    <v t="r">3911</v>
    <v t="r">3920</v>
    <v t="r">3929</v>
    <v t="r">3938</v>
    <v t="r">3948</v>
    <v t="r">3957</v>
    <v t="r">3967</v>
    <v t="r">3976</v>
    <v t="r">3984</v>
    <v t="r">3993</v>
    <v t="r">4004</v>
    <v t="r">4014</v>
  </a>
  <a r="7">
    <v t="r">4019</v>
    <v t="r">4020</v>
    <v t="r">4021</v>
    <v t="r">4022</v>
    <v t="r">4023</v>
    <v t="r">4024</v>
    <v t="r">4025</v>
  </a>
  <a r="6">
    <v t="r">4029</v>
    <v t="r">4030</v>
    <v t="r">4031</v>
    <v t="r">4032</v>
    <v t="r">4033</v>
    <v t="r">4034</v>
  </a>
  <a r="6">
    <v t="r">4038</v>
    <v t="r">4039</v>
    <v t="r">4040</v>
    <v t="r">4041</v>
    <v t="r">4042</v>
    <v t="r">4043</v>
  </a>
  <a r="7">
    <v t="r">4047</v>
    <v t="r">4048</v>
    <v t="r">4049</v>
    <v t="r">4050</v>
    <v t="r">4051</v>
    <v t="r">4052</v>
    <v t="r">4053</v>
  </a>
  <a r="7">
    <v t="r">4057</v>
    <v t="r">4058</v>
    <v t="r">4059</v>
    <v t="r">4060</v>
    <v t="r">4061</v>
    <v t="r">4062</v>
    <v t="r">4063</v>
  </a>
  <a r="8">
    <v t="r">4067</v>
    <v t="r">4068</v>
    <v t="r">4069</v>
    <v t="r">4070</v>
    <v t="r">4071</v>
    <v t="r">4072</v>
    <v t="r">4073</v>
    <v t="r">4074</v>
  </a>
  <a r="7">
    <v t="r">4078</v>
    <v t="r">4079</v>
    <v t="r">4080</v>
    <v t="r">4081</v>
    <v t="r">4082</v>
    <v t="r">4083</v>
    <v t="r">4084</v>
  </a>
  <a r="6">
    <v t="r">4088</v>
    <v t="r">4089</v>
    <v t="r">4090</v>
    <v t="r">4091</v>
    <v t="r">4092</v>
    <v t="r">4093</v>
  </a>
  <a r="7">
    <v t="r">4097</v>
    <v t="r">4098</v>
    <v t="r">4099</v>
    <v t="r">4100</v>
    <v t="r">4101</v>
    <v t="r">4102</v>
    <v t="r">4103</v>
  </a>
  <a r="8">
    <v t="r">4107</v>
    <v t="r">4108</v>
    <v t="r">4109</v>
    <v t="r">4110</v>
    <v t="r">4111</v>
    <v t="r">4112</v>
    <v t="r">4113</v>
    <v t="r">4114</v>
  </a>
  <a r="10">
    <v t="r">4027</v>
    <v t="r">4036</v>
    <v t="r">4045</v>
    <v t="r">4055</v>
    <v t="r">4065</v>
    <v t="r">4076</v>
    <v t="r">4086</v>
    <v t="r">4095</v>
    <v t="r">4105</v>
    <v t="r">4116</v>
  </a>
  <a r="6">
    <v t="r">4121</v>
    <v t="r">4122</v>
    <v t="r">4123</v>
    <v t="r">4124</v>
    <v t="r">4125</v>
    <v t="r">4126</v>
  </a>
  <a r="7">
    <v t="r">4130</v>
    <v t="r">4131</v>
    <v t="r">4132</v>
    <v t="r">4133</v>
    <v t="r">4134</v>
    <v t="r">4135</v>
    <v t="r">4136</v>
  </a>
  <a r="6">
    <v t="r">4140</v>
    <v t="r">4141</v>
    <v t="r">4142</v>
    <v t="r">4143</v>
    <v t="r">4144</v>
    <v t="r">4145</v>
  </a>
  <a r="7">
    <v t="r">4149</v>
    <v t="r">4150</v>
    <v t="r">4151</v>
    <v t="r">4152</v>
    <v t="r">4153</v>
    <v t="r">4154</v>
    <v t="r">4155</v>
  </a>
  <a r="6">
    <v t="r">4159</v>
    <v t="r">4160</v>
    <v t="r">4161</v>
    <v t="r">4162</v>
    <v t="r">4163</v>
    <v t="r">4164</v>
  </a>
  <a r="11">
    <v t="r">4168</v>
    <v t="r">4169</v>
    <v t="r">4170</v>
    <v t="r">4171</v>
    <v t="r">4172</v>
    <v t="r">4173</v>
    <v t="r">4174</v>
    <v t="r">4175</v>
    <v t="r">4176</v>
    <v t="r">4177</v>
    <v t="r">4178</v>
  </a>
  <a r="6">
    <v t="r">4182</v>
    <v t="r">4183</v>
    <v t="r">4184</v>
    <v t="r">4185</v>
    <v t="r">4186</v>
    <v t="r">4187</v>
  </a>
  <a r="13">
    <v t="r">4191</v>
    <v t="r">4192</v>
    <v t="r">4193</v>
    <v t="r">4194</v>
    <v t="r">4195</v>
    <v t="r">4196</v>
    <v t="r">4197</v>
    <v t="r">4198</v>
    <v t="r">4199</v>
    <v t="r">4200</v>
    <v t="r">4201</v>
    <v t="r">4202</v>
    <v t="r">4203</v>
  </a>
  <a r="6">
    <v t="r">4207</v>
    <v t="r">4208</v>
    <v t="r">4209</v>
    <v t="r">4210</v>
    <v t="r">4211</v>
    <v t="r">4212</v>
  </a>
  <a r="9">
    <v t="r">4128</v>
    <v t="r">4138</v>
    <v t="r">4147</v>
    <v t="r">4157</v>
    <v t="r">4166</v>
    <v t="r">4180</v>
    <v t="r">4189</v>
    <v t="r">4205</v>
    <v t="r">4214</v>
  </a>
  <a r="6">
    <v t="r">4219</v>
    <v t="r">4220</v>
    <v t="r">4221</v>
    <v t="r">4222</v>
    <v t="r">4223</v>
    <v t="r">4224</v>
  </a>
  <a r="6">
    <v t="r">4228</v>
    <v t="r">4229</v>
    <v t="r">4230</v>
    <v t="r">4231</v>
    <v t="r">4232</v>
    <v t="r">4233</v>
  </a>
  <a r="6">
    <v t="r">4237</v>
    <v t="r">4238</v>
    <v t="r">4239</v>
    <v t="r">4240</v>
    <v t="r">4241</v>
    <v t="r">4242</v>
  </a>
  <a r="7">
    <v t="r">4246</v>
    <v t="r">4247</v>
    <v t="r">4248</v>
    <v t="r">4249</v>
    <v t="r">4250</v>
    <v t="r">4251</v>
    <v t="r">4252</v>
  </a>
  <a r="6">
    <v t="r">4256</v>
    <v t="r">4257</v>
    <v t="r">4258</v>
    <v t="r">4259</v>
    <v t="r">4260</v>
    <v t="r">4261</v>
  </a>
  <a r="7">
    <v t="r">4265</v>
    <v t="r">4266</v>
    <v t="r">4267</v>
    <v t="r">4268</v>
    <v t="r">4269</v>
    <v t="r">4270</v>
    <v t="r">4271</v>
  </a>
  <a r="6">
    <v t="r">4275</v>
    <v t="r">4276</v>
    <v t="r">4277</v>
    <v t="r">4278</v>
    <v t="r">4279</v>
    <v t="r">4280</v>
  </a>
  <a r="8">
    <v t="r">4284</v>
    <v t="r">4285</v>
    <v t="r">4286</v>
    <v t="r">4287</v>
    <v t="r">4288</v>
    <v t="r">4289</v>
    <v t="r">4290</v>
    <v t="r">4291</v>
  </a>
  <a r="8">
    <v t="r">4226</v>
    <v t="r">4235</v>
    <v t="r">4244</v>
    <v t="r">4254</v>
    <v t="r">4263</v>
    <v t="r">4273</v>
    <v t="r">4282</v>
    <v t="r">4293</v>
  </a>
  <a r="8">
    <v t="r">4298</v>
    <v t="r">4299</v>
    <v t="r">4300</v>
    <v t="r">4301</v>
    <v t="r">4302</v>
    <v t="r">4303</v>
    <v t="r">4304</v>
    <v t="r">4305</v>
  </a>
  <a r="7">
    <v t="r">4309</v>
    <v t="r">4310</v>
    <v t="r">4311</v>
    <v t="r">4312</v>
    <v t="r">4313</v>
    <v t="r">4314</v>
    <v t="r">4315</v>
  </a>
  <a r="7">
    <v t="r">4319</v>
    <v t="r">4320</v>
    <v t="r">4321</v>
    <v t="r">4322</v>
    <v t="r">4323</v>
    <v t="r">4324</v>
    <v t="r">4325</v>
  </a>
  <a r="7">
    <v t="r">4329</v>
    <v t="r">4330</v>
    <v t="r">4331</v>
    <v t="r">4332</v>
    <v t="r">4333</v>
    <v t="r">4334</v>
    <v t="r">4335</v>
  </a>
  <a r="7">
    <v t="r">4339</v>
    <v t="r">4340</v>
    <v t="r">4341</v>
    <v t="r">4342</v>
    <v t="r">4343</v>
    <v t="r">4344</v>
    <v t="r">4345</v>
  </a>
  <a r="11">
    <v t="r">4349</v>
    <v t="r">4350</v>
    <v t="r">4351</v>
    <v t="r">4352</v>
    <v t="r">4353</v>
    <v t="r">4354</v>
    <v t="r">4355</v>
    <v t="r">4356</v>
    <v t="r">4357</v>
    <v t="r">4358</v>
    <v t="r">4359</v>
  </a>
  <a r="6">
    <v t="r">4363</v>
    <v t="r">4364</v>
    <v t="r">4365</v>
    <v t="r">4366</v>
    <v t="r">4367</v>
    <v t="r">4368</v>
  </a>
  <a r="7">
    <v t="r">4307</v>
    <v t="r">4317</v>
    <v t="r">4327</v>
    <v t="r">4337</v>
    <v t="r">4347</v>
    <v t="r">4361</v>
    <v t="r">4370</v>
  </a>
  <a r="7">
    <v t="r">4375</v>
    <v t="r">4376</v>
    <v t="r">4377</v>
    <v t="r">4378</v>
    <v t="r">4379</v>
    <v t="r">4380</v>
    <v t="r">4381</v>
  </a>
  <a r="10">
    <v t="r">4385</v>
    <v t="r">4386</v>
    <v t="r">4387</v>
    <v t="r">4388</v>
    <v t="r">4389</v>
    <v t="r">4390</v>
    <v t="r">4391</v>
    <v t="r">4392</v>
    <v t="r">4393</v>
    <v t="r">4394</v>
  </a>
  <a r="6">
    <v t="r">4398</v>
    <v t="r">4399</v>
    <v t="r">4400</v>
    <v t="r">4401</v>
    <v t="r">4402</v>
    <v t="r">4403</v>
  </a>
  <a r="6">
    <v t="r">4407</v>
    <v t="r">4408</v>
    <v t="r">4409</v>
    <v t="r">4410</v>
    <v t="r">4411</v>
    <v t="r">4412</v>
  </a>
  <a r="6">
    <v t="r">4416</v>
    <v t="r">4417</v>
    <v t="r">4418</v>
    <v t="r">4419</v>
    <v t="r">4420</v>
    <v t="r">4421</v>
  </a>
  <a r="5">
    <v t="r">4383</v>
    <v t="r">4396</v>
    <v t="r">4405</v>
    <v t="r">4414</v>
    <v t="r">4423</v>
  </a>
  <a r="7">
    <v t="r">4428</v>
    <v t="r">4429</v>
    <v t="r">4430</v>
    <v t="r">4431</v>
    <v t="r">4432</v>
    <v t="r">4433</v>
    <v t="r">4434</v>
  </a>
  <a r="8">
    <v t="r">4438</v>
    <v t="r">4439</v>
    <v t="r">4440</v>
    <v t="r">4441</v>
    <v t="r">4442</v>
    <v t="r">4443</v>
    <v t="r">4444</v>
    <v t="r">4445</v>
  </a>
  <a r="6">
    <v t="r">4449</v>
    <v t="r">4450</v>
    <v t="r">4451</v>
    <v t="r">4452</v>
    <v t="r">4453</v>
    <v t="r">4454</v>
  </a>
  <a r="6">
    <v t="r">4458</v>
    <v t="r">4459</v>
    <v t="r">4460</v>
    <v t="r">4461</v>
    <v t="r">4462</v>
    <v t="r">4463</v>
  </a>
  <a r="8">
    <v t="r">4467</v>
    <v t="r">4468</v>
    <v t="r">4469</v>
    <v t="r">4470</v>
    <v t="r">4471</v>
    <v t="r">4472</v>
    <v t="r">4473</v>
    <v t="r">4474</v>
  </a>
  <a r="7">
    <v t="r">4478</v>
    <v t="r">4479</v>
    <v t="r">4480</v>
    <v t="r">4481</v>
    <v t="r">4482</v>
    <v t="r">4483</v>
    <v t="r">4484</v>
  </a>
  <a r="8">
    <v t="r">4488</v>
    <v t="r">4489</v>
    <v t="r">4490</v>
    <v t="r">4491</v>
    <v t="r">4492</v>
    <v t="r">4493</v>
    <v t="r">4494</v>
    <v t="r">4495</v>
  </a>
  <a r="6">
    <v t="r">4499</v>
    <v t="r">4500</v>
    <v t="r">4501</v>
    <v t="r">4502</v>
    <v t="r">4503</v>
    <v t="r">4504</v>
  </a>
  <a r="9">
    <v t="r">4508</v>
    <v t="r">4509</v>
    <v t="r">4510</v>
    <v t="r">4511</v>
    <v t="r">4512</v>
    <v t="r">4513</v>
    <v t="r">4514</v>
    <v t="r">4515</v>
    <v t="r">4516</v>
  </a>
  <a r="7">
    <v t="r">4520</v>
    <v t="r">4521</v>
    <v t="r">4522</v>
    <v t="r">4523</v>
    <v t="r">4524</v>
    <v t="r">4525</v>
    <v t="r">4526</v>
  </a>
  <a r="7">
    <v t="r">4530</v>
    <v t="r">4531</v>
    <v t="r">4532</v>
    <v t="r">4533</v>
    <v t="r">4534</v>
    <v t="r">4535</v>
    <v t="r">4536</v>
  </a>
  <a r="6">
    <v t="r">4540</v>
    <v t="r">4541</v>
    <v t="r">4542</v>
    <v t="r">4543</v>
    <v t="r">4544</v>
    <v t="r">4545</v>
  </a>
  <a r="12">
    <v t="r">4436</v>
    <v t="r">4447</v>
    <v t="r">4456</v>
    <v t="r">4465</v>
    <v t="r">4476</v>
    <v t="r">4486</v>
    <v t="r">4497</v>
    <v t="r">4506</v>
    <v t="r">4518</v>
    <v t="r">4528</v>
    <v t="r">4538</v>
    <v t="r">4547</v>
  </a>
  <a r="8">
    <v t="r">4552</v>
    <v t="r">4553</v>
    <v t="r">4554</v>
    <v t="r">4555</v>
    <v t="r">4556</v>
    <v t="r">4557</v>
    <v t="r">4558</v>
    <v t="r">4559</v>
  </a>
  <a r="6">
    <v t="r">4563</v>
    <v t="r">4564</v>
    <v t="r">4565</v>
    <v t="r">4566</v>
    <v t="r">4567</v>
    <v t="r">4568</v>
  </a>
  <a r="7">
    <v t="r">4572</v>
    <v t="r">4573</v>
    <v t="r">4574</v>
    <v t="r">4575</v>
    <v t="r">4576</v>
    <v t="r">4577</v>
    <v t="r">4578</v>
  </a>
  <a r="6">
    <v t="r">4582</v>
    <v t="r">4583</v>
    <v t="r">4584</v>
    <v t="r">4585</v>
    <v t="r">4586</v>
    <v t="r">4587</v>
  </a>
  <a r="6">
    <v t="r">4591</v>
    <v t="r">4592</v>
    <v t="r">4593</v>
    <v t="r">4594</v>
    <v t="r">4595</v>
    <v t="r">4596</v>
  </a>
  <a r="7">
    <v t="r">4600</v>
    <v t="r">4601</v>
    <v t="r">4602</v>
    <v t="r">4603</v>
    <v t="r">4604</v>
    <v t="r">4605</v>
    <v t="r">4606</v>
  </a>
  <a r="6">
    <v t="r">4610</v>
    <v t="r">4611</v>
    <v t="r">4612</v>
    <v t="r">4613</v>
    <v t="r">4614</v>
    <v t="r">4615</v>
  </a>
  <a r="6">
    <v t="r">4619</v>
    <v t="r">4620</v>
    <v t="r">4621</v>
    <v t="r">4622</v>
    <v t="r">4623</v>
    <v t="r">4624</v>
  </a>
  <a r="7">
    <v t="r">4628</v>
    <v t="r">4629</v>
    <v t="r">4630</v>
    <v t="r">4631</v>
    <v t="r">4632</v>
    <v t="r">4633</v>
    <v t="r">4634</v>
  </a>
  <a r="7">
    <v t="r">4638</v>
    <v t="r">4639</v>
    <v t="r">4640</v>
    <v t="r">4641</v>
    <v t="r">4642</v>
    <v t="r">4643</v>
    <v t="r">4644</v>
  </a>
  <a r="6">
    <v t="r">4648</v>
    <v t="r">4649</v>
    <v t="r">4650</v>
    <v t="r">4651</v>
    <v t="r">4652</v>
    <v t="r">4653</v>
  </a>
  <a r="6">
    <v t="r">4657</v>
    <v t="r">4658</v>
    <v t="r">4659</v>
    <v t="r">4660</v>
    <v t="r">4661</v>
    <v t="r">4662</v>
  </a>
  <a r="7">
    <v t="r">4666</v>
    <v t="r">4667</v>
    <v t="r">4668</v>
    <v t="r">4669</v>
    <v t="r">4670</v>
    <v t="r">4671</v>
    <v t="r">4672</v>
  </a>
  <a r="13">
    <v t="r">4561</v>
    <v t="r">4570</v>
    <v t="r">4580</v>
    <v t="r">4589</v>
    <v t="r">4598</v>
    <v t="r">4608</v>
    <v t="r">4617</v>
    <v t="r">4626</v>
    <v t="r">4636</v>
    <v t="r">4646</v>
    <v t="r">4655</v>
    <v t="r">4664</v>
    <v t="r">4674</v>
  </a>
  <a r="12">
    <v t="r">4680</v>
    <v t="r">4681</v>
    <v t="r">4682</v>
    <v t="r">4683</v>
    <v t="r">4684</v>
    <v t="r">4685</v>
    <v t="r">4686</v>
    <v t="r">4687</v>
    <v t="r">4688</v>
    <v t="r">4689</v>
    <v t="r">4690</v>
    <v t="r">4691</v>
  </a>
  <a r="6">
    <v t="r">4695</v>
    <v t="r">4696</v>
    <v t="r">4697</v>
    <v t="r">4698</v>
    <v t="r">4699</v>
    <v t="r">4700</v>
  </a>
  <a r="6">
    <v t="r">4704</v>
    <v t="r">4705</v>
    <v t="r">4706</v>
    <v t="r">4707</v>
    <v t="r">4708</v>
    <v t="r">4709</v>
  </a>
  <a r="9">
    <v t="r">4713</v>
    <v t="r">4714</v>
    <v t="r">4715</v>
    <v t="r">4716</v>
    <v t="r">4717</v>
    <v t="r">4718</v>
    <v t="r">4719</v>
    <v t="r">4720</v>
    <v t="r">4721</v>
  </a>
  <a r="8">
    <v t="r">4725</v>
    <v t="r">4726</v>
    <v t="r">4727</v>
    <v t="r">4728</v>
    <v t="r">4729</v>
    <v t="r">4730</v>
    <v t="r">4731</v>
    <v t="r">4732</v>
  </a>
  <a r="11">
    <v t="r">4736</v>
    <v t="r">4737</v>
    <v t="r">4738</v>
    <v t="r">4739</v>
    <v t="r">4740</v>
    <v t="r">4741</v>
    <v t="r">4742</v>
    <v t="r">4743</v>
    <v t="r">4744</v>
    <v t="r">4745</v>
    <v t="r">4746</v>
  </a>
  <a r="7">
    <v t="r">4750</v>
    <v t="r">4751</v>
    <v t="r">4752</v>
    <v t="r">4753</v>
    <v t="r">4754</v>
    <v t="r">4755</v>
    <v t="r">4756</v>
  </a>
  <a r="9">
    <v t="r">4760</v>
    <v t="r">4761</v>
    <v t="r">4762</v>
    <v t="r">4763</v>
    <v t="r">4764</v>
    <v t="r">4765</v>
    <v t="r">4766</v>
    <v t="r">4767</v>
    <v t="r">4768</v>
  </a>
  <a r="6">
    <v t="r">4772</v>
    <v t="r">4773</v>
    <v t="r">4774</v>
    <v t="r">4775</v>
    <v t="r">4776</v>
    <v t="r">4777</v>
  </a>
  <a r="7">
    <v t="r">4781</v>
    <v t="r">4782</v>
    <v t="r">4783</v>
    <v t="r">4784</v>
    <v t="r">4785</v>
    <v t="r">4786</v>
    <v t="r">4787</v>
  </a>
  <a r="6">
    <v t="r">4791</v>
    <v t="r">4792</v>
    <v t="r">4793</v>
    <v t="r">4794</v>
    <v t="r">4795</v>
    <v t="r">4796</v>
  </a>
  <a r="6">
    <v t="r">4800</v>
    <v t="r">4801</v>
    <v t="r">4802</v>
    <v t="r">4803</v>
    <v t="r">4804</v>
    <v t="r">4805</v>
  </a>
  <a r="7">
    <v t="r">4809</v>
    <v t="r">4810</v>
    <v t="r">4811</v>
    <v t="r">4812</v>
    <v t="r">4813</v>
    <v t="r">4814</v>
    <v t="r">4815</v>
  </a>
  <a r="6">
    <v t="r">4819</v>
    <v t="r">4820</v>
    <v t="r">4821</v>
    <v t="r">4822</v>
    <v t="r">4823</v>
    <v t="r">4824</v>
  </a>
  <a r="14">
    <v t="r">4693</v>
    <v t="r">4702</v>
    <v t="r">4711</v>
    <v t="r">4723</v>
    <v t="r">4734</v>
    <v t="r">4748</v>
    <v t="r">4758</v>
    <v t="r">4770</v>
    <v t="r">4779</v>
    <v t="r">4789</v>
    <v t="r">4798</v>
    <v t="r">4807</v>
    <v t="r">4817</v>
    <v t="r">4826</v>
  </a>
  <a r="6">
    <v t="r">4831</v>
    <v t="r">4832</v>
    <v t="r">4833</v>
    <v t="r">4834</v>
    <v t="r">4835</v>
    <v t="r">4836</v>
  </a>
  <a r="6">
    <v t="r">4840</v>
    <v t="r">4841</v>
    <v t="r">4842</v>
    <v t="r">4843</v>
    <v t="r">4844</v>
    <v t="r">4845</v>
  </a>
  <a r="8">
    <v t="r">4849</v>
    <v t="r">4850</v>
    <v t="r">4851</v>
    <v t="r">4852</v>
    <v t="r">4853</v>
    <v t="r">4854</v>
    <v t="r">4855</v>
    <v t="r">4856</v>
  </a>
  <a r="8">
    <v t="r">4860</v>
    <v t="r">4861</v>
    <v t="r">4862</v>
    <v t="r">4863</v>
    <v t="r">4864</v>
    <v t="r">4865</v>
    <v t="r">4866</v>
    <v t="r">4867</v>
  </a>
  <a r="5">
    <v t="r">4871</v>
    <v t="r">4872</v>
    <v t="r">4873</v>
    <v t="r">4874</v>
    <v t="r">4875</v>
  </a>
  <a r="8">
    <v t="r">4879</v>
    <v t="r">4880</v>
    <v t="r">4881</v>
    <v t="r">4882</v>
    <v t="r">4883</v>
    <v t="r">4884</v>
    <v t="r">4885</v>
    <v t="r">4886</v>
  </a>
  <a r="7">
    <v t="r">4890</v>
    <v t="r">4891</v>
    <v t="r">4892</v>
    <v t="r">4893</v>
    <v t="r">4894</v>
    <v t="r">4895</v>
    <v t="r">4896</v>
  </a>
  <a r="6">
    <v t="r">4900</v>
    <v t="r">4901</v>
    <v t="r">4902</v>
    <v t="r">4903</v>
    <v t="r">4904</v>
    <v t="r">4905</v>
  </a>
  <a r="9">
    <v t="r">4909</v>
    <v t="r">4910</v>
    <v t="r">4911</v>
    <v t="r">4912</v>
    <v t="r">4913</v>
    <v t="r">4914</v>
    <v t="r">4915</v>
    <v t="r">4916</v>
    <v t="r">4917</v>
  </a>
  <a r="6">
    <v t="r">4921</v>
    <v t="r">4922</v>
    <v t="r">4923</v>
    <v t="r">4924</v>
    <v t="r">4925</v>
    <v t="r">4926</v>
  </a>
  <a r="7">
    <v t="r">4930</v>
    <v t="r">4931</v>
    <v t="r">4932</v>
    <v t="r">4933</v>
    <v t="r">4934</v>
    <v t="r">4935</v>
    <v t="r">4936</v>
  </a>
  <a r="7">
    <v t="r">4940</v>
    <v t="r">4941</v>
    <v t="r">4942</v>
    <v t="r">4943</v>
    <v t="r">4944</v>
    <v t="r">4945</v>
    <v t="r">4946</v>
  </a>
  <a r="10">
    <v t="r">4950</v>
    <v t="r">4951</v>
    <v t="r">4952</v>
    <v t="r">4953</v>
    <v t="r">4954</v>
    <v t="r">4955</v>
    <v t="r">4956</v>
    <v t="r">4957</v>
    <v t="r">4958</v>
    <v t="r">4959</v>
  </a>
  <a r="8">
    <v t="r">4963</v>
    <v t="r">4964</v>
    <v t="r">4965</v>
    <v t="r">4966</v>
    <v t="r">4967</v>
    <v t="r">4968</v>
    <v t="r">4969</v>
    <v t="r">4970</v>
  </a>
  <a r="6">
    <v t="r">4974</v>
    <v t="r">4975</v>
    <v t="r">4976</v>
    <v t="r">4977</v>
    <v t="r">4978</v>
    <v t="r">4979</v>
  </a>
  <a r="6">
    <v t="r">4983</v>
    <v t="r">4984</v>
    <v t="r">4985</v>
    <v t="r">4986</v>
    <v t="r">4987</v>
    <v t="r">4988</v>
  </a>
  <a r="6">
    <v t="r">4992</v>
    <v t="r">4993</v>
    <v t="r">4994</v>
    <v t="r">4995</v>
    <v t="r">4996</v>
    <v t="r">4997</v>
  </a>
  <a r="7">
    <v t="r">5001</v>
    <v t="r">5002</v>
    <v t="r">5003</v>
    <v t="r">5004</v>
    <v t="r">5005</v>
    <v t="r">5006</v>
    <v t="r">5007</v>
  </a>
  <a r="6">
    <v t="r">5011</v>
    <v t="r">5012</v>
    <v t="r">5013</v>
    <v t="r">5014</v>
    <v t="r">5015</v>
    <v t="r">5016</v>
  </a>
  <a r="6">
    <v t="r">5020</v>
    <v t="r">5021</v>
    <v t="r">5022</v>
    <v t="r">5023</v>
    <v t="r">5024</v>
    <v t="r">5025</v>
  </a>
  <a r="6">
    <v t="r">5029</v>
    <v t="r">5030</v>
    <v t="r">5031</v>
    <v t="r">5032</v>
    <v t="r">5033</v>
    <v t="r">5034</v>
  </a>
  <a r="8">
    <v t="r">5038</v>
    <v t="r">5039</v>
    <v t="r">5040</v>
    <v t="r">5041</v>
    <v t="r">5042</v>
    <v t="r">5043</v>
    <v t="r">5044</v>
    <v t="r">5045</v>
  </a>
  <a r="6">
    <v t="r">5049</v>
    <v t="r">5050</v>
    <v t="r">5051</v>
    <v t="r">5052</v>
    <v t="r">5053</v>
    <v t="r">5054</v>
  </a>
  <a r="23">
    <v t="r">4838</v>
    <v t="r">4847</v>
    <v t="r">4858</v>
    <v t="r">4869</v>
    <v t="r">4877</v>
    <v t="r">4888</v>
    <v t="r">4898</v>
    <v t="r">4907</v>
    <v t="r">4919</v>
    <v t="r">4928</v>
    <v t="r">4938</v>
    <v t="r">4948</v>
    <v t="r">4961</v>
    <v t="r">4972</v>
    <v t="r">4981</v>
    <v t="r">4990</v>
    <v t="r">4999</v>
    <v t="r">5009</v>
    <v t="r">5018</v>
    <v t="r">5027</v>
    <v t="r">5036</v>
    <v t="r">5047</v>
    <v t="r">5056</v>
  </a>
  <a r="10">
    <v t="r">5061</v>
    <v t="r">5062</v>
    <v t="r">5063</v>
    <v t="r">5064</v>
    <v t="r">5065</v>
    <v t="r">5066</v>
    <v t="r">5067</v>
    <v t="r">5068</v>
    <v t="r">5069</v>
    <v t="r">5070</v>
  </a>
  <a r="7">
    <v t="r">5074</v>
    <v t="r">5075</v>
    <v t="r">5076</v>
    <v t="r">5077</v>
    <v t="r">5078</v>
    <v t="r">5079</v>
    <v t="r">5080</v>
  </a>
  <a r="6">
    <v t="r">5084</v>
    <v t="r">5085</v>
    <v t="r">5086</v>
    <v t="r">5087</v>
    <v t="r">5088</v>
    <v t="r">5089</v>
  </a>
  <a r="10">
    <v t="r">5093</v>
    <v t="r">5094</v>
    <v t="r">5095</v>
    <v t="r">5096</v>
    <v t="r">5097</v>
    <v t="r">5098</v>
    <v t="r">5099</v>
    <v t="r">5100</v>
    <v t="r">5101</v>
    <v t="r">5102</v>
  </a>
  <a r="5">
    <v t="r">5106</v>
    <v t="r">5107</v>
    <v t="r">5108</v>
    <v t="r">5109</v>
    <v t="r">5110</v>
  </a>
  <a r="10">
    <v t="r">5114</v>
    <v t="r">5115</v>
    <v t="r">5116</v>
    <v t="r">5117</v>
    <v t="r">5118</v>
    <v t="r">5119</v>
    <v t="r">5120</v>
    <v t="r">5121</v>
    <v t="r">5122</v>
    <v t="r">5123</v>
  </a>
  <a r="6">
    <v t="r">5127</v>
    <v t="r">5128</v>
    <v t="r">5129</v>
    <v t="r">5130</v>
    <v t="r">5131</v>
    <v t="r">5132</v>
  </a>
  <a r="9">
    <v t="r">5136</v>
    <v t="r">5137</v>
    <v t="r">5138</v>
    <v t="r">5139</v>
    <v t="r">5140</v>
    <v t="r">5141</v>
    <v t="r">5142</v>
    <v t="r">5143</v>
    <v t="r">5144</v>
  </a>
  <a r="6">
    <v t="r">5148</v>
    <v t="r">5149</v>
    <v t="r">5150</v>
    <v t="r">5151</v>
    <v t="r">5152</v>
    <v t="r">5153</v>
  </a>
  <a r="6">
    <v t="r">5157</v>
    <v t="r">5158</v>
    <v t="r">5159</v>
    <v t="r">5160</v>
    <v t="r">5161</v>
    <v t="r">5162</v>
  </a>
  <a r="6">
    <v t="r">5166</v>
    <v t="r">5167</v>
    <v t="r">5168</v>
    <v t="r">5169</v>
    <v t="r">5170</v>
    <v t="r">5171</v>
  </a>
  <a r="7">
    <v t="r">5175</v>
    <v t="r">5176</v>
    <v t="r">5177</v>
    <v t="r">5178</v>
    <v t="r">5179</v>
    <v t="r">5180</v>
    <v t="r">5181</v>
  </a>
  <a r="8">
    <v t="r">5185</v>
    <v t="r">5186</v>
    <v t="r">5187</v>
    <v t="r">5188</v>
    <v t="r">5189</v>
    <v t="r">5190</v>
    <v t="r">5191</v>
    <v t="r">5192</v>
  </a>
  <a r="8">
    <v t="r">5196</v>
    <v t="r">5197</v>
    <v t="r">5198</v>
    <v t="r">5199</v>
    <v t="r">5200</v>
    <v t="r">5201</v>
    <v t="r">5202</v>
    <v t="r">5203</v>
  </a>
  <a r="6">
    <v t="r">5207</v>
    <v t="r">5208</v>
    <v t="r">5209</v>
    <v t="r">5210</v>
    <v t="r">5211</v>
    <v t="r">5212</v>
  </a>
  <a r="7">
    <v t="r">5216</v>
    <v t="r">5217</v>
    <v t="r">5218</v>
    <v t="r">5219</v>
    <v t="r">5220</v>
    <v t="r">5221</v>
    <v t="r">5222</v>
  </a>
  <a r="6">
    <v t="r">5226</v>
    <v t="r">5227</v>
    <v t="r">5228</v>
    <v t="r">5229</v>
    <v t="r">5230</v>
    <v t="r">5231</v>
  </a>
  <a r="6">
    <v t="r">5235</v>
    <v t="r">5236</v>
    <v t="r">5237</v>
    <v t="r">5238</v>
    <v t="r">5239</v>
    <v t="r">5240</v>
  </a>
  <a r="7">
    <v t="r">5244</v>
    <v t="r">5245</v>
    <v t="r">5246</v>
    <v t="r">5247</v>
    <v t="r">5248</v>
    <v t="r">5249</v>
    <v t="r">5250</v>
  </a>
  <a r="7">
    <v t="r">5254</v>
    <v t="r">5255</v>
    <v t="r">5256</v>
    <v t="r">5257</v>
    <v t="r">5258</v>
    <v t="r">5259</v>
    <v t="r">5260</v>
  </a>
  <a r="9">
    <v t="r">5264</v>
    <v t="r">5265</v>
    <v t="r">5266</v>
    <v t="r">5267</v>
    <v t="r">5268</v>
    <v t="r">5269</v>
    <v t="r">5270</v>
    <v t="r">5271</v>
    <v t="r">5272</v>
  </a>
  <a r="10">
    <v t="r">5276</v>
    <v t="r">5277</v>
    <v t="r">5278</v>
    <v t="r">5279</v>
    <v t="r">5280</v>
    <v t="r">5281</v>
    <v t="r">5282</v>
    <v t="r">5283</v>
    <v t="r">5284</v>
    <v t="r">5285</v>
  </a>
  <a r="7">
    <v t="r">5289</v>
    <v t="r">5290</v>
    <v t="r">5291</v>
    <v t="r">5292</v>
    <v t="r">5293</v>
    <v t="r">5294</v>
    <v t="r">5295</v>
  </a>
  <a r="8">
    <v t="r">5299</v>
    <v t="r">5300</v>
    <v t="r">5301</v>
    <v t="r">5302</v>
    <v t="r">5303</v>
    <v t="r">5304</v>
    <v t="r">5305</v>
    <v t="r">5306</v>
  </a>
  <a r="6">
    <v t="r">5310</v>
    <v t="r">5311</v>
    <v t="r">5312</v>
    <v t="r">5313</v>
    <v t="r">5314</v>
    <v t="r">5315</v>
  </a>
  <a r="6">
    <v t="r">5319</v>
    <v t="r">5320</v>
    <v t="r">5321</v>
    <v t="r">5322</v>
    <v t="r">5323</v>
    <v t="r">5324</v>
  </a>
  <a r="26">
    <v t="r">5072</v>
    <v t="r">5082</v>
    <v t="r">5091</v>
    <v t="r">5104</v>
    <v t="r">5112</v>
    <v t="r">5125</v>
    <v t="r">5134</v>
    <v t="r">5146</v>
    <v t="r">5155</v>
    <v t="r">5164</v>
    <v t="r">5173</v>
    <v t="r">5183</v>
    <v t="r">5194</v>
    <v t="r">5205</v>
    <v t="r">5214</v>
    <v t="r">5224</v>
    <v t="r">5233</v>
    <v t="r">5242</v>
    <v t="r">5252</v>
    <v t="r">5262</v>
    <v t="r">5274</v>
    <v t="r">5287</v>
    <v t="r">5297</v>
    <v t="r">5308</v>
    <v t="r">5317</v>
    <v t="r">5326</v>
  </a>
  <a r="8">
    <v t="r">5331</v>
    <v t="r">5332</v>
    <v t="r">5333</v>
    <v t="r">5334</v>
    <v t="r">5335</v>
    <v t="r">5336</v>
    <v t="r">5337</v>
    <v t="r">5338</v>
  </a>
  <a r="6">
    <v t="r">5342</v>
    <v t="r">5343</v>
    <v t="r">5344</v>
    <v t="r">5345</v>
    <v t="r">5346</v>
    <v t="r">5347</v>
  </a>
  <a r="9">
    <v t="r">5351</v>
    <v t="r">5352</v>
    <v t="r">5353</v>
    <v t="r">5354</v>
    <v t="r">5355</v>
    <v t="r">5356</v>
    <v t="r">5357</v>
    <v t="r">5358</v>
    <v t="r">5359</v>
  </a>
  <a r="6">
    <v t="r">5363</v>
    <v t="r">5364</v>
    <v t="r">5365</v>
    <v t="r">5366</v>
    <v t="r">5367</v>
    <v t="r">5368</v>
  </a>
  <a r="8">
    <v t="r">5372</v>
    <v t="r">5373</v>
    <v t="r">5374</v>
    <v t="r">5375</v>
    <v t="r">5376</v>
    <v t="r">5377</v>
    <v t="r">5378</v>
    <v t="r">5379</v>
  </a>
  <a r="6">
    <v t="r">5383</v>
    <v t="r">5384</v>
    <v t="r">5385</v>
    <v t="r">5386</v>
    <v t="r">5387</v>
    <v t="r">5388</v>
  </a>
  <a r="6">
    <v t="r">5340</v>
    <v t="r">5349</v>
    <v t="r">5361</v>
    <v t="r">5370</v>
    <v t="r">5381</v>
    <v t="r">5390</v>
  </a>
  <a r="9">
    <v t="r">5395</v>
    <v t="r">5396</v>
    <v t="r">5397</v>
    <v t="r">5398</v>
    <v t="r">5399</v>
    <v t="r">5400</v>
    <v t="r">5401</v>
    <v t="r">5402</v>
    <v t="r">5403</v>
  </a>
  <a r="6">
    <v t="r">5407</v>
    <v t="r">5408</v>
    <v t="r">5409</v>
    <v t="r">5410</v>
    <v t="r">5411</v>
    <v t="r">5412</v>
  </a>
  <a r="6">
    <v t="r">5416</v>
    <v t="r">5417</v>
    <v t="r">5418</v>
    <v t="r">5419</v>
    <v t="r">5420</v>
    <v t="r">5421</v>
  </a>
  <a r="7">
    <v t="r">5425</v>
    <v t="r">5426</v>
    <v t="r">5427</v>
    <v t="r">5428</v>
    <v t="r">5429</v>
    <v t="r">5430</v>
    <v t="r">5431</v>
  </a>
  <a r="8">
    <v t="r">5435</v>
    <v t="r">5436</v>
    <v t="r">5437</v>
    <v t="r">5438</v>
    <v t="r">5439</v>
    <v t="r">5440</v>
    <v t="r">5441</v>
    <v t="r">5442</v>
  </a>
  <a r="6">
    <v t="r">5446</v>
    <v t="r">5447</v>
    <v t="r">5448</v>
    <v t="r">5449</v>
    <v t="r">5450</v>
    <v t="r">5451</v>
  </a>
  <a r="8">
    <v t="r">5455</v>
    <v t="r">5456</v>
    <v t="r">5457</v>
    <v t="r">5458</v>
    <v t="r">5459</v>
    <v t="r">5460</v>
    <v t="r">5461</v>
    <v t="r">5462</v>
  </a>
  <a r="6">
    <v t="r">5466</v>
    <v t="r">5467</v>
    <v t="r">5468</v>
    <v t="r">5469</v>
    <v t="r">5470</v>
    <v t="r">5471</v>
  </a>
  <a r="6">
    <v t="r">5475</v>
    <v t="r">5476</v>
    <v t="r">5477</v>
    <v t="r">5478</v>
    <v t="r">5479</v>
    <v t="r">5480</v>
  </a>
  <a r="6">
    <v t="r">5484</v>
    <v t="r">5485</v>
    <v t="r">5486</v>
    <v t="r">5487</v>
    <v t="r">5488</v>
    <v t="r">5489</v>
  </a>
  <a r="10">
    <v t="r">5405</v>
    <v t="r">5414</v>
    <v t="r">5423</v>
    <v t="r">5433</v>
    <v t="r">5444</v>
    <v t="r">5453</v>
    <v t="r">5464</v>
    <v t="r">5473</v>
    <v t="r">5482</v>
    <v t="r">5491</v>
  </a>
  <a r="7">
    <v t="r">5496</v>
    <v t="r">5497</v>
    <v t="r">5498</v>
    <v t="r">5499</v>
    <v t="r">5500</v>
    <v t="r">5501</v>
    <v t="r">5502</v>
  </a>
  <a r="7">
    <v t="r">5506</v>
    <v t="r">5507</v>
    <v t="r">5508</v>
    <v t="r">5509</v>
    <v t="r">5510</v>
    <v t="r">5511</v>
    <v t="r">5512</v>
  </a>
  <a r="7">
    <v t="r">5516</v>
    <v t="r">5517</v>
    <v t="r">5518</v>
    <v t="r">5519</v>
    <v t="r">5520</v>
    <v t="r">5521</v>
    <v t="r">5522</v>
  </a>
  <a r="6">
    <v t="r">5526</v>
    <v t="r">5527</v>
    <v t="r">5528</v>
    <v t="r">5529</v>
    <v t="r">5530</v>
    <v t="r">5531</v>
  </a>
  <a r="4">
    <v t="r">5504</v>
    <v t="r">5514</v>
    <v t="r">5524</v>
    <v t="r">5533</v>
  </a>
  <a r="6">
    <v t="r">5538</v>
    <v t="r">5539</v>
    <v t="r">5540</v>
    <v t="r">5541</v>
    <v t="r">5542</v>
    <v t="r">5543</v>
  </a>
  <a r="8">
    <v t="r">5547</v>
    <v t="r">5548</v>
    <v t="r">5549</v>
    <v t="r">5550</v>
    <v t="r">5551</v>
    <v t="r">5552</v>
    <v t="r">5553</v>
    <v t="r">5554</v>
  </a>
  <a r="6">
    <v t="r">5558</v>
    <v t="r">5559</v>
    <v t="r">5560</v>
    <v t="r">5561</v>
    <v t="r">5562</v>
    <v t="r">5563</v>
  </a>
  <a r="6">
    <v t="r">5567</v>
    <v t="r">5568</v>
    <v t="r">5569</v>
    <v t="r">5570</v>
    <v t="r">5571</v>
    <v t="r">5572</v>
  </a>
  <a r="6">
    <v t="r">5576</v>
    <v t="r">5577</v>
    <v t="r">5578</v>
    <v t="r">5579</v>
    <v t="r">5580</v>
    <v t="r">5581</v>
  </a>
  <a r="6">
    <v t="r">5585</v>
    <v t="r">5586</v>
    <v t="r">5587</v>
    <v t="r">5588</v>
    <v t="r">5589</v>
    <v t="r">5590</v>
  </a>
  <a r="7">
    <v t="r">5594</v>
    <v t="r">5595</v>
    <v t="r">5596</v>
    <v t="r">5597</v>
    <v t="r">5598</v>
    <v t="r">5599</v>
    <v t="r">5600</v>
  </a>
  <a r="6">
    <v t="r">5604</v>
    <v t="r">5605</v>
    <v t="r">5606</v>
    <v t="r">5607</v>
    <v t="r">5608</v>
    <v t="r">5609</v>
  </a>
  <a r="6">
    <v t="r">5613</v>
    <v t="r">5614</v>
    <v t="r">5615</v>
    <v t="r">5616</v>
    <v t="r">5617</v>
    <v t="r">5618</v>
  </a>
  <a r="6">
    <v t="r">5622</v>
    <v t="r">5623</v>
    <v t="r">5624</v>
    <v t="r">5625</v>
    <v t="r">5626</v>
    <v t="r">5627</v>
  </a>
  <a r="8">
    <v t="r">5631</v>
    <v t="r">5632</v>
    <v t="r">5633</v>
    <v t="r">5634</v>
    <v t="r">5635</v>
    <v t="r">5636</v>
    <v t="r">5637</v>
    <v t="r">5638</v>
  </a>
  <a r="7">
    <v t="r">5642</v>
    <v t="r">5643</v>
    <v t="r">5644</v>
    <v t="r">5645</v>
    <v t="r">5646</v>
    <v t="r">5647</v>
    <v t="r">5648</v>
  </a>
  <a r="6">
    <v t="r">5652</v>
    <v t="r">5653</v>
    <v t="r">5654</v>
    <v t="r">5655</v>
    <v t="r">5656</v>
    <v t="r">5657</v>
  </a>
  <a r="13">
    <v t="r">5545</v>
    <v t="r">5556</v>
    <v t="r">5565</v>
    <v t="r">5574</v>
    <v t="r">5583</v>
    <v t="r">5592</v>
    <v t="r">5602</v>
    <v t="r">5611</v>
    <v t="r">5620</v>
    <v t="r">5629</v>
    <v t="r">5640</v>
    <v t="r">5650</v>
    <v t="r">5659</v>
  </a>
  <a r="7">
    <v t="r">5664</v>
    <v t="r">5665</v>
    <v t="r">5666</v>
    <v t="r">5667</v>
    <v t="r">5668</v>
    <v t="r">5669</v>
    <v t="r">5670</v>
  </a>
  <a r="6">
    <v t="r">5674</v>
    <v t="r">5675</v>
    <v t="r">5676</v>
    <v t="r">5677</v>
    <v t="r">5678</v>
    <v t="r">5679</v>
  </a>
  <a r="6">
    <v t="r">5683</v>
    <v t="r">5684</v>
    <v t="r">5685</v>
    <v t="r">5686</v>
    <v t="r">5687</v>
    <v t="r">5688</v>
  </a>
  <a r="6">
    <v t="r">5692</v>
    <v t="r">5693</v>
    <v t="r">5694</v>
    <v t="r">5695</v>
    <v t="r">5696</v>
    <v t="r">5697</v>
  </a>
  <a r="6">
    <v t="r">5701</v>
    <v t="r">5702</v>
    <v t="r">5703</v>
    <v t="r">5704</v>
    <v t="r">5705</v>
    <v t="r">5706</v>
  </a>
  <a r="6">
    <v t="r">5710</v>
    <v t="r">5711</v>
    <v t="r">5712</v>
    <v t="r">5713</v>
    <v t="r">5714</v>
    <v t="r">5715</v>
  </a>
  <a r="6">
    <v t="r">5719</v>
    <v t="r">5720</v>
    <v t="r">5721</v>
    <v t="r">5722</v>
    <v t="r">5723</v>
    <v t="r">5724</v>
  </a>
  <a r="6">
    <v t="r">5728</v>
    <v t="r">5729</v>
    <v t="r">5730</v>
    <v t="r">5731</v>
    <v t="r">5732</v>
    <v t="r">5733</v>
  </a>
  <a r="7">
    <v t="r">5737</v>
    <v t="r">5738</v>
    <v t="r">5739</v>
    <v t="r">5740</v>
    <v t="r">5741</v>
    <v t="r">5742</v>
    <v t="r">5743</v>
  </a>
  <a r="7">
    <v t="r">5747</v>
    <v t="r">5748</v>
    <v t="r">5749</v>
    <v t="r">5750</v>
    <v t="r">5751</v>
    <v t="r">5752</v>
    <v t="r">5753</v>
  </a>
  <a r="8">
    <v t="r">5757</v>
    <v t="r">5758</v>
    <v t="r">5759</v>
    <v t="r">5760</v>
    <v t="r">5761</v>
    <v t="r">5762</v>
    <v t="r">5763</v>
    <v t="r">5764</v>
  </a>
  <a r="11">
    <v t="r">5672</v>
    <v t="r">5681</v>
    <v t="r">5690</v>
    <v t="r">5699</v>
    <v t="r">5708</v>
    <v t="r">5717</v>
    <v t="r">5726</v>
    <v t="r">5735</v>
    <v t="r">5745</v>
    <v t="r">5755</v>
    <v t="r">5766</v>
  </a>
  <a r="9">
    <v t="r">5772</v>
    <v t="r">5773</v>
    <v t="r">5774</v>
    <v t="r">5775</v>
    <v t="r">5776</v>
    <v t="r">5777</v>
    <v t="r">5778</v>
    <v t="r">5779</v>
    <v t="r">5780</v>
  </a>
  <a r="9">
    <v t="r">5784</v>
    <v t="r">5785</v>
    <v t="r">5786</v>
    <v t="r">5787</v>
    <v t="r">5788</v>
    <v t="r">5789</v>
    <v t="r">5790</v>
    <v t="r">5791</v>
    <v t="r">5792</v>
  </a>
  <a r="6">
    <v t="r">5796</v>
    <v t="r">5797</v>
    <v t="r">5798</v>
    <v t="r">5799</v>
    <v t="r">5800</v>
    <v t="r">5801</v>
  </a>
  <a r="6">
    <v t="r">5805</v>
    <v t="r">5806</v>
    <v t="r">5807</v>
    <v t="r">5808</v>
    <v t="r">5809</v>
    <v t="r">5810</v>
  </a>
  <a r="8">
    <v t="r">5814</v>
    <v t="r">5815</v>
    <v t="r">5816</v>
    <v t="r">5817</v>
    <v t="r">5818</v>
    <v t="r">5819</v>
    <v t="r">5820</v>
    <v t="r">5821</v>
  </a>
  <a r="7">
    <v t="r">5825</v>
    <v t="r">5826</v>
    <v t="r">5827</v>
    <v t="r">5828</v>
    <v t="r">5829</v>
    <v t="r">5830</v>
    <v t="r">5831</v>
  </a>
  <a r="8">
    <v t="r">5835</v>
    <v t="r">5836</v>
    <v t="r">5837</v>
    <v t="r">5838</v>
    <v t="r">5839</v>
    <v t="r">5840</v>
    <v t="r">5841</v>
    <v t="r">5842</v>
  </a>
  <a r="6">
    <v t="r">5846</v>
    <v t="r">5847</v>
    <v t="r">5848</v>
    <v t="r">5849</v>
    <v t="r">5850</v>
    <v t="r">5851</v>
  </a>
  <a r="6">
    <v t="r">5855</v>
    <v t="r">5856</v>
    <v t="r">5857</v>
    <v t="r">5858</v>
    <v t="r">5859</v>
    <v t="r">5860</v>
  </a>
  <a r="7">
    <v t="r">5864</v>
    <v t="r">5865</v>
    <v t="r">5866</v>
    <v t="r">5867</v>
    <v t="r">5868</v>
    <v t="r">5869</v>
    <v t="r">5870</v>
  </a>
  <a r="6">
    <v t="r">5874</v>
    <v t="r">5875</v>
    <v t="r">5876</v>
    <v t="r">5877</v>
    <v t="r">5878</v>
    <v t="r">5879</v>
  </a>
  <a r="6">
    <v t="r">5883</v>
    <v t="r">5884</v>
    <v t="r">5885</v>
    <v t="r">5886</v>
    <v t="r">5887</v>
    <v t="r">5888</v>
  </a>
  <a r="12">
    <v t="r">5782</v>
    <v t="r">5794</v>
    <v t="r">5803</v>
    <v t="r">5812</v>
    <v t="r">5823</v>
    <v t="r">5833</v>
    <v t="r">5844</v>
    <v t="r">5853</v>
    <v t="r">5862</v>
    <v t="r">5872</v>
    <v t="r">5881</v>
    <v t="r">5890</v>
  </a>
  <a r="6">
    <v t="r">5895</v>
    <v t="r">5896</v>
    <v t="r">5897</v>
    <v t="r">5898</v>
    <v t="r">5899</v>
    <v t="r">5900</v>
  </a>
  <a r="6">
    <v t="r">5904</v>
    <v t="r">5905</v>
    <v t="r">5906</v>
    <v t="r">5907</v>
    <v t="r">5908</v>
    <v t="r">5909</v>
  </a>
  <a r="8">
    <v t="r">5913</v>
    <v t="r">5914</v>
    <v t="r">5915</v>
    <v t="r">5916</v>
    <v t="r">5917</v>
    <v t="r">5918</v>
    <v t="r">5919</v>
    <v t="r">5920</v>
  </a>
  <a r="6">
    <v t="r">5924</v>
    <v t="r">5925</v>
    <v t="r">5926</v>
    <v t="r">5927</v>
    <v t="r">5928</v>
    <v t="r">5929</v>
  </a>
  <a r="10">
    <v t="r">5933</v>
    <v t="r">5934</v>
    <v t="r">5935</v>
    <v t="r">5936</v>
    <v t="r">5937</v>
    <v t="r">5938</v>
    <v t="r">5939</v>
    <v t="r">5940</v>
    <v t="r">5941</v>
    <v t="r">5942</v>
  </a>
  <a r="6">
    <v t="r">5946</v>
    <v t="r">5947</v>
    <v t="r">5948</v>
    <v t="r">5949</v>
    <v t="r">5950</v>
    <v t="r">5951</v>
  </a>
  <a r="6">
    <v t="r">5955</v>
    <v t="r">5956</v>
    <v t="r">5957</v>
    <v t="r">5958</v>
    <v t="r">5959</v>
    <v t="r">5960</v>
  </a>
  <a r="6">
    <v t="r">5964</v>
    <v t="r">5965</v>
    <v t="r">5966</v>
    <v t="r">5967</v>
    <v t="r">5968</v>
    <v t="r">5969</v>
  </a>
  <a r="7">
    <v t="r">5973</v>
    <v t="r">5974</v>
    <v t="r">5975</v>
    <v t="r">5976</v>
    <v t="r">5977</v>
    <v t="r">5978</v>
    <v t="r">5979</v>
  </a>
  <a r="10">
    <v t="r">5983</v>
    <v t="r">5984</v>
    <v t="r">5985</v>
    <v t="r">5986</v>
    <v t="r">5987</v>
    <v t="r">5988</v>
    <v t="r">5989</v>
    <v t="r">5990</v>
    <v t="r">5991</v>
    <v t="r">5992</v>
  </a>
  <a r="6">
    <v t="r">5996</v>
    <v t="r">5997</v>
    <v t="r">5998</v>
    <v t="r">5999</v>
    <v t="r">6000</v>
    <v t="r">6001</v>
  </a>
  <a r="6">
    <v t="r">6005</v>
    <v t="r">6006</v>
    <v t="r">6007</v>
    <v t="r">6008</v>
    <v t="r">6009</v>
    <v t="r">6010</v>
  </a>
  <a r="6">
    <v t="r">6014</v>
    <v t="r">6015</v>
    <v t="r">6016</v>
    <v t="r">6017</v>
    <v t="r">6018</v>
    <v t="r">6019</v>
  </a>
  <a r="6">
    <v t="r">6023</v>
    <v t="r">6024</v>
    <v t="r">6025</v>
    <v t="r">6026</v>
    <v t="r">6027</v>
    <v t="r">6028</v>
  </a>
  <a r="14">
    <v t="r">5902</v>
    <v t="r">5911</v>
    <v t="r">5922</v>
    <v t="r">5931</v>
    <v t="r">5944</v>
    <v t="r">5953</v>
    <v t="r">5962</v>
    <v t="r">5971</v>
    <v t="r">5981</v>
    <v t="r">5994</v>
    <v t="r">6003</v>
    <v t="r">6012</v>
    <v t="r">6021</v>
    <v t="r">6030</v>
  </a>
  <a r="6">
    <v t="r">6035</v>
    <v t="r">6036</v>
    <v t="r">6037</v>
    <v t="r">6038</v>
    <v t="r">6039</v>
    <v t="r">6040</v>
  </a>
  <a r="7">
    <v t="r">6044</v>
    <v t="r">6045</v>
    <v t="r">6046</v>
    <v t="r">6047</v>
    <v t="r">6048</v>
    <v t="r">6049</v>
    <v t="r">6050</v>
  </a>
  <a r="7">
    <v t="r">6054</v>
    <v t="r">6055</v>
    <v t="r">6056</v>
    <v t="r">6057</v>
    <v t="r">6058</v>
    <v t="r">6059</v>
    <v t="r">6060</v>
  </a>
  <a r="8">
    <v t="r">6064</v>
    <v t="r">6065</v>
    <v t="r">6066</v>
    <v t="r">6067</v>
    <v t="r">6068</v>
    <v t="r">6069</v>
    <v t="r">6070</v>
    <v t="r">6071</v>
  </a>
  <a r="6">
    <v t="r">6075</v>
    <v t="r">6076</v>
    <v t="r">6077</v>
    <v t="r">6078</v>
    <v t="r">6079</v>
    <v t="r">6080</v>
  </a>
  <a r="6">
    <v t="r">6084</v>
    <v t="r">6085</v>
    <v t="r">6086</v>
    <v t="r">6087</v>
    <v t="r">6088</v>
    <v t="r">6089</v>
  </a>
  <a r="6">
    <v t="r">6042</v>
    <v t="r">6052</v>
    <v t="r">6062</v>
    <v t="r">6073</v>
    <v t="r">6082</v>
    <v t="r">6091</v>
  </a>
  <a r="7">
    <v t="r">6096</v>
    <v t="r">6097</v>
    <v t="r">6098</v>
    <v t="r">6099</v>
    <v t="r">6100</v>
    <v t="r">6101</v>
    <v t="r">6102</v>
  </a>
  <a r="7">
    <v t="r">6106</v>
    <v t="r">6107</v>
    <v t="r">6108</v>
    <v t="r">6109</v>
    <v t="r">6110</v>
    <v t="r">6111</v>
    <v t="r">6112</v>
  </a>
  <a r="7">
    <v t="r">6116</v>
    <v t="r">6117</v>
    <v t="r">6118</v>
    <v t="r">6119</v>
    <v t="r">6120</v>
    <v t="r">6121</v>
    <v t="r">6122</v>
  </a>
  <a r="7">
    <v t="r">6126</v>
    <v t="r">6127</v>
    <v t="r">6128</v>
    <v t="r">6129</v>
    <v t="r">6130</v>
    <v t="r">6131</v>
    <v t="r">6132</v>
  </a>
  <a r="6">
    <v t="r">6136</v>
    <v t="r">6137</v>
    <v t="r">6138</v>
    <v t="r">6139</v>
    <v t="r">6140</v>
    <v t="r">6141</v>
  </a>
  <a r="6">
    <v t="r">6145</v>
    <v t="r">6146</v>
    <v t="r">6147</v>
    <v t="r">6148</v>
    <v t="r">6149</v>
    <v t="r">6150</v>
  </a>
  <a r="6">
    <v t="r">6154</v>
    <v t="r">6155</v>
    <v t="r">6156</v>
    <v t="r">6157</v>
    <v t="r">6158</v>
    <v t="r">6159</v>
  </a>
  <a r="8">
    <v t="r">6163</v>
    <v t="r">6164</v>
    <v t="r">6165</v>
    <v t="r">6166</v>
    <v t="r">6167</v>
    <v t="r">6168</v>
    <v t="r">6169</v>
    <v t="r">6170</v>
  </a>
  <a r="6">
    <v t="r">6174</v>
    <v t="r">6175</v>
    <v t="r">6176</v>
    <v t="r">6177</v>
    <v t="r">6178</v>
    <v t="r">6179</v>
  </a>
  <a r="6">
    <v t="r">6183</v>
    <v t="r">6184</v>
    <v t="r">6185</v>
    <v t="r">6186</v>
    <v t="r">6187</v>
    <v t="r">6188</v>
  </a>
  <a r="6">
    <v t="r">6192</v>
    <v t="r">6193</v>
    <v t="r">6194</v>
    <v t="r">6195</v>
    <v t="r">6196</v>
    <v t="r">6197</v>
  </a>
  <a r="7">
    <v t="r">6201</v>
    <v t="r">6202</v>
    <v t="r">6203</v>
    <v t="r">6204</v>
    <v t="r">6205</v>
    <v t="r">6206</v>
    <v t="r">6207</v>
  </a>
  <a r="6">
    <v t="r">6211</v>
    <v t="r">6212</v>
    <v t="r">6213</v>
    <v t="r">6214</v>
    <v t="r">6215</v>
    <v t="r">6216</v>
  </a>
  <a r="13">
    <v t="r">6104</v>
    <v t="r">6114</v>
    <v t="r">6124</v>
    <v t="r">6134</v>
    <v t="r">6143</v>
    <v t="r">6152</v>
    <v t="r">6161</v>
    <v t="r">6172</v>
    <v t="r">6181</v>
    <v t="r">6190</v>
    <v t="r">6199</v>
    <v t="r">6209</v>
    <v t="r">6218</v>
  </a>
  <a r="6">
    <v t="r">6223</v>
    <v t="r">6224</v>
    <v t="r">6225</v>
    <v t="r">6226</v>
    <v t="r">6227</v>
    <v t="r">6228</v>
  </a>
  <a r="10">
    <v t="r">6232</v>
    <v t="r">6233</v>
    <v t="r">6234</v>
    <v t="r">6235</v>
    <v t="r">6236</v>
    <v t="r">6237</v>
    <v t="r">6238</v>
    <v t="r">6239</v>
    <v t="r">6240</v>
    <v t="r">6241</v>
  </a>
  <a r="6">
    <v t="r">6245</v>
    <v t="r">6246</v>
    <v t="r">6247</v>
    <v t="r">6248</v>
    <v t="r">6249</v>
    <v t="r">6250</v>
  </a>
  <a r="7">
    <v t="r">6254</v>
    <v t="r">6255</v>
    <v t="r">6256</v>
    <v t="r">6257</v>
    <v t="r">6258</v>
    <v t="r">6259</v>
    <v t="r">6260</v>
  </a>
  <a r="6">
    <v t="r">6264</v>
    <v t="r">6265</v>
    <v t="r">6266</v>
    <v t="r">6267</v>
    <v t="r">6268</v>
    <v t="r">6269</v>
  </a>
  <a r="6">
    <v t="r">6273</v>
    <v t="r">6274</v>
    <v t="r">6275</v>
    <v t="r">6276</v>
    <v t="r">6277</v>
    <v t="r">6278</v>
  </a>
  <a r="6">
    <v t="r">6282</v>
    <v t="r">6283</v>
    <v t="r">6284</v>
    <v t="r">6285</v>
    <v t="r">6286</v>
    <v t="r">6287</v>
  </a>
  <a r="7">
    <v t="r">6291</v>
    <v t="r">6292</v>
    <v t="r">6293</v>
    <v t="r">6294</v>
    <v t="r">6295</v>
    <v t="r">6296</v>
    <v t="r">6297</v>
  </a>
  <a r="7">
    <v t="r">6301</v>
    <v t="r">6302</v>
    <v t="r">6303</v>
    <v t="r">6304</v>
    <v t="r">6305</v>
    <v t="r">6306</v>
    <v t="r">6307</v>
  </a>
  <a r="8">
    <v t="r">6311</v>
    <v t="r">6312</v>
    <v t="r">6313</v>
    <v t="r">6314</v>
    <v t="r">6315</v>
    <v t="r">6316</v>
    <v t="r">6317</v>
    <v t="r">6318</v>
  </a>
  <a r="10">
    <v t="r">6230</v>
    <v t="r">6243</v>
    <v t="r">6252</v>
    <v t="r">6262</v>
    <v t="r">6271</v>
    <v t="r">6280</v>
    <v t="r">6289</v>
    <v t="r">6299</v>
    <v t="r">6309</v>
    <v t="r">6320</v>
  </a>
  <a r="6">
    <v t="r">6325</v>
    <v t="r">6326</v>
    <v t="r">6327</v>
    <v t="r">6328</v>
    <v t="r">6329</v>
    <v t="r">6330</v>
  </a>
  <a r="6">
    <v t="r">6334</v>
    <v t="r">6335</v>
    <v t="r">6336</v>
    <v t="r">6337</v>
    <v t="r">6338</v>
    <v t="r">6339</v>
  </a>
  <a r="6">
    <v t="r">6343</v>
    <v t="r">6344</v>
    <v t="r">6345</v>
    <v t="r">6346</v>
    <v t="r">6347</v>
    <v t="r">6348</v>
  </a>
  <a r="6">
    <v t="r">6352</v>
    <v t="r">6353</v>
    <v t="r">6354</v>
    <v t="r">6355</v>
    <v t="r">6356</v>
    <v t="r">6357</v>
  </a>
  <a r="13">
    <v t="r">6361</v>
    <v t="r">6362</v>
    <v t="r">6363</v>
    <v t="r">6364</v>
    <v t="r">6365</v>
    <v t="r">6366</v>
    <v t="r">6367</v>
    <v t="r">6368</v>
    <v t="r">6369</v>
    <v t="r">6370</v>
    <v t="r">6371</v>
    <v t="r">6372</v>
    <v t="r">6373</v>
  </a>
  <a r="6">
    <v t="r">6377</v>
    <v t="r">6378</v>
    <v t="r">6379</v>
    <v t="r">6380</v>
    <v t="r">6381</v>
    <v t="r">6382</v>
  </a>
  <a r="7">
    <v t="r">6386</v>
    <v t="r">6387</v>
    <v t="r">6388</v>
    <v t="r">6389</v>
    <v t="r">6390</v>
    <v t="r">6391</v>
    <v t="r">6392</v>
  </a>
  <a r="8">
    <v t="r">6396</v>
    <v t="r">6397</v>
    <v t="r">6398</v>
    <v t="r">6399</v>
    <v t="r">6400</v>
    <v t="r">6401</v>
    <v t="r">6402</v>
    <v t="r">6403</v>
  </a>
  <a r="9">
    <v t="r">6407</v>
    <v t="r">6408</v>
    <v t="r">6409</v>
    <v t="r">6410</v>
    <v t="r">6411</v>
    <v t="r">6412</v>
    <v t="r">6413</v>
    <v t="r">6414</v>
    <v t="r">6415</v>
  </a>
  <a r="6">
    <v t="r">6419</v>
    <v t="r">6420</v>
    <v t="r">6421</v>
    <v t="r">6422</v>
    <v t="r">6423</v>
    <v t="r">6424</v>
  </a>
  <a r="7">
    <v t="r">6428</v>
    <v t="r">6429</v>
    <v t="r">6430</v>
    <v t="r">6431</v>
    <v t="r">6432</v>
    <v t="r">6433</v>
    <v t="r">6434</v>
  </a>
  <a r="11">
    <v t="r">6332</v>
    <v t="r">6341</v>
    <v t="r">6350</v>
    <v t="r">6359</v>
    <v t="r">6375</v>
    <v t="r">6384</v>
    <v t="r">6394</v>
    <v t="r">6405</v>
    <v t="r">6417</v>
    <v t="r">6426</v>
    <v t="r">6436</v>
  </a>
  <a r="7">
    <v t="r">6441</v>
    <v t="r">6442</v>
    <v t="r">6443</v>
    <v t="r">6444</v>
    <v t="r">6445</v>
    <v t="r">6446</v>
    <v t="r">6447</v>
  </a>
  <a r="6">
    <v t="r">6451</v>
    <v t="r">6452</v>
    <v t="r">6453</v>
    <v t="r">6454</v>
    <v t="r">6455</v>
    <v t="r">6456</v>
  </a>
  <a r="6">
    <v t="r">6460</v>
    <v t="r">6461</v>
    <v t="r">6462</v>
    <v t="r">6463</v>
    <v t="r">6464</v>
    <v t="r">6465</v>
  </a>
  <a r="6">
    <v t="r">6469</v>
    <v t="r">6470</v>
    <v t="r">6471</v>
    <v t="r">6472</v>
    <v t="r">6473</v>
    <v t="r">6474</v>
  </a>
  <a r="6">
    <v t="r">6478</v>
    <v t="r">6479</v>
    <v t="r">6480</v>
    <v t="r">6481</v>
    <v t="r">6482</v>
    <v t="r">6483</v>
  </a>
  <a r="10">
    <v t="r">6487</v>
    <v t="r">6488</v>
    <v t="r">6489</v>
    <v t="r">6490</v>
    <v t="r">6491</v>
    <v t="r">6492</v>
    <v t="r">6493</v>
    <v t="r">6494</v>
    <v t="r">6495</v>
    <v t="r">6496</v>
  </a>
  <a r="6">
    <v t="r">6500</v>
    <v t="r">6501</v>
    <v t="r">6502</v>
    <v t="r">6503</v>
    <v t="r">6504</v>
    <v t="r">6505</v>
  </a>
  <a r="7">
    <v t="r">6509</v>
    <v t="r">6510</v>
    <v t="r">6511</v>
    <v t="r">6512</v>
    <v t="r">6513</v>
    <v t="r">6514</v>
    <v t="r">6515</v>
  </a>
  <a r="7">
    <v t="r">6519</v>
    <v t="r">6520</v>
    <v t="r">6521</v>
    <v t="r">6522</v>
    <v t="r">6523</v>
    <v t="r">6524</v>
    <v t="r">6525</v>
  </a>
  <a r="7">
    <v t="r">6529</v>
    <v t="r">6530</v>
    <v t="r">6531</v>
    <v t="r">6532</v>
    <v t="r">6533</v>
    <v t="r">6534</v>
    <v t="r">6535</v>
  </a>
  <a r="6">
    <v t="r">6539</v>
    <v t="r">6540</v>
    <v t="r">6541</v>
    <v t="r">6542</v>
    <v t="r">6543</v>
    <v t="r">6544</v>
  </a>
  <a r="6">
    <v t="r">6548</v>
    <v t="r">6549</v>
    <v t="r">6550</v>
    <v t="r">6551</v>
    <v t="r">6552</v>
    <v t="r">6553</v>
  </a>
  <a r="7">
    <v t="r">6557</v>
    <v t="r">6558</v>
    <v t="r">6559</v>
    <v t="r">6560</v>
    <v t="r">6561</v>
    <v t="r">6562</v>
    <v t="r">6563</v>
  </a>
  <a r="7">
    <v t="r">6567</v>
    <v t="r">6568</v>
    <v t="r">6569</v>
    <v t="r">6570</v>
    <v t="r">6571</v>
    <v t="r">6572</v>
    <v t="r">6573</v>
  </a>
  <a r="14">
    <v t="r">6449</v>
    <v t="r">6458</v>
    <v t="r">6467</v>
    <v t="r">6476</v>
    <v t="r">6485</v>
    <v t="r">6498</v>
    <v t="r">6507</v>
    <v t="r">6517</v>
    <v t="r">6527</v>
    <v t="r">6537</v>
    <v t="r">6546</v>
    <v t="r">6555</v>
    <v t="r">6565</v>
    <v t="r">6575</v>
  </a>
  <a r="6">
    <v t="r">6580</v>
    <v t="r">6581</v>
    <v t="r">6582</v>
    <v t="r">6583</v>
    <v t="r">6584</v>
    <v t="r">6585</v>
  </a>
  <a r="8">
    <v t="r">6589</v>
    <v t="r">6590</v>
    <v t="r">6591</v>
    <v t="r">6592</v>
    <v t="r">6593</v>
    <v t="r">6594</v>
    <v t="r">6595</v>
    <v t="r">6596</v>
  </a>
  <a r="7">
    <v t="r">6600</v>
    <v t="r">6601</v>
    <v t="r">6602</v>
    <v t="r">6603</v>
    <v t="r">6604</v>
    <v t="r">6605</v>
    <v t="r">6606</v>
  </a>
  <a r="11">
    <v t="r">6610</v>
    <v t="r">6611</v>
    <v t="r">6612</v>
    <v t="r">6613</v>
    <v t="r">6614</v>
    <v t="r">6615</v>
    <v t="r">6616</v>
    <v t="r">6617</v>
    <v t="r">6618</v>
    <v t="r">6619</v>
    <v t="r">6620</v>
  </a>
  <a r="7">
    <v t="r">6624</v>
    <v t="r">6625</v>
    <v t="r">6626</v>
    <v t="r">6627</v>
    <v t="r">6628</v>
    <v t="r">6629</v>
    <v t="r">6630</v>
  </a>
  <a r="7">
    <v t="r">6634</v>
    <v t="r">6635</v>
    <v t="r">6636</v>
    <v t="r">6637</v>
    <v t="r">6638</v>
    <v t="r">6639</v>
    <v t="r">6640</v>
  </a>
  <a r="9">
    <v t="r">6644</v>
    <v t="r">6645</v>
    <v t="r">6646</v>
    <v t="r">6647</v>
    <v t="r">6648</v>
    <v t="r">6649</v>
    <v t="r">6650</v>
    <v t="r">6651</v>
    <v t="r">6652</v>
  </a>
  <a r="6">
    <v t="r">6656</v>
    <v t="r">6657</v>
    <v t="r">6658</v>
    <v t="r">6659</v>
    <v t="r">6660</v>
    <v t="r">6661</v>
  </a>
  <a r="6">
    <v t="r">6665</v>
    <v t="r">6666</v>
    <v t="r">6667</v>
    <v t="r">6668</v>
    <v t="r">6669</v>
    <v t="r">6670</v>
  </a>
  <a r="7">
    <v t="r">6674</v>
    <v t="r">6675</v>
    <v t="r">6676</v>
    <v t="r">6677</v>
    <v t="r">6678</v>
    <v t="r">6679</v>
    <v t="r">6680</v>
  </a>
  <a r="9">
    <v t="r">6684</v>
    <v t="r">6685</v>
    <v t="r">6686</v>
    <v t="r">6687</v>
    <v t="r">6688</v>
    <v t="r">6689</v>
    <v t="r">6690</v>
    <v t="r">6691</v>
    <v t="r">6692</v>
  </a>
  <a r="6">
    <v t="r">6696</v>
    <v t="r">6697</v>
    <v t="r">6698</v>
    <v t="r">6699</v>
    <v t="r">6700</v>
    <v t="r">6701</v>
  </a>
  <a r="12">
    <v t="r">6587</v>
    <v t="r">6598</v>
    <v t="r">6608</v>
    <v t="r">6622</v>
    <v t="r">6632</v>
    <v t="r">6642</v>
    <v t="r">6654</v>
    <v t="r">6663</v>
    <v t="r">6672</v>
    <v t="r">6682</v>
    <v t="r">6694</v>
    <v t="r">6703</v>
  </a>
  <a r="8">
    <v t="r">6709</v>
    <v t="r">6710</v>
    <v t="r">6711</v>
    <v t="r">6712</v>
    <v t="r">6713</v>
    <v t="r">6714</v>
    <v t="r">6715</v>
    <v t="r">6716</v>
  </a>
  <a r="7">
    <v t="r">6720</v>
    <v t="r">6721</v>
    <v t="r">6722</v>
    <v t="r">6723</v>
    <v t="r">6724</v>
    <v t="r">6725</v>
    <v t="r">6726</v>
  </a>
  <a r="6">
    <v t="r">6730</v>
    <v t="r">6731</v>
    <v t="r">6732</v>
    <v t="r">6733</v>
    <v t="r">6734</v>
    <v t="r">6735</v>
  </a>
  <a r="6">
    <v t="r">6739</v>
    <v t="r">6740</v>
    <v t="r">6741</v>
    <v t="r">6742</v>
    <v t="r">6743</v>
    <v t="r">6744</v>
  </a>
  <a r="6">
    <v t="r">6748</v>
    <v t="r">6749</v>
    <v t="r">6750</v>
    <v t="r">6751</v>
    <v t="r">6752</v>
    <v t="r">6753</v>
  </a>
  <a r="6">
    <v t="r">6757</v>
    <v t="r">6758</v>
    <v t="r">6759</v>
    <v t="r">6760</v>
    <v t="r">6761</v>
    <v t="r">6762</v>
  </a>
  <a r="6">
    <v t="r">6766</v>
    <v t="r">6767</v>
    <v t="r">6768</v>
    <v t="r">6769</v>
    <v t="r">6770</v>
    <v t="r">6771</v>
  </a>
  <a r="6">
    <v t="r">6775</v>
    <v t="r">6776</v>
    <v t="r">6777</v>
    <v t="r">6778</v>
    <v t="r">6779</v>
    <v t="r">6780</v>
  </a>
  <a r="8">
    <v t="r">6784</v>
    <v t="r">6785</v>
    <v t="r">6786</v>
    <v t="r">6787</v>
    <v t="r">6788</v>
    <v t="r">6789</v>
    <v t="r">6790</v>
    <v t="r">6791</v>
  </a>
  <a r="9">
    <v t="r">6718</v>
    <v t="r">6728</v>
    <v t="r">6737</v>
    <v t="r">6746</v>
    <v t="r">6755</v>
    <v t="r">6764</v>
    <v t="r">6773</v>
    <v t="r">6782</v>
    <v t="r">6793</v>
  </a>
  <a r="7">
    <v t="r">6798</v>
    <v t="r">6799</v>
    <v t="r">6800</v>
    <v t="r">6801</v>
    <v t="r">6802</v>
    <v t="r">6803</v>
    <v t="r">6804</v>
  </a>
  <a r="8">
    <v t="r">6808</v>
    <v t="r">6809</v>
    <v t="r">6810</v>
    <v t="r">6811</v>
    <v t="r">6812</v>
    <v t="r">6813</v>
    <v t="r">6814</v>
    <v t="r">6815</v>
  </a>
  <a r="6">
    <v t="r">6819</v>
    <v t="r">6820</v>
    <v t="r">6821</v>
    <v t="r">6822</v>
    <v t="r">6823</v>
    <v t="r">6824</v>
  </a>
  <a r="11">
    <v t="r">6828</v>
    <v t="r">6829</v>
    <v t="r">6830</v>
    <v t="r">6831</v>
    <v t="r">6832</v>
    <v t="r">6833</v>
    <v t="r">6834</v>
    <v t="r">6835</v>
    <v t="r">6836</v>
    <v t="r">6837</v>
    <v t="r">6838</v>
  </a>
  <a r="6">
    <v t="r">6842</v>
    <v t="r">6843</v>
    <v t="r">6844</v>
    <v t="r">6845</v>
    <v t="r">6846</v>
    <v t="r">6847</v>
  </a>
  <a r="6">
    <v t="r">6851</v>
    <v t="r">6852</v>
    <v t="r">6853</v>
    <v t="r">6854</v>
    <v t="r">6855</v>
    <v t="r">6856</v>
  </a>
  <a r="6">
    <v t="r">6860</v>
    <v t="r">6861</v>
    <v t="r">6862</v>
    <v t="r">6863</v>
    <v t="r">6864</v>
    <v t="r">6865</v>
  </a>
  <a r="6">
    <v t="r">6869</v>
    <v t="r">6870</v>
    <v t="r">6871</v>
    <v t="r">6872</v>
    <v t="r">6873</v>
    <v t="r">6874</v>
  </a>
  <a r="9">
    <v t="r">6878</v>
    <v t="r">6879</v>
    <v t="r">6880</v>
    <v t="r">6881</v>
    <v t="r">6882</v>
    <v t="r">6883</v>
    <v t="r">6884</v>
    <v t="r">6885</v>
    <v t="r">6886</v>
  </a>
  <a r="7">
    <v t="r">6891</v>
    <v t="r">6892</v>
    <v t="r">6893</v>
    <v t="r">6894</v>
    <v t="r">6895</v>
    <v t="r">6896</v>
    <v t="r">6897</v>
  </a>
  <a r="6">
    <v t="r">6901</v>
    <v t="r">6902</v>
    <v t="r">6903</v>
    <v t="r">6904</v>
    <v t="r">6905</v>
    <v t="r">6906</v>
  </a>
  <a r="6">
    <v t="r">6910</v>
    <v t="r">6911</v>
    <v t="r">6912</v>
    <v t="r">6913</v>
    <v t="r">6914</v>
    <v t="r">6915</v>
  </a>
  <a r="7">
    <v t="r">6919</v>
    <v t="r">6920</v>
    <v t="r">6921</v>
    <v t="r">6922</v>
    <v t="r">6923</v>
    <v t="r">6924</v>
    <v t="r">6925</v>
  </a>
  <a r="6">
    <v t="r">6929</v>
    <v t="r">6930</v>
    <v t="r">6931</v>
    <v t="r">6932</v>
    <v t="r">6933</v>
    <v t="r">6934</v>
  </a>
  <a r="6">
    <v t="r">6938</v>
    <v t="r">6939</v>
    <v t="r">6940</v>
    <v t="r">6941</v>
    <v t="r">6942</v>
    <v t="r">6943</v>
  </a>
  <a r="6">
    <v t="r">6947</v>
    <v t="r">6948</v>
    <v t="r">6949</v>
    <v t="r">6950</v>
    <v t="r">6951</v>
    <v t="r">6952</v>
  </a>
  <a r="6">
    <v t="r">6956</v>
    <v t="r">6957</v>
    <v t="r">6958</v>
    <v t="r">6959</v>
    <v t="r">6960</v>
    <v t="r">6961</v>
  </a>
  <a r="17">
    <v t="r">6806</v>
    <v t="r">6817</v>
    <v t="r">6826</v>
    <v t="r">6840</v>
    <v t="r">6849</v>
    <v t="r">6858</v>
    <v t="r">6867</v>
    <v t="r">6876</v>
    <v t="r">6888</v>
    <v t="r">6899</v>
    <v t="r">6908</v>
    <v t="r">6917</v>
    <v t="r">6927</v>
    <v t="r">6936</v>
    <v t="r">6945</v>
    <v t="r">6954</v>
    <v t="r">6963</v>
  </a>
  <a r="6">
    <v t="r">6968</v>
    <v t="r">6969</v>
    <v t="r">6970</v>
    <v t="r">6971</v>
    <v t="r">6972</v>
    <v t="r">6973</v>
  </a>
  <a r="6">
    <v t="r">6977</v>
    <v t="r">6978</v>
    <v t="r">6979</v>
    <v t="r">6980</v>
    <v t="r">6981</v>
    <v t="r">6982</v>
  </a>
  <a r="7">
    <v t="r">6986</v>
    <v t="r">6987</v>
    <v t="r">6988</v>
    <v t="r">6989</v>
    <v t="r">6990</v>
    <v t="r">6991</v>
    <v t="r">6992</v>
  </a>
  <a r="6">
    <v t="r">6996</v>
    <v t="r">6997</v>
    <v t="r">6998</v>
    <v t="r">6999</v>
    <v t="r">7000</v>
    <v t="r">7001</v>
  </a>
  <a r="8">
    <v t="r">7005</v>
    <v t="r">7006</v>
    <v t="r">7007</v>
    <v t="r">7008</v>
    <v t="r">7009</v>
    <v t="r">7010</v>
    <v t="r">7011</v>
    <v t="r">7012</v>
  </a>
  <a r="6">
    <v t="r">7016</v>
    <v t="r">7017</v>
    <v t="r">7018</v>
    <v t="r">7019</v>
    <v t="r">7020</v>
    <v t="r">7021</v>
  </a>
  <a r="6">
    <v t="r">6975</v>
    <v t="r">6984</v>
    <v t="r">6994</v>
    <v t="r">7003</v>
    <v t="r">7014</v>
    <v t="r">7023</v>
  </a>
  <a r="6">
    <v t="r">7029</v>
    <v t="r">7030</v>
    <v t="r">7031</v>
    <v t="r">7032</v>
    <v t="r">7033</v>
    <v t="r">7034</v>
  </a>
  <a r="6">
    <v t="r">7038</v>
    <v t="r">7039</v>
    <v t="r">7040</v>
    <v t="r">7041</v>
    <v t="r">7042</v>
    <v t="r">7043</v>
  </a>
  <a r="6">
    <v t="r">7047</v>
    <v t="r">7048</v>
    <v t="r">7049</v>
    <v t="r">7050</v>
    <v t="r">7051</v>
    <v t="r">7052</v>
  </a>
  <a r="6">
    <v t="r">7056</v>
    <v t="r">7057</v>
    <v t="r">7058</v>
    <v t="r">7059</v>
    <v t="r">7060</v>
    <v t="r">7061</v>
  </a>
  <a r="7">
    <v t="r">7065</v>
    <v t="r">7066</v>
    <v t="r">7067</v>
    <v t="r">7068</v>
    <v t="r">7069</v>
    <v t="r">7070</v>
    <v t="r">7071</v>
  </a>
  <a r="7">
    <v t="r">7075</v>
    <v t="r">7076</v>
    <v t="r">7077</v>
    <v t="r">7078</v>
    <v t="r">7079</v>
    <v t="r">7080</v>
    <v t="r">7081</v>
  </a>
  <a r="6">
    <v t="r">7085</v>
    <v t="r">7086</v>
    <v t="r">7087</v>
    <v t="r">7088</v>
    <v t="r">7089</v>
    <v t="r">7090</v>
  </a>
  <a r="9">
    <v t="r">7094</v>
    <v t="r">7095</v>
    <v t="r">7096</v>
    <v t="r">7097</v>
    <v t="r">7098</v>
    <v t="r">7099</v>
    <v t="r">7100</v>
    <v t="r">7101</v>
    <v t="r">7102</v>
  </a>
  <a r="7">
    <v t="r">7106</v>
    <v t="r">7107</v>
    <v t="r">7108</v>
    <v t="r">7109</v>
    <v t="r">7110</v>
    <v t="r">7111</v>
    <v t="r">7112</v>
  </a>
  <a r="6">
    <v t="r">7116</v>
    <v t="r">7117</v>
    <v t="r">7118</v>
    <v t="r">7119</v>
    <v t="r">7120</v>
    <v t="r">7121</v>
  </a>
  <a r="6">
    <v t="r">7125</v>
    <v t="r">7126</v>
    <v t="r">7127</v>
    <v t="r">7128</v>
    <v t="r">7129</v>
    <v t="r">7130</v>
  </a>
  <a r="6">
    <v t="r">7134</v>
    <v t="r">7135</v>
    <v t="r">7136</v>
    <v t="r">7137</v>
    <v t="r">7138</v>
    <v t="r">7139</v>
  </a>
  <a r="6">
    <v t="r">7143</v>
    <v t="r">7144</v>
    <v t="r">7145</v>
    <v t="r">7146</v>
    <v t="r">7147</v>
    <v t="r">7148</v>
  </a>
  <a r="6">
    <v t="r">7152</v>
    <v t="r">7153</v>
    <v t="r">7154</v>
    <v t="r">7155</v>
    <v t="r">7156</v>
    <v t="r">7157</v>
  </a>
  <a r="7">
    <v t="r">7161</v>
    <v t="r">7162</v>
    <v t="r">7163</v>
    <v t="r">7164</v>
    <v t="r">7165</v>
    <v t="r">7166</v>
    <v t="r">7167</v>
  </a>
  <a r="15">
    <v t="r">7036</v>
    <v t="r">7045</v>
    <v t="r">7054</v>
    <v t="r">7063</v>
    <v t="r">7073</v>
    <v t="r">7083</v>
    <v t="r">7092</v>
    <v t="r">7104</v>
    <v t="r">7114</v>
    <v t="r">7123</v>
    <v t="r">7132</v>
    <v t="r">7141</v>
    <v t="r">7150</v>
    <v t="r">7159</v>
    <v t="r">7169</v>
  </a>
  <a r="8">
    <v t="r">7174</v>
    <v t="r">7175</v>
    <v t="r">7176</v>
    <v t="r">7177</v>
    <v t="r">7178</v>
    <v t="r">7179</v>
    <v t="r">7180</v>
    <v t="r">7181</v>
  </a>
  <a r="6">
    <v t="r">7185</v>
    <v t="r">7186</v>
    <v t="r">7187</v>
    <v t="r">7188</v>
    <v t="r">7189</v>
    <v t="r">7190</v>
  </a>
  <a r="7">
    <v t="r">7194</v>
    <v t="r">7195</v>
    <v t="r">7196</v>
    <v t="r">7197</v>
    <v t="r">7198</v>
    <v t="r">7199</v>
    <v t="r">7200</v>
  </a>
  <a r="7">
    <v t="r">7204</v>
    <v t="r">7205</v>
    <v t="r">7206</v>
    <v t="r">7207</v>
    <v t="r">7208</v>
    <v t="r">7209</v>
    <v t="r">7210</v>
  </a>
  <a r="8">
    <v t="r">7214</v>
    <v t="r">7215</v>
    <v t="r">7216</v>
    <v t="r">7217</v>
    <v t="r">7218</v>
    <v t="r">7219</v>
    <v t="r">7220</v>
    <v t="r">7221</v>
  </a>
  <a r="6">
    <v t="r">7225</v>
    <v t="r">7226</v>
    <v t="r">7227</v>
    <v t="r">7228</v>
    <v t="r">7229</v>
    <v t="r">7230</v>
  </a>
  <a r="7">
    <v t="r">7234</v>
    <v t="r">7235</v>
    <v t="r">7236</v>
    <v t="r">7237</v>
    <v t="r">7238</v>
    <v t="r">7239</v>
    <v t="r">7240</v>
  </a>
  <a r="7">
    <v t="r">7244</v>
    <v t="r">7245</v>
    <v t="r">7246</v>
    <v t="r">7247</v>
    <v t="r">7248</v>
    <v t="r">7249</v>
    <v t="r">7250</v>
  </a>
  <a r="7">
    <v t="r">7254</v>
    <v t="r">7255</v>
    <v t="r">7256</v>
    <v t="r">7257</v>
    <v t="r">7258</v>
    <v t="r">7259</v>
    <v t="r">7260</v>
  </a>
  <a r="6">
    <v t="r">7264</v>
    <v t="r">7265</v>
    <v t="r">7266</v>
    <v t="r">7267</v>
    <v t="r">7268</v>
    <v t="r">7269</v>
  </a>
  <a r="6">
    <v t="r">7273</v>
    <v t="r">7274</v>
    <v t="r">7275</v>
    <v t="r">7276</v>
    <v t="r">7277</v>
    <v t="r">7278</v>
  </a>
  <a r="6">
    <v t="r">7282</v>
    <v t="r">7283</v>
    <v t="r">7284</v>
    <v t="r">7285</v>
    <v t="r">7286</v>
    <v t="r">7287</v>
  </a>
  <a r="12">
    <v t="r">7183</v>
    <v t="r">7192</v>
    <v t="r">7202</v>
    <v t="r">7212</v>
    <v t="r">7223</v>
    <v t="r">7232</v>
    <v t="r">7242</v>
    <v t="r">7252</v>
    <v t="r">7262</v>
    <v t="r">7271</v>
    <v t="r">7280</v>
    <v t="r">7289</v>
  </a>
  <a r="6">
    <v t="r">7294</v>
    <v t="r">7295</v>
    <v t="r">7296</v>
    <v t="r">7297</v>
    <v t="r">7298</v>
    <v t="r">7299</v>
  </a>
  <a r="8">
    <v t="r">7303</v>
    <v t="r">7304</v>
    <v t="r">7305</v>
    <v t="r">7306</v>
    <v t="r">7307</v>
    <v t="r">7308</v>
    <v t="r">7309</v>
    <v t="r">7310</v>
  </a>
  <a r="6">
    <v t="r">7314</v>
    <v t="r">7315</v>
    <v t="r">7316</v>
    <v t="r">7317</v>
    <v t="r">7318</v>
    <v t="r">7319</v>
  </a>
  <a r="7">
    <v t="r">7323</v>
    <v t="r">7324</v>
    <v t="r">7325</v>
    <v t="r">7326</v>
    <v t="r">7327</v>
    <v t="r">7328</v>
    <v t="r">7329</v>
  </a>
  <a r="9">
    <v t="r">7333</v>
    <v t="r">7334</v>
    <v t="r">7335</v>
    <v t="r">7336</v>
    <v t="r">7337</v>
    <v t="r">7338</v>
    <v t="r">7339</v>
    <v t="r">7340</v>
    <v t="r">7341</v>
  </a>
  <a r="7">
    <v t="r">7345</v>
    <v t="r">7346</v>
    <v t="r">7347</v>
    <v t="r">7348</v>
    <v t="r">7349</v>
    <v t="r">7350</v>
    <v t="r">7351</v>
  </a>
  <a r="6">
    <v t="r">7301</v>
    <v t="r">7312</v>
    <v t="r">7321</v>
    <v t="r">7331</v>
    <v t="r">7343</v>
    <v t="r">7353</v>
  </a>
  <a r="7">
    <v t="r">7358</v>
    <v t="r">7359</v>
    <v t="r">7360</v>
    <v t="r">7361</v>
    <v t="r">7362</v>
    <v t="r">7363</v>
    <v t="r">7364</v>
  </a>
  <a r="6">
    <v t="r">7368</v>
    <v t="r">7369</v>
    <v t="r">7370</v>
    <v t="r">7371</v>
    <v t="r">7372</v>
    <v t="r">7373</v>
  </a>
  <a r="7">
    <v t="r">7377</v>
    <v t="r">7378</v>
    <v t="r">7379</v>
    <v t="r">7380</v>
    <v t="r">7381</v>
    <v t="r">7382</v>
    <v t="r">7383</v>
  </a>
  <a r="8">
    <v t="r">7387</v>
    <v t="r">7388</v>
    <v t="r">7389</v>
    <v t="r">7390</v>
    <v t="r">7391</v>
    <v t="r">7392</v>
    <v t="r">7393</v>
    <v t="r">7394</v>
  </a>
  <a r="6">
    <v t="r">7398</v>
    <v t="r">7399</v>
    <v t="r">7400</v>
    <v t="r">7401</v>
    <v t="r">7402</v>
    <v t="r">7403</v>
  </a>
  <a r="6">
    <v t="r">7407</v>
    <v t="r">7408</v>
    <v t="r">7409</v>
    <v t="r">7410</v>
    <v t="r">7411</v>
    <v t="r">7412</v>
  </a>
  <a r="6">
    <v t="r">7366</v>
    <v t="r">7375</v>
    <v t="r">7385</v>
    <v t="r">7396</v>
    <v t="r">7405</v>
    <v t="r">7414</v>
  </a>
  <a r="7">
    <v t="r">7419</v>
    <v t="r">7420</v>
    <v t="r">7421</v>
    <v t="r">7422</v>
    <v t="r">7423</v>
    <v t="r">7424</v>
    <v t="r">7425</v>
  </a>
  <a r="6">
    <v t="r">7429</v>
    <v t="r">7430</v>
    <v t="r">7431</v>
    <v t="r">7432</v>
    <v t="r">7433</v>
    <v t="r">7434</v>
  </a>
  <a r="8">
    <v t="r">7438</v>
    <v t="r">7439</v>
    <v t="r">7440</v>
    <v t="r">7441</v>
    <v t="r">7442</v>
    <v t="r">7443</v>
    <v t="r">7444</v>
    <v t="r">7445</v>
  </a>
  <a r="6">
    <v t="r">7449</v>
    <v t="r">7450</v>
    <v t="r">7451</v>
    <v t="r">7452</v>
    <v t="r">7453</v>
    <v t="r">7454</v>
  </a>
  <a r="8">
    <v t="r">7458</v>
    <v t="r">7459</v>
    <v t="r">7460</v>
    <v t="r">7461</v>
    <v t="r">7462</v>
    <v t="r">7463</v>
    <v t="r">7464</v>
    <v t="r">7465</v>
  </a>
  <a r="7">
    <v t="r">7469</v>
    <v t="r">7470</v>
    <v t="r">7471</v>
    <v t="r">7472</v>
    <v t="r">7473</v>
    <v t="r">7474</v>
    <v t="r">7475</v>
  </a>
  <a r="6">
    <v t="r">7479</v>
    <v t="r">7480</v>
    <v t="r">7481</v>
    <v t="r">7482</v>
    <v t="r">7483</v>
    <v t="r">7484</v>
  </a>
  <a r="11">
    <v t="r">7488</v>
    <v t="r">7489</v>
    <v t="r">7490</v>
    <v t="r">7491</v>
    <v t="r">7492</v>
    <v t="r">7493</v>
    <v t="r">7494</v>
    <v t="r">7495</v>
    <v t="r">7496</v>
    <v t="r">7497</v>
    <v t="r">7498</v>
  </a>
  <a r="6">
    <v t="r">7502</v>
    <v t="r">7503</v>
    <v t="r">7504</v>
    <v t="r">7505</v>
    <v t="r">7506</v>
    <v t="r">7507</v>
  </a>
  <a r="9">
    <v t="r">7427</v>
    <v t="r">7436</v>
    <v t="r">7447</v>
    <v t="r">7456</v>
    <v t="r">7467</v>
    <v t="r">7477</v>
    <v t="r">7486</v>
    <v t="r">7500</v>
    <v t="r">7509</v>
  </a>
  <a r="6">
    <v t="r">7514</v>
    <v t="r">7515</v>
    <v t="r">7516</v>
    <v t="r">7517</v>
    <v t="r">7518</v>
    <v t="r">7519</v>
  </a>
  <a r="9">
    <v t="r">7523</v>
    <v t="r">7524</v>
    <v t="r">7525</v>
    <v t="r">7526</v>
    <v t="r">7527</v>
    <v t="r">7528</v>
    <v t="r">7529</v>
    <v t="r">7530</v>
    <v t="r">7531</v>
  </a>
  <a r="8">
    <v t="r">7535</v>
    <v t="r">7536</v>
    <v t="r">7537</v>
    <v t="r">7538</v>
    <v t="r">7539</v>
    <v t="r">7540</v>
    <v t="r">7541</v>
    <v t="r">7542</v>
  </a>
  <a r="6">
    <v t="r">7546</v>
    <v t="r">7547</v>
    <v t="r">7548</v>
    <v t="r">7549</v>
    <v t="r">7550</v>
    <v t="r">7551</v>
  </a>
  <a r="6">
    <v t="r">7555</v>
    <v t="r">7556</v>
    <v t="r">7557</v>
    <v t="r">7558</v>
    <v t="r">7559</v>
    <v t="r">7560</v>
  </a>
  <a r="7">
    <v t="r">7564</v>
    <v t="r">7565</v>
    <v t="r">7566</v>
    <v t="r">7567</v>
    <v t="r">7568</v>
    <v t="r">7569</v>
    <v t="r">7570</v>
  </a>
  <a r="7">
    <v t="r">7574</v>
    <v t="r">7575</v>
    <v t="r">7576</v>
    <v t="r">7577</v>
    <v t="r">7578</v>
    <v t="r">7579</v>
    <v t="r">7580</v>
  </a>
  <a r="6">
    <v t="r">7584</v>
    <v t="r">7585</v>
    <v t="r">7586</v>
    <v t="r">7587</v>
    <v t="r">7588</v>
    <v t="r">7589</v>
  </a>
  <a r="6">
    <v t="r">7593</v>
    <v t="r">7594</v>
    <v t="r">7595</v>
    <v t="r">7596</v>
    <v t="r">7597</v>
    <v t="r">7598</v>
  </a>
  <a r="9">
    <v t="r">7521</v>
    <v t="r">7533</v>
    <v t="r">7544</v>
    <v t="r">7553</v>
    <v t="r">7562</v>
    <v t="r">7572</v>
    <v t="r">7582</v>
    <v t="r">7591</v>
    <v t="r">7600</v>
  </a>
  <a r="6">
    <v t="r">7605</v>
    <v t="r">7606</v>
    <v t="r">7607</v>
    <v t="r">7608</v>
    <v t="r">7609</v>
    <v t="r">7610</v>
  </a>
  <a r="6">
    <v t="r">7614</v>
    <v t="r">7615</v>
    <v t="r">7616</v>
    <v t="r">7617</v>
    <v t="r">7618</v>
    <v t="r">7619</v>
  </a>
  <a r="6">
    <v t="r">7623</v>
    <v t="r">7624</v>
    <v t="r">7625</v>
    <v t="r">7626</v>
    <v t="r">7627</v>
    <v t="r">7628</v>
  </a>
  <a r="10">
    <v t="r">7632</v>
    <v t="r">7633</v>
    <v t="r">7634</v>
    <v t="r">7635</v>
    <v t="r">7636</v>
    <v t="r">7637</v>
    <v t="r">7638</v>
    <v t="r">7639</v>
    <v t="r">7640</v>
    <v t="r">7641</v>
  </a>
  <a r="7">
    <v t="r">7645</v>
    <v t="r">7646</v>
    <v t="r">7647</v>
    <v t="r">7648</v>
    <v t="r">7649</v>
    <v t="r">7650</v>
    <v t="r">7651</v>
  </a>
  <a r="6">
    <v t="r">7655</v>
    <v t="r">7656</v>
    <v t="r">7657</v>
    <v t="r">7658</v>
    <v t="r">7659</v>
    <v t="r">7660</v>
  </a>
  <a r="10">
    <v t="r">7664</v>
    <v t="r">7665</v>
    <v t="r">7666</v>
    <v t="r">7667</v>
    <v t="r">7668</v>
    <v t="r">7669</v>
    <v t="r">7670</v>
    <v t="r">7671</v>
    <v t="r">7672</v>
    <v t="r">7673</v>
  </a>
  <a r="6">
    <v t="r">7677</v>
    <v t="r">7678</v>
    <v t="r">7679</v>
    <v t="r">7680</v>
    <v t="r">7681</v>
    <v t="r">7682</v>
  </a>
  <a r="7">
    <v t="r">7686</v>
    <v t="r">7687</v>
    <v t="r">7688</v>
    <v t="r">7689</v>
    <v t="r">7690</v>
    <v t="r">7691</v>
    <v t="r">7692</v>
  </a>
  <a r="6">
    <v t="r">7696</v>
    <v t="r">7697</v>
    <v t="r">7698</v>
    <v t="r">7699</v>
    <v t="r">7700</v>
    <v t="r">7701</v>
  </a>
  <a r="10">
    <v t="r">7705</v>
    <v t="r">7706</v>
    <v t="r">7707</v>
    <v t="r">7708</v>
    <v t="r">7709</v>
    <v t="r">7710</v>
    <v t="r">7711</v>
    <v t="r">7712</v>
    <v t="r">7713</v>
    <v t="r">7714</v>
  </a>
  <a r="6">
    <v t="r">7718</v>
    <v t="r">7719</v>
    <v t="r">7720</v>
    <v t="r">7721</v>
    <v t="r">7722</v>
    <v t="r">7723</v>
  </a>
  <a r="6">
    <v t="r">7727</v>
    <v t="r">7728</v>
    <v t="r">7729</v>
    <v t="r">7730</v>
    <v t="r">7731</v>
    <v t="r">7732</v>
  </a>
  <a r="6">
    <v t="r">7736</v>
    <v t="r">7737</v>
    <v t="r">7738</v>
    <v t="r">7739</v>
    <v t="r">7740</v>
    <v t="r">7741</v>
  </a>
  <a r="6">
    <v t="r">7745</v>
    <v t="r">7746</v>
    <v t="r">7747</v>
    <v t="r">7748</v>
    <v t="r">7749</v>
    <v t="r">7750</v>
  </a>
  <a r="15">
    <v t="r">7612</v>
    <v t="r">7621</v>
    <v t="r">7630</v>
    <v t="r">7643</v>
    <v t="r">7653</v>
    <v t="r">7662</v>
    <v t="r">7675</v>
    <v t="r">7684</v>
    <v t="r">7694</v>
    <v t="r">7703</v>
    <v t="r">7716</v>
    <v t="r">7725</v>
    <v t="r">7734</v>
    <v t="r">7743</v>
    <v t="r">7752</v>
  </a>
  <a r="6">
    <v t="r">7757</v>
    <v t="r">7758</v>
    <v t="r">7759</v>
    <v t="r">7760</v>
    <v t="r">7761</v>
    <v t="r">7762</v>
  </a>
  <a r="9">
    <v t="r">7767</v>
    <v t="r">7768</v>
    <v t="r">7769</v>
    <v t="r">7770</v>
    <v t="r">7771</v>
    <v t="r">7772</v>
    <v t="r">7773</v>
    <v t="r">7774</v>
    <v t="r">7775</v>
  </a>
  <a r="7">
    <v t="r">7779</v>
    <v t="r">7780</v>
    <v t="r">7781</v>
    <v t="r">7782</v>
    <v t="r">7783</v>
    <v t="r">7784</v>
    <v t="r">7785</v>
  </a>
  <a r="7">
    <v t="r">7789</v>
    <v t="r">7790</v>
    <v t="r">7791</v>
    <v t="r">7792</v>
    <v t="r">7793</v>
    <v t="r">7794</v>
    <v t="r">7795</v>
  </a>
  <a r="8">
    <v t="r">7799</v>
    <v t="r">7800</v>
    <v t="r">7801</v>
    <v t="r">7802</v>
    <v t="r">7803</v>
    <v t="r">7804</v>
    <v t="r">7805</v>
    <v t="r">7806</v>
  </a>
  <a r="7">
    <v t="r">7810</v>
    <v t="r">7811</v>
    <v t="r">7812</v>
    <v t="r">7813</v>
    <v t="r">7814</v>
    <v t="r">7815</v>
    <v t="r">7816</v>
  </a>
  <a r="7">
    <v t="r">7820</v>
    <v t="r">7821</v>
    <v t="r">7822</v>
    <v t="r">7823</v>
    <v t="r">7824</v>
    <v t="r">7825</v>
    <v t="r">7826</v>
  </a>
  <a r="6">
    <v t="r">7830</v>
    <v t="r">7831</v>
    <v t="r">7832</v>
    <v t="r">7833</v>
    <v t="r">7834</v>
    <v t="r">7835</v>
  </a>
  <a r="6">
    <v t="r">7839</v>
    <v t="r">7840</v>
    <v t="r">7841</v>
    <v t="r">7842</v>
    <v t="r">7843</v>
    <v t="r">7844</v>
  </a>
  <a r="6">
    <v t="r">7848</v>
    <v t="r">7849</v>
    <v t="r">7850</v>
    <v t="r">7851</v>
    <v t="r">7852</v>
    <v t="r">7853</v>
  </a>
  <a r="6">
    <v t="r">7857</v>
    <v t="r">7858</v>
    <v t="r">7859</v>
    <v t="r">7860</v>
    <v t="r">7861</v>
    <v t="r">7862</v>
  </a>
  <a r="8">
    <v t="r">7866</v>
    <v t="r">7867</v>
    <v t="r">7868</v>
    <v t="r">7869</v>
    <v t="r">7870</v>
    <v t="r">7871</v>
    <v t="r">7872</v>
    <v t="r">7873</v>
  </a>
  <a r="6">
    <v t="r">7877</v>
    <v t="r">7878</v>
    <v t="r">7879</v>
    <v t="r">7880</v>
    <v t="r">7881</v>
    <v t="r">7882</v>
  </a>
  <a r="7">
    <v t="r">7886</v>
    <v t="r">7887</v>
    <v t="r">7888</v>
    <v t="r">7889</v>
    <v t="r">7890</v>
    <v t="r">7891</v>
    <v t="r">7892</v>
  </a>
  <a r="7">
    <v t="r">7896</v>
    <v t="r">7897</v>
    <v t="r">7898</v>
    <v t="r">7899</v>
    <v t="r">7900</v>
    <v t="r">7901</v>
    <v t="r">7902</v>
  </a>
  <a r="15">
    <v t="r">7764</v>
    <v t="r">7777</v>
    <v t="r">7787</v>
    <v t="r">7797</v>
    <v t="r">7808</v>
    <v t="r">7818</v>
    <v t="r">7828</v>
    <v t="r">7837</v>
    <v t="r">7846</v>
    <v t="r">7855</v>
    <v t="r">7864</v>
    <v t="r">7875</v>
    <v t="r">7884</v>
    <v t="r">7894</v>
    <v t="r">7904</v>
  </a>
  <a r="6">
    <v t="r">7909</v>
    <v t="r">7910</v>
    <v t="r">7911</v>
    <v t="r">7912</v>
    <v t="r">7913</v>
    <v t="r">7914</v>
  </a>
  <a r="9">
    <v t="r">7918</v>
    <v t="r">7919</v>
    <v t="r">7920</v>
    <v t="r">7921</v>
    <v t="r">7922</v>
    <v t="r">7923</v>
    <v t="r">7924</v>
    <v t="r">7925</v>
    <v t="r">7926</v>
  </a>
  <a r="7">
    <v t="r">7930</v>
    <v t="r">7931</v>
    <v t="r">7932</v>
    <v t="r">7933</v>
    <v t="r">7934</v>
    <v t="r">7935</v>
    <v t="r">7936</v>
  </a>
  <a r="9">
    <v t="r">7940</v>
    <v t="r">7941</v>
    <v t="r">7942</v>
    <v t="r">7943</v>
    <v t="r">7944</v>
    <v t="r">7945</v>
    <v t="r">7946</v>
    <v t="r">7947</v>
    <v t="r">7948</v>
  </a>
  <a r="7">
    <v t="r">7952</v>
    <v t="r">7953</v>
    <v t="r">7954</v>
    <v t="r">7955</v>
    <v t="r">7956</v>
    <v t="r">7957</v>
    <v t="r">7958</v>
  </a>
  <a r="6">
    <v t="r">7962</v>
    <v t="r">7963</v>
    <v t="r">7964</v>
    <v t="r">7965</v>
    <v t="r">7966</v>
    <v t="r">7967</v>
  </a>
  <a r="6">
    <v t="r">7916</v>
    <v t="r">7928</v>
    <v t="r">7938</v>
    <v t="r">7950</v>
    <v t="r">7960</v>
    <v t="r">7969</v>
  </a>
  <a r="8">
    <v t="r">7974</v>
    <v t="r">7975</v>
    <v t="r">7976</v>
    <v t="r">7977</v>
    <v t="r">7978</v>
    <v t="r">7979</v>
    <v t="r">7980</v>
    <v t="r">7981</v>
  </a>
  <a r="10">
    <v t="r">7985</v>
    <v t="r">7986</v>
    <v t="r">7987</v>
    <v t="r">7988</v>
    <v t="r">7989</v>
    <v t="r">7990</v>
    <v t="r">7991</v>
    <v t="r">7992</v>
    <v t="r">7993</v>
    <v t="r">7994</v>
  </a>
  <a r="7">
    <v t="r">7998</v>
    <v t="r">7999</v>
    <v t="r">8000</v>
    <v t="r">8001</v>
    <v t="r">8002</v>
    <v t="r">8003</v>
    <v t="r">8004</v>
  </a>
  <a r="7">
    <v t="r">8008</v>
    <v t="r">8009</v>
    <v t="r">8010</v>
    <v t="r">8011</v>
    <v t="r">8012</v>
    <v t="r">8013</v>
    <v t="r">8014</v>
  </a>
  <a r="7">
    <v t="r">8018</v>
    <v t="r">8019</v>
    <v t="r">8020</v>
    <v t="r">8021</v>
    <v t="r">8022</v>
    <v t="r">8023</v>
    <v t="r">8024</v>
  </a>
  <a r="8">
    <v t="r">8028</v>
    <v t="r">8029</v>
    <v t="r">8030</v>
    <v t="r">8031</v>
    <v t="r">8032</v>
    <v t="r">8033</v>
    <v t="r">8034</v>
    <v t="r">8035</v>
  </a>
  <a r="6">
    <v t="r">7983</v>
    <v t="r">7996</v>
    <v t="r">8006</v>
    <v t="r">8016</v>
    <v t="r">8026</v>
    <v t="r">8037</v>
  </a>
  <a r="9">
    <v t="r">8043</v>
    <v t="r">8044</v>
    <v t="r">8045</v>
    <v t="r">8046</v>
    <v t="r">8047</v>
    <v t="r">8048</v>
    <v t="r">8049</v>
    <v t="r">8050</v>
    <v t="r">8051</v>
  </a>
  <a r="9">
    <v t="r">8055</v>
    <v t="r">8056</v>
    <v t="r">8057</v>
    <v t="r">8058</v>
    <v t="r">8059</v>
    <v t="r">8060</v>
    <v t="r">8061</v>
    <v t="r">8062</v>
    <v t="r">8063</v>
  </a>
  <a r="9">
    <v t="r">8067</v>
    <v t="r">8068</v>
    <v t="r">8069</v>
    <v t="r">8070</v>
    <v t="r">8071</v>
    <v t="r">8072</v>
    <v t="r">8073</v>
    <v t="r">8074</v>
    <v t="r">8075</v>
  </a>
  <a r="3">
    <v t="r">8053</v>
    <v t="r">8065</v>
    <v t="r">8077</v>
  </a>
  <a r="6">
    <v t="r">8082</v>
    <v t="r">8083</v>
    <v t="r">8084</v>
    <v t="r">8085</v>
    <v t="r">8086</v>
    <v t="r">8087</v>
  </a>
  <a r="12">
    <v t="r">8091</v>
    <v t="r">8092</v>
    <v t="r">8093</v>
    <v t="r">8094</v>
    <v t="r">8095</v>
    <v t="r">8096</v>
    <v t="r">8097</v>
    <v t="r">8098</v>
    <v t="r">8099</v>
    <v t="r">8100</v>
    <v t="r">8101</v>
    <v t="r">8102</v>
  </a>
  <a r="10">
    <v t="r">8106</v>
    <v t="r">8107</v>
    <v t="r">8108</v>
    <v t="r">8109</v>
    <v t="r">8110</v>
    <v t="r">8111</v>
    <v t="r">8112</v>
    <v t="r">8113</v>
    <v t="r">8114</v>
    <v t="r">8115</v>
  </a>
  <a r="10">
    <v t="r">8119</v>
    <v t="r">8120</v>
    <v t="r">8121</v>
    <v t="r">8122</v>
    <v t="r">8123</v>
    <v t="r">8124</v>
    <v t="r">8125</v>
    <v t="r">8126</v>
    <v t="r">8127</v>
    <v t="r">8128</v>
  </a>
  <a r="9">
    <v t="r">8132</v>
    <v t="r">8133</v>
    <v t="r">8134</v>
    <v t="r">8135</v>
    <v t="r">8136</v>
    <v t="r">8137</v>
    <v t="r">8138</v>
    <v t="r">8139</v>
    <v t="r">8140</v>
  </a>
  <a r="9">
    <v t="r">8144</v>
    <v t="r">8145</v>
    <v t="r">8146</v>
    <v t="r">8147</v>
    <v t="r">8148</v>
    <v t="r">8149</v>
    <v t="r">8150</v>
    <v t="r">8151</v>
    <v t="r">8152</v>
  </a>
  <a r="9">
    <v t="r">8156</v>
    <v t="r">8157</v>
    <v t="r">8158</v>
    <v t="r">8159</v>
    <v t="r">8160</v>
    <v t="r">8161</v>
    <v t="r">8162</v>
    <v t="r">8163</v>
    <v t="r">8164</v>
  </a>
  <a r="12">
    <v t="r">8168</v>
    <v t="r">8169</v>
    <v t="r">8170</v>
    <v t="r">8171</v>
    <v t="r">8172</v>
    <v t="r">8173</v>
    <v t="r">8174</v>
    <v t="r">8175</v>
    <v t="r">8176</v>
    <v t="r">8177</v>
    <v t="r">8178</v>
    <v t="r">8179</v>
  </a>
  <a r="9">
    <v t="r">8183</v>
    <v t="r">8184</v>
    <v t="r">8185</v>
    <v t="r">8186</v>
    <v t="r">8187</v>
    <v t="r">8188</v>
    <v t="r">8189</v>
    <v t="r">8190</v>
    <v t="r">8191</v>
  </a>
  <a r="12">
    <v t="r">8195</v>
    <v t="r">8196</v>
    <v t="r">8197</v>
    <v t="r">8198</v>
    <v t="r">8199</v>
    <v t="r">8200</v>
    <v t="r">8201</v>
    <v t="r">8202</v>
    <v t="r">8203</v>
    <v t="r">8204</v>
    <v t="r">8205</v>
    <v t="r">8206</v>
  </a>
  <a r="12">
    <v t="r">8210</v>
    <v t="r">8211</v>
    <v t="r">8212</v>
    <v t="r">8213</v>
    <v t="r">8214</v>
    <v t="r">8215</v>
    <v t="r">8216</v>
    <v t="r">8217</v>
    <v t="r">8218</v>
    <v t="r">8219</v>
    <v t="r">8220</v>
    <v t="r">8221</v>
  </a>
  <a r="11">
    <v t="r">8225</v>
    <v t="r">8226</v>
    <v t="r">8227</v>
    <v t="r">8228</v>
    <v t="r">8229</v>
    <v t="r">8230</v>
    <v t="r">8231</v>
    <v t="r">8232</v>
    <v t="r">8233</v>
    <v t="r">8234</v>
    <v t="r">8235</v>
  </a>
  <a r="12">
    <v t="r">8239</v>
    <v t="r">8240</v>
    <v t="r">8241</v>
    <v t="r">8242</v>
    <v t="r">8243</v>
    <v t="r">8244</v>
    <v t="r">8245</v>
    <v t="r">8246</v>
    <v t="r">8247</v>
    <v t="r">8248</v>
    <v t="r">8249</v>
    <v t="r">8250</v>
  </a>
  <a r="10">
    <v t="r">8254</v>
    <v t="r">8255</v>
    <v t="r">8256</v>
    <v t="r">8257</v>
    <v t="r">8258</v>
    <v t="r">8259</v>
    <v t="r">8260</v>
    <v t="r">8261</v>
    <v t="r">8262</v>
    <v t="r">8263</v>
  </a>
  <a r="14">
    <v t="r">8089</v>
    <v t="r">8104</v>
    <v t="r">8117</v>
    <v t="r">8130</v>
    <v t="r">8142</v>
    <v t="r">8154</v>
    <v t="r">8166</v>
    <v t="r">8181</v>
    <v t="r">8193</v>
    <v t="r">8208</v>
    <v t="r">8223</v>
    <v t="r">8237</v>
    <v t="r">8252</v>
    <v t="r">8265</v>
  </a>
  <a r="11">
    <v t="r">8270</v>
    <v t="r">8271</v>
    <v t="r">8272</v>
    <v t="r">8273</v>
    <v t="r">8274</v>
    <v t="r">8275</v>
    <v t="r">8276</v>
    <v t="r">8277</v>
    <v t="r">8278</v>
    <v t="r">8279</v>
    <v t="r">8280</v>
  </a>
  <a r="12">
    <v t="r">8284</v>
    <v t="r">8285</v>
    <v t="r">8286</v>
    <v t="r">8287</v>
    <v t="r">8288</v>
    <v t="r">8289</v>
    <v t="r">8290</v>
    <v t="r">8291</v>
    <v t="r">8292</v>
    <v t="r">8293</v>
    <v t="r">8294</v>
    <v t="r">8295</v>
  </a>
  <a r="11">
    <v t="r">8299</v>
    <v t="r">8300</v>
    <v t="r">8301</v>
    <v t="r">8302</v>
    <v t="r">8303</v>
    <v t="r">8304</v>
    <v t="r">8305</v>
    <v t="r">8306</v>
    <v t="r">8307</v>
    <v t="r">8308</v>
    <v t="r">8309</v>
  </a>
  <a r="12">
    <v t="r">8313</v>
    <v t="r">8314</v>
    <v t="r">8315</v>
    <v t="r">8316</v>
    <v t="r">8317</v>
    <v t="r">8318</v>
    <v t="r">8319</v>
    <v t="r">8320</v>
    <v t="r">8321</v>
    <v t="r">8322</v>
    <v t="r">8323</v>
    <v t="r">8324</v>
  </a>
  <a r="9">
    <v t="r">8328</v>
    <v t="r">8329</v>
    <v t="r">8330</v>
    <v t="r">8331</v>
    <v t="r">8332</v>
    <v t="r">8333</v>
    <v t="r">8334</v>
    <v t="r">8335</v>
    <v t="r">8336</v>
  </a>
  <a r="10">
    <v t="r">8340</v>
    <v t="r">8341</v>
    <v t="r">8342</v>
    <v t="r">8343</v>
    <v t="r">8344</v>
    <v t="r">8345</v>
    <v t="r">8346</v>
    <v t="r">8347</v>
    <v t="r">8348</v>
    <v t="r">8349</v>
  </a>
  <a r="10">
    <v t="r">8353</v>
    <v t="r">8354</v>
    <v t="r">8355</v>
    <v t="r">8356</v>
    <v t="r">8357</v>
    <v t="r">8358</v>
    <v t="r">8359</v>
    <v t="r">8360</v>
    <v t="r">8361</v>
    <v t="r">8362</v>
  </a>
  <a r="12">
    <v t="r">8366</v>
    <v t="r">8367</v>
    <v t="r">8368</v>
    <v t="r">8369</v>
    <v t="r">8370</v>
    <v t="r">8371</v>
    <v t="r">8372</v>
    <v t="r">8373</v>
    <v t="r">8374</v>
    <v t="r">8375</v>
    <v t="r">8376</v>
    <v t="r">8377</v>
  </a>
  <a r="12">
    <v t="r">8381</v>
    <v t="r">8382</v>
    <v t="r">8383</v>
    <v t="r">8384</v>
    <v t="r">8385</v>
    <v t="r">8386</v>
    <v t="r">8387</v>
    <v t="r">8388</v>
    <v t="r">8389</v>
    <v t="r">8390</v>
    <v t="r">8391</v>
    <v t="r">8392</v>
  </a>
  <a r="12">
    <v t="r">8396</v>
    <v t="r">8397</v>
    <v t="r">8398</v>
    <v t="r">8399</v>
    <v t="r">8400</v>
    <v t="r">8401</v>
    <v t="r">8402</v>
    <v t="r">8403</v>
    <v t="r">8404</v>
    <v t="r">8405</v>
    <v t="r">8406</v>
    <v t="r">8407</v>
  </a>
  <a r="10">
    <v t="r">8411</v>
    <v t="r">8412</v>
    <v t="r">8413</v>
    <v t="r">8414</v>
    <v t="r">8415</v>
    <v t="r">8416</v>
    <v t="r">8417</v>
    <v t="r">8418</v>
    <v t="r">8419</v>
    <v t="r">8420</v>
  </a>
  <a r="10">
    <v t="r">8424</v>
    <v t="r">8425</v>
    <v t="r">8426</v>
    <v t="r">8427</v>
    <v t="r">8428</v>
    <v t="r">8429</v>
    <v t="r">8430</v>
    <v t="r">8431</v>
    <v t="r">8432</v>
    <v t="r">8433</v>
  </a>
  <a r="11">
    <v t="r">8437</v>
    <v t="r">8438</v>
    <v t="r">8439</v>
    <v t="r">8440</v>
    <v t="r">8441</v>
    <v t="r">8442</v>
    <v t="r">8443</v>
    <v t="r">8444</v>
    <v t="r">8445</v>
    <v t="r">8446</v>
    <v t="r">8447</v>
  </a>
  <a r="11">
    <v t="r">8451</v>
    <v t="r">8452</v>
    <v t="r">8453</v>
    <v t="r">8454</v>
    <v t="r">8455</v>
    <v t="r">8456</v>
    <v t="r">8457</v>
    <v t="r">8458</v>
    <v t="r">8459</v>
    <v t="r">8460</v>
    <v t="r">8461</v>
  </a>
  <a r="14">
    <v t="r">8282</v>
    <v t="r">8297</v>
    <v t="r">8311</v>
    <v t="r">8326</v>
    <v t="r">8338</v>
    <v t="r">8351</v>
    <v t="r">8364</v>
    <v t="r">8379</v>
    <v t="r">8394</v>
    <v t="r">8409</v>
    <v t="r">8422</v>
    <v t="r">8435</v>
    <v t="r">8449</v>
    <v t="r">8463</v>
  </a>
  <a r="12">
    <v t="r">8468</v>
    <v t="r">8469</v>
    <v t="r">8470</v>
    <v t="r">8471</v>
    <v t="r">8472</v>
    <v t="r">8473</v>
    <v t="r">8474</v>
    <v t="r">8475</v>
    <v t="r">8476</v>
    <v t="r">8477</v>
    <v t="r">8478</v>
    <v t="r">8479</v>
  </a>
  <a r="9">
    <v t="r">8483</v>
    <v t="r">8484</v>
    <v t="r">8485</v>
    <v t="r">8486</v>
    <v t="r">8487</v>
    <v t="r">8488</v>
    <v t="r">8489</v>
    <v t="r">8490</v>
    <v t="r">8491</v>
  </a>
  <a r="9">
    <v t="r">8495</v>
    <v t="r">8496</v>
    <v t="r">8497</v>
    <v t="r">8498</v>
    <v t="r">8499</v>
    <v t="r">8500</v>
    <v t="r">8501</v>
    <v t="r">8502</v>
    <v t="r">8503</v>
  </a>
  <a r="11">
    <v t="r">8507</v>
    <v t="r">8508</v>
    <v t="r">8509</v>
    <v t="r">8510</v>
    <v t="r">8511</v>
    <v t="r">8512</v>
    <v t="r">8513</v>
    <v t="r">8514</v>
    <v t="r">8515</v>
    <v t="r">8516</v>
    <v t="r">8517</v>
  </a>
  <a r="9">
    <v t="r">8521</v>
    <v t="r">8522</v>
    <v t="r">8523</v>
    <v t="r">8524</v>
    <v t="r">8525</v>
    <v t="r">8526</v>
    <v t="r">8527</v>
    <v t="r">8528</v>
    <v t="r">8529</v>
  </a>
  <a r="12">
    <v t="r">8533</v>
    <v t="r">8534</v>
    <v t="r">8535</v>
    <v t="r">8536</v>
    <v t="r">8537</v>
    <v t="r">8538</v>
    <v t="r">8539</v>
    <v t="r">8540</v>
    <v t="r">8541</v>
    <v t="r">8542</v>
    <v t="r">8543</v>
    <v t="r">8544</v>
  </a>
  <a r="6">
    <v t="r">8481</v>
    <v t="r">8493</v>
    <v t="r">8505</v>
    <v t="r">8519</v>
    <v t="r">8531</v>
    <v t="r">8546</v>
  </a>
  <a r="9">
    <v t="r">8551</v>
    <v t="r">8552</v>
    <v t="r">8553</v>
    <v t="r">8554</v>
    <v t="r">8555</v>
    <v t="r">8556</v>
    <v t="r">8557</v>
    <v t="r">8558</v>
    <v t="r">8559</v>
  </a>
  <a r="11">
    <v t="r">8563</v>
    <v t="r">8564</v>
    <v t="r">8565</v>
    <v t="r">8566</v>
    <v t="r">8567</v>
    <v t="r">8568</v>
    <v t="r">8569</v>
    <v t="r">8570</v>
    <v t="r">8571</v>
    <v t="r">8572</v>
    <v t="r">8573</v>
  </a>
  <a r="11">
    <v t="r">8577</v>
    <v t="r">8578</v>
    <v t="r">8579</v>
    <v t="r">8580</v>
    <v t="r">8581</v>
    <v t="r">8582</v>
    <v t="r">8583</v>
    <v t="r">8584</v>
    <v t="r">8585</v>
    <v t="r">8586</v>
    <v t="r">8587</v>
  </a>
  <a r="12">
    <v t="r">8591</v>
    <v t="r">8592</v>
    <v t="r">8593</v>
    <v t="r">8594</v>
    <v t="r">8595</v>
    <v t="r">8596</v>
    <v t="r">8597</v>
    <v t="r">8598</v>
    <v t="r">8599</v>
    <v t="r">8600</v>
    <v t="r">8601</v>
    <v t="r">8602</v>
  </a>
  <a r="10">
    <v t="r">8606</v>
    <v t="r">8607</v>
    <v t="r">8608</v>
    <v t="r">8609</v>
    <v t="r">8610</v>
    <v t="r">8611</v>
    <v t="r">8612</v>
    <v t="r">8613</v>
    <v t="r">8614</v>
    <v t="r">8615</v>
  </a>
  <a r="10">
    <v t="r">8619</v>
    <v t="r">8620</v>
    <v t="r">8621</v>
    <v t="r">8622</v>
    <v t="r">8623</v>
    <v t="r">8624</v>
    <v t="r">8625</v>
    <v t="r">8626</v>
    <v t="r">8627</v>
    <v t="r">8628</v>
  </a>
  <a r="9">
    <v t="r">8632</v>
    <v t="r">8633</v>
    <v t="r">8634</v>
    <v t="r">8635</v>
    <v t="r">8636</v>
    <v t="r">8637</v>
    <v t="r">8638</v>
    <v t="r">8639</v>
    <v t="r">8640</v>
  </a>
  <a r="9">
    <v t="r">8644</v>
    <v t="r">8645</v>
    <v t="r">8646</v>
    <v t="r">8647</v>
    <v t="r">8648</v>
    <v t="r">8649</v>
    <v t="r">8650</v>
    <v t="r">8651</v>
    <v t="r">8652</v>
  </a>
  <a r="12">
    <v t="r">8656</v>
    <v t="r">8657</v>
    <v t="r">8658</v>
    <v t="r">8659</v>
    <v t="r">8660</v>
    <v t="r">8661</v>
    <v t="r">8662</v>
    <v t="r">8663</v>
    <v t="r">8664</v>
    <v t="r">8665</v>
    <v t="r">8666</v>
    <v t="r">8667</v>
  </a>
  <a r="11">
    <v t="r">8671</v>
    <v t="r">8672</v>
    <v t="r">8673</v>
    <v t="r">8674</v>
    <v t="r">8675</v>
    <v t="r">8676</v>
    <v t="r">8677</v>
    <v t="r">8678</v>
    <v t="r">8679</v>
    <v t="r">8680</v>
    <v t="r">8681</v>
  </a>
  <a r="12">
    <v t="r">8685</v>
    <v t="r">8686</v>
    <v t="r">8687</v>
    <v t="r">8688</v>
    <v t="r">8689</v>
    <v t="r">8690</v>
    <v t="r">8691</v>
    <v t="r">8692</v>
    <v t="r">8693</v>
    <v t="r">8694</v>
    <v t="r">8695</v>
    <v t="r">8696</v>
  </a>
  <a r="11">
    <v t="r">8561</v>
    <v t="r">8575</v>
    <v t="r">8589</v>
    <v t="r">8604</v>
    <v t="r">8617</v>
    <v t="r">8630</v>
    <v t="r">8642</v>
    <v t="r">8654</v>
    <v t="r">8669</v>
    <v t="r">8683</v>
    <v t="r">8698</v>
  </a>
  <a r="9">
    <v t="r">8703</v>
    <v t="r">8704</v>
    <v t="r">8705</v>
    <v t="r">8706</v>
    <v t="r">8707</v>
    <v t="r">8708</v>
    <v t="r">8709</v>
    <v t="r">8710</v>
    <v t="r">8711</v>
  </a>
  <a r="11">
    <v t="r">8715</v>
    <v t="r">8716</v>
    <v t="r">8717</v>
    <v t="r">8718</v>
    <v t="r">8719</v>
    <v t="r">8720</v>
    <v t="r">8721</v>
    <v t="r">8722</v>
    <v t="r">8723</v>
    <v t="r">8724</v>
    <v t="r">8725</v>
  </a>
  <a r="11">
    <v t="r">8729</v>
    <v t="r">8730</v>
    <v t="r">8731</v>
    <v t="r">8732</v>
    <v t="r">8733</v>
    <v t="r">8734</v>
    <v t="r">8735</v>
    <v t="r">8736</v>
    <v t="r">8737</v>
    <v t="r">8738</v>
    <v t="r">8739</v>
  </a>
  <a r="9">
    <v t="r">8743</v>
    <v t="r">8744</v>
    <v t="r">8745</v>
    <v t="r">8746</v>
    <v t="r">8747</v>
    <v t="r">8748</v>
    <v t="r">8749</v>
    <v t="r">8750</v>
    <v t="r">8751</v>
  </a>
  <a r="9">
    <v t="r">8755</v>
    <v t="r">8756</v>
    <v t="r">8757</v>
    <v t="r">8758</v>
    <v t="r">8759</v>
    <v t="r">8760</v>
    <v t="r">8761</v>
    <v t="r">8762</v>
    <v t="r">8763</v>
  </a>
  <a r="11">
    <v t="r">8767</v>
    <v t="r">8768</v>
    <v t="r">8769</v>
    <v t="r">8770</v>
    <v t="r">8771</v>
    <v t="r">8772</v>
    <v t="r">8773</v>
    <v t="r">8774</v>
    <v t="r">8775</v>
    <v t="r">8776</v>
    <v t="r">8777</v>
  </a>
  <a r="11">
    <v t="r">8781</v>
    <v t="r">8782</v>
    <v t="r">8783</v>
    <v t="r">8784</v>
    <v t="r">8785</v>
    <v t="r">8786</v>
    <v t="r">8787</v>
    <v t="r">8788</v>
    <v t="r">8789</v>
    <v t="r">8790</v>
    <v t="r">8791</v>
  </a>
  <a r="9">
    <v t="r">8795</v>
    <v t="r">8796</v>
    <v t="r">8797</v>
    <v t="r">8798</v>
    <v t="r">8799</v>
    <v t="r">8800</v>
    <v t="r">8801</v>
    <v t="r">8802</v>
    <v t="r">8803</v>
  </a>
  <a r="11">
    <v t="r">8807</v>
    <v t="r">8808</v>
    <v t="r">8809</v>
    <v t="r">8810</v>
    <v t="r">8811</v>
    <v t="r">8812</v>
    <v t="r">8813</v>
    <v t="r">8814</v>
    <v t="r">8815</v>
    <v t="r">8816</v>
    <v t="r">8817</v>
  </a>
  <a r="11">
    <v t="r">8821</v>
    <v t="r">8822</v>
    <v t="r">8823</v>
    <v t="r">8824</v>
    <v t="r">8825</v>
    <v t="r">8826</v>
    <v t="r">8827</v>
    <v t="r">8828</v>
    <v t="r">8829</v>
    <v t="r">8830</v>
    <v t="r">8831</v>
  </a>
  <a r="10">
    <v t="r">8713</v>
    <v t="r">8727</v>
    <v t="r">8741</v>
    <v t="r">8753</v>
    <v t="r">8765</v>
    <v t="r">8779</v>
    <v t="r">8793</v>
    <v t="r">8805</v>
    <v t="r">8819</v>
    <v t="r">8833</v>
  </a>
  <a r="10">
    <v t="r">8838</v>
    <v t="r">8839</v>
    <v t="r">8840</v>
    <v t="r">8841</v>
    <v t="r">8842</v>
    <v t="r">8843</v>
    <v t="r">8844</v>
    <v t="r">8845</v>
    <v t="r">8846</v>
    <v t="r">8847</v>
  </a>
  <a r="9">
    <v t="r">8851</v>
    <v t="r">8852</v>
    <v t="r">8853</v>
    <v t="r">8854</v>
    <v t="r">8855</v>
    <v t="r">8856</v>
    <v t="r">8857</v>
    <v t="r">8858</v>
    <v t="r">8859</v>
  </a>
  <a r="11">
    <v t="r">8863</v>
    <v t="r">8864</v>
    <v t="r">8865</v>
    <v t="r">8866</v>
    <v t="r">8867</v>
    <v t="r">8868</v>
    <v t="r">8869</v>
    <v t="r">8870</v>
    <v t="r">8871</v>
    <v t="r">8872</v>
    <v t="r">8873</v>
  </a>
  <a r="11">
    <v t="r">8877</v>
    <v t="r">8878</v>
    <v t="r">8879</v>
    <v t="r">8880</v>
    <v t="r">8881</v>
    <v t="r">8882</v>
    <v t="r">8883</v>
    <v t="r">8884</v>
    <v t="r">8885</v>
    <v t="r">8886</v>
    <v t="r">8887</v>
  </a>
  <a r="12">
    <v t="r">8891</v>
    <v t="r">8892</v>
    <v t="r">8893</v>
    <v t="r">8894</v>
    <v t="r">8895</v>
    <v t="r">8896</v>
    <v t="r">8897</v>
    <v t="r">8898</v>
    <v t="r">8899</v>
    <v t="r">8900</v>
    <v t="r">8901</v>
    <v t="r">8902</v>
  </a>
  <a r="9">
    <v t="r">8906</v>
    <v t="r">8907</v>
    <v t="r">8908</v>
    <v t="r">8909</v>
    <v t="r">8910</v>
    <v t="r">8911</v>
    <v t="r">8912</v>
    <v t="r">8913</v>
    <v t="r">8914</v>
  </a>
  <a r="9">
    <v t="r">8918</v>
    <v t="r">8919</v>
    <v t="r">8920</v>
    <v t="r">8921</v>
    <v t="r">8922</v>
    <v t="r">8923</v>
    <v t="r">8924</v>
    <v t="r">8925</v>
    <v t="r">8926</v>
  </a>
  <a r="9">
    <v t="r">8930</v>
    <v t="r">8931</v>
    <v t="r">8932</v>
    <v t="r">8933</v>
    <v t="r">8934</v>
    <v t="r">8935</v>
    <v t="r">8936</v>
    <v t="r">8937</v>
    <v t="r">8938</v>
  </a>
  <a r="9">
    <v t="r">8942</v>
    <v t="r">8943</v>
    <v t="r">8944</v>
    <v t="r">8945</v>
    <v t="r">8946</v>
    <v t="r">8947</v>
    <v t="r">8948</v>
    <v t="r">8949</v>
    <v t="r">8950</v>
  </a>
  <a r="9">
    <v t="r">8954</v>
    <v t="r">8955</v>
    <v t="r">8956</v>
    <v t="r">8957</v>
    <v t="r">8958</v>
    <v t="r">8959</v>
    <v t="r">8960</v>
    <v t="r">8961</v>
    <v t="r">8962</v>
  </a>
  <a r="10">
    <v t="r">8966</v>
    <v t="r">8967</v>
    <v t="r">8968</v>
    <v t="r">8969</v>
    <v t="r">8970</v>
    <v t="r">8971</v>
    <v t="r">8972</v>
    <v t="r">8973</v>
    <v t="r">8974</v>
    <v t="r">8975</v>
  </a>
  <a r="12">
    <v t="r">8979</v>
    <v t="r">8980</v>
    <v t="r">8981</v>
    <v t="r">8982</v>
    <v t="r">8983</v>
    <v t="r">8984</v>
    <v t="r">8985</v>
    <v t="r">8986</v>
    <v t="r">8987</v>
    <v t="r">8988</v>
    <v t="r">8989</v>
    <v t="r">8990</v>
  </a>
  <a r="12">
    <v t="r">8994</v>
    <v t="r">8995</v>
    <v t="r">8996</v>
    <v t="r">8997</v>
    <v t="r">8998</v>
    <v t="r">8999</v>
    <v t="r">9000</v>
    <v t="r">9001</v>
    <v t="r">9002</v>
    <v t="r">9003</v>
    <v t="r">9004</v>
    <v t="r">9005</v>
  </a>
  <a r="9">
    <v t="r">9009</v>
    <v t="r">9010</v>
    <v t="r">9011</v>
    <v t="r">9012</v>
    <v t="r">9013</v>
    <v t="r">9014</v>
    <v t="r">9015</v>
    <v t="r">9016</v>
    <v t="r">9017</v>
  </a>
  <a r="14">
    <v t="r">8849</v>
    <v t="r">8861</v>
    <v t="r">8875</v>
    <v t="r">8889</v>
    <v t="r">8904</v>
    <v t="r">8916</v>
    <v t="r">8928</v>
    <v t="r">8940</v>
    <v t="r">8952</v>
    <v t="r">8964</v>
    <v t="r">8977</v>
    <v t="r">8992</v>
    <v t="r">9007</v>
    <v t="r">9019</v>
  </a>
  <a r="10">
    <v t="r">9024</v>
    <v t="r">9025</v>
    <v t="r">9026</v>
    <v t="r">9027</v>
    <v t="r">9028</v>
    <v t="r">9029</v>
    <v t="r">9030</v>
    <v t="r">9031</v>
    <v t="r">9032</v>
    <v t="r">9033</v>
  </a>
  <a r="9">
    <v t="r">9037</v>
    <v t="r">9038</v>
    <v t="r">9039</v>
    <v t="r">9040</v>
    <v t="r">9041</v>
    <v t="r">9042</v>
    <v t="r">9043</v>
    <v t="r">9044</v>
    <v t="r">9045</v>
  </a>
  <a r="12">
    <v t="r">9049</v>
    <v t="r">9050</v>
    <v t="r">9051</v>
    <v t="r">9052</v>
    <v t="r">9053</v>
    <v t="r">9054</v>
    <v t="r">9055</v>
    <v t="r">9056</v>
    <v t="r">9057</v>
    <v t="r">9058</v>
    <v t="r">9059</v>
    <v t="r">9060</v>
  </a>
  <a r="9">
    <v t="r">9064</v>
    <v t="r">9065</v>
    <v t="r">9066</v>
    <v t="r">9067</v>
    <v t="r">9068</v>
    <v t="r">9069</v>
    <v t="r">9070</v>
    <v t="r">9071</v>
    <v t="r">9072</v>
  </a>
  <a r="10">
    <v t="r">9076</v>
    <v t="r">9077</v>
    <v t="r">9078</v>
    <v t="r">9079</v>
    <v t="r">9080</v>
    <v t="r">9081</v>
    <v t="r">9082</v>
    <v t="r">9083</v>
    <v t="r">9084</v>
    <v t="r">9085</v>
  </a>
  <a r="5">
    <v t="r">9035</v>
    <v t="r">9047</v>
    <v t="r">9062</v>
    <v t="r">9074</v>
    <v t="r">9087</v>
  </a>
  <a r="10">
    <v t="r">9092</v>
    <v t="r">9093</v>
    <v t="r">9094</v>
    <v t="r">9095</v>
    <v t="r">9096</v>
    <v t="r">9097</v>
    <v t="r">9098</v>
    <v t="r">9099</v>
    <v t="r">9100</v>
    <v t="r">9101</v>
  </a>
  <a r="10">
    <v t="r">9105</v>
    <v t="r">9106</v>
    <v t="r">9107</v>
    <v t="r">9108</v>
    <v t="r">9109</v>
    <v t="r">9110</v>
    <v t="r">9111</v>
    <v t="r">9112</v>
    <v t="r">9113</v>
    <v t="r">9114</v>
  </a>
  <a r="11">
    <v t="r">9118</v>
    <v t="r">9119</v>
    <v t="r">9120</v>
    <v t="r">9121</v>
    <v t="r">9122</v>
    <v t="r">9123</v>
    <v t="r">9124</v>
    <v t="r">9125</v>
    <v t="r">9126</v>
    <v t="r">9127</v>
    <v t="r">9128</v>
  </a>
  <a r="9">
    <v t="r">9132</v>
    <v t="r">9133</v>
    <v t="r">9134</v>
    <v t="r">9135</v>
    <v t="r">9136</v>
    <v t="r">9137</v>
    <v t="r">9138</v>
    <v t="r">9139</v>
    <v t="r">9140</v>
  </a>
  <a r="10">
    <v t="r">9144</v>
    <v t="r">9145</v>
    <v t="r">9146</v>
    <v t="r">9147</v>
    <v t="r">9148</v>
    <v t="r">9149</v>
    <v t="r">9150</v>
    <v t="r">9151</v>
    <v t="r">9152</v>
    <v t="r">9153</v>
  </a>
  <a r="9">
    <v t="r">9157</v>
    <v t="r">9158</v>
    <v t="r">9159</v>
    <v t="r">9160</v>
    <v t="r">9161</v>
    <v t="r">9162</v>
    <v t="r">9163</v>
    <v t="r">9164</v>
    <v t="r">9165</v>
  </a>
  <a r="12">
    <v t="r">9169</v>
    <v t="r">9170</v>
    <v t="r">9171</v>
    <v t="r">9172</v>
    <v t="r">9173</v>
    <v t="r">9174</v>
    <v t="r">9175</v>
    <v t="r">9176</v>
    <v t="r">9177</v>
    <v t="r">9178</v>
    <v t="r">9179</v>
    <v t="r">9180</v>
  </a>
  <a r="12">
    <v t="r">9184</v>
    <v t="r">9185</v>
    <v t="r">9186</v>
    <v t="r">9187</v>
    <v t="r">9188</v>
    <v t="r">9189</v>
    <v t="r">9190</v>
    <v t="r">9191</v>
    <v t="r">9192</v>
    <v t="r">9193</v>
    <v t="r">9194</v>
    <v t="r">9195</v>
  </a>
  <a r="11">
    <v t="r">9199</v>
    <v t="r">9200</v>
    <v t="r">9201</v>
    <v t="r">9202</v>
    <v t="r">9203</v>
    <v t="r">9204</v>
    <v t="r">9205</v>
    <v t="r">9206</v>
    <v t="r">9207</v>
    <v t="r">9208</v>
    <v t="r">9209</v>
  </a>
  <a r="11">
    <v t="r">9213</v>
    <v t="r">9214</v>
    <v t="r">9215</v>
    <v t="r">9216</v>
    <v t="r">9217</v>
    <v t="r">9218</v>
    <v t="r">9219</v>
    <v t="r">9220</v>
    <v t="r">9221</v>
    <v t="r">9222</v>
    <v t="r">9223</v>
  </a>
  <a r="12">
    <v t="r">9227</v>
    <v t="r">9228</v>
    <v t="r">9229</v>
    <v t="r">9230</v>
    <v t="r">9231</v>
    <v t="r">9232</v>
    <v t="r">9233</v>
    <v t="r">9234</v>
    <v t="r">9235</v>
    <v t="r">9236</v>
    <v t="r">9237</v>
    <v t="r">9238</v>
  </a>
  <a r="7">
    <v t="r">9242</v>
    <v t="r">9243</v>
    <v t="r">9244</v>
    <v t="r">9245</v>
    <v t="r">9246</v>
    <v t="r">9247</v>
    <v t="r">9248</v>
  </a>
  <a r="1">
    <v t="r">9252</v>
  </a>
  <a r="1">
    <v t="r">9256</v>
  </a>
  <a r="1">
    <v t="r">9260</v>
  </a>
  <a r="1">
    <v t="r">9264</v>
  </a>
  <a r="16">
    <v t="r">9103</v>
    <v t="r">9116</v>
    <v t="r">9130</v>
    <v t="r">9142</v>
    <v t="r">9155</v>
    <v t="r">9167</v>
    <v t="r">9182</v>
    <v t="r">9197</v>
    <v t="r">9211</v>
    <v t="r">9225</v>
    <v t="r">9240</v>
    <v t="r">9250</v>
    <v t="r">9254</v>
    <v t="r">9258</v>
    <v t="r">9262</v>
    <v t="r">9266</v>
  </a>
  <a r="6">
    <v t="r">9271</v>
    <v t="r">9272</v>
    <v t="r">9273</v>
    <v t="r">9274</v>
    <v t="r">9275</v>
    <v t="r">9276</v>
  </a>
  <a r="6">
    <v t="r">9280</v>
    <v t="r">9281</v>
    <v t="r">9282</v>
    <v t="r">9283</v>
    <v t="r">9284</v>
    <v t="r">9285</v>
  </a>
  <a r="7">
    <v t="r">9289</v>
    <v t="r">9290</v>
    <v t="r">9291</v>
    <v t="r">9292</v>
    <v t="r">9293</v>
    <v t="r">9294</v>
    <v t="r">9295</v>
  </a>
  <a r="6">
    <v t="r">9299</v>
    <v t="r">9300</v>
    <v t="r">9301</v>
    <v t="r">9302</v>
    <v t="r">9303</v>
    <v t="r">9304</v>
  </a>
  <a r="7">
    <v t="r">9308</v>
    <v t="r">9309</v>
    <v t="r">9310</v>
    <v t="r">9311</v>
    <v t="r">9312</v>
    <v t="r">9313</v>
    <v t="r">9314</v>
  </a>
  <a r="6">
    <v t="r">9318</v>
    <v t="r">9319</v>
    <v t="r">9320</v>
    <v t="r">9321</v>
    <v t="r">9322</v>
    <v t="r">9323</v>
  </a>
  <a r="6">
    <v t="r">9327</v>
    <v t="r">9328</v>
    <v t="r">9329</v>
    <v t="r">9330</v>
    <v t="r">9331</v>
    <v t="r">9332</v>
  </a>
  <a r="6">
    <v t="r">9336</v>
    <v t="r">9337</v>
    <v t="r">9338</v>
    <v t="r">9339</v>
    <v t="r">9340</v>
    <v t="r">9341</v>
  </a>
  <a r="6">
    <v t="r">9345</v>
    <v t="r">9346</v>
    <v t="r">9347</v>
    <v t="r">9348</v>
    <v t="r">9349</v>
    <v t="r">9350</v>
  </a>
  <a r="11">
    <v t="r">9354</v>
    <v t="r">9355</v>
    <v t="r">9356</v>
    <v t="r">9357</v>
    <v t="r">9358</v>
    <v t="r">9359</v>
    <v t="r">9360</v>
    <v t="r">9361</v>
    <v t="r">9362</v>
    <v t="r">9363</v>
    <v t="r">9364</v>
  </a>
  <a r="10">
    <v t="r">9278</v>
    <v t="r">9287</v>
    <v t="r">9297</v>
    <v t="r">9306</v>
    <v t="r">9316</v>
    <v t="r">9325</v>
    <v t="r">9334</v>
    <v t="r">9343</v>
    <v t="r">9352</v>
    <v t="r">9366</v>
  </a>
  <a r="6">
    <v t="r">9371</v>
    <v t="r">9372</v>
    <v t="r">9373</v>
    <v t="r">9374</v>
    <v t="r">9375</v>
    <v t="r">9376</v>
  </a>
  <a r="7">
    <v t="r">9380</v>
    <v t="r">9381</v>
    <v t="r">9382</v>
    <v t="r">9383</v>
    <v t="r">9384</v>
    <v t="r">9385</v>
    <v t="r">9386</v>
  </a>
  <a r="6">
    <v t="r">9390</v>
    <v t="r">9391</v>
    <v t="r">9392</v>
    <v t="r">9393</v>
    <v t="r">9394</v>
    <v t="r">9395</v>
  </a>
  <a r="7">
    <v t="r">9399</v>
    <v t="r">9400</v>
    <v t="r">9401</v>
    <v t="r">9402</v>
    <v t="r">9403</v>
    <v t="r">9404</v>
    <v t="r">9405</v>
  </a>
  <a r="6">
    <v t="r">9409</v>
    <v t="r">9410</v>
    <v t="r">9411</v>
    <v t="r">9412</v>
    <v t="r">9413</v>
    <v t="r">9414</v>
  </a>
  <a r="6">
    <v t="r">9418</v>
    <v t="r">9419</v>
    <v t="r">9420</v>
    <v t="r">9421</v>
    <v t="r">9422</v>
    <v t="r">9423</v>
  </a>
  <a r="6">
    <v t="r">9427</v>
    <v t="r">9428</v>
    <v t="r">9429</v>
    <v t="r">9430</v>
    <v t="r">9431</v>
    <v t="r">9432</v>
  </a>
  <a r="7">
    <v t="r">9436</v>
    <v t="r">9437</v>
    <v t="r">9438</v>
    <v t="r">9439</v>
    <v t="r">9440</v>
    <v t="r">9441</v>
    <v t="r">9442</v>
  </a>
  <a r="8">
    <v t="r">9378</v>
    <v t="r">9388</v>
    <v t="r">9397</v>
    <v t="r">9407</v>
    <v t="r">9416</v>
    <v t="r">9425</v>
    <v t="r">9434</v>
    <v t="r">9444</v>
  </a>
  <a r="7">
    <v t="r">9449</v>
    <v t="r">9450</v>
    <v t="r">9451</v>
    <v t="r">9452</v>
    <v t="r">9453</v>
    <v t="r">9454</v>
    <v t="r">9455</v>
  </a>
  <a r="7">
    <v t="r">9459</v>
    <v t="r">9460</v>
    <v t="r">9461</v>
    <v t="r">9462</v>
    <v t="r">9463</v>
    <v t="r">9464</v>
    <v t="r">9465</v>
  </a>
  <a r="6">
    <v t="r">9469</v>
    <v t="r">9470</v>
    <v t="r">9471</v>
    <v t="r">9472</v>
    <v t="r">9473</v>
    <v t="r">9474</v>
  </a>
  <a r="7">
    <v t="r">9478</v>
    <v t="r">9479</v>
    <v t="r">9480</v>
    <v t="r">9481</v>
    <v t="r">9482</v>
    <v t="r">9483</v>
    <v t="r">9484</v>
  </a>
  <a r="6">
    <v t="r">9488</v>
    <v t="r">9489</v>
    <v t="r">9490</v>
    <v t="r">9491</v>
    <v t="r">9492</v>
    <v t="r">9493</v>
  </a>
  <a r="6">
    <v t="r">9497</v>
    <v t="r">9498</v>
    <v t="r">9499</v>
    <v t="r">9500</v>
    <v t="r">9501</v>
    <v t="r">9502</v>
  </a>
  <a r="7">
    <v t="r">9506</v>
    <v t="r">9507</v>
    <v t="r">9508</v>
    <v t="r">9509</v>
    <v t="r">9510</v>
    <v t="r">9511</v>
    <v t="r">9512</v>
  </a>
  <a r="7">
    <v t="r">9516</v>
    <v t="r">9517</v>
    <v t="r">9518</v>
    <v t="r">9519</v>
    <v t="r">9520</v>
    <v t="r">9521</v>
    <v t="r">9522</v>
  </a>
  <a r="6">
    <v t="r">9526</v>
    <v t="r">9527</v>
    <v t="r">9528</v>
    <v t="r">9529</v>
    <v t="r">9530</v>
    <v t="r">9531</v>
  </a>
  <a r="6">
    <v t="r">9535</v>
    <v t="r">9536</v>
    <v t="r">9537</v>
    <v t="r">9538</v>
    <v t="r">9539</v>
    <v t="r">9540</v>
  </a>
  <a r="7">
    <v t="r">9544</v>
    <v t="r">9545</v>
    <v t="r">9546</v>
    <v t="r">9547</v>
    <v t="r">9548</v>
    <v t="r">9549</v>
    <v t="r">9550</v>
  </a>
  <a r="7">
    <v t="r">9554</v>
    <v t="r">9555</v>
    <v t="r">9556</v>
    <v t="r">9557</v>
    <v t="r">9558</v>
    <v t="r">9559</v>
    <v t="r">9560</v>
  </a>
  <a r="7">
    <v t="r">9564</v>
    <v t="r">9565</v>
    <v t="r">9566</v>
    <v t="r">9567</v>
    <v t="r">9568</v>
    <v t="r">9569</v>
    <v t="r">9570</v>
  </a>
  <a r="13">
    <v t="r">9457</v>
    <v t="r">9467</v>
    <v t="r">9476</v>
    <v t="r">9486</v>
    <v t="r">9495</v>
    <v t="r">9504</v>
    <v t="r">9514</v>
    <v t="r">9524</v>
    <v t="r">9533</v>
    <v t="r">9542</v>
    <v t="r">9552</v>
    <v t="r">9562</v>
    <v t="r">9572</v>
  </a>
  <a r="7">
    <v t="r">9577</v>
    <v t="r">9578</v>
    <v t="r">9579</v>
    <v t="r">9580</v>
    <v t="r">9581</v>
    <v t="r">9582</v>
    <v t="r">9583</v>
  </a>
  <a r="7">
    <v t="r">9587</v>
    <v t="r">9588</v>
    <v t="r">9589</v>
    <v t="r">9590</v>
    <v t="r">9591</v>
    <v t="r">9592</v>
    <v t="r">9593</v>
  </a>
  <a r="6">
    <v t="r">9597</v>
    <v t="r">9598</v>
    <v t="r">9599</v>
    <v t="r">9600</v>
    <v t="r">9601</v>
    <v t="r">9602</v>
  </a>
  <a r="6">
    <v t="r">9606</v>
    <v t="r">9607</v>
    <v t="r">9608</v>
    <v t="r">9609</v>
    <v t="r">9610</v>
    <v t="r">9611</v>
  </a>
  <a r="7">
    <v t="r">9615</v>
    <v t="r">9616</v>
    <v t="r">9617</v>
    <v t="r">9618</v>
    <v t="r">9619</v>
    <v t="r">9620</v>
    <v t="r">9621</v>
  </a>
  <a r="7">
    <v t="r">9625</v>
    <v t="r">9626</v>
    <v t="r">9627</v>
    <v t="r">9628</v>
    <v t="r">9629</v>
    <v t="r">9630</v>
    <v t="r">9631</v>
  </a>
  <a r="7">
    <v t="r">9635</v>
    <v t="r">9636</v>
    <v t="r">9637</v>
    <v t="r">9638</v>
    <v t="r">9639</v>
    <v t="r">9640</v>
    <v t="r">9641</v>
  </a>
  <a r="7">
    <v t="r">9645</v>
    <v t="r">9646</v>
    <v t="r">9647</v>
    <v t="r">9648</v>
    <v t="r">9649</v>
    <v t="r">9650</v>
    <v t="r">9651</v>
  </a>
  <a r="7">
    <v t="r">9655</v>
    <v t="r">9656</v>
    <v t="r">9657</v>
    <v t="r">9658</v>
    <v t="r">9659</v>
    <v t="r">9660</v>
    <v t="r">9661</v>
  </a>
  <a r="6">
    <v t="r">9665</v>
    <v t="r">9666</v>
    <v t="r">9667</v>
    <v t="r">9668</v>
    <v t="r">9669</v>
    <v t="r">9670</v>
  </a>
  <a r="6">
    <v t="r">9674</v>
    <v t="r">9675</v>
    <v t="r">9676</v>
    <v t="r">9677</v>
    <v t="r">9678</v>
    <v t="r">9679</v>
  </a>
  <a r="6">
    <v t="r">9683</v>
    <v t="r">9684</v>
    <v t="r">9685</v>
    <v t="r">9686</v>
    <v t="r">9687</v>
    <v t="r">9688</v>
  </a>
  <a r="6">
    <v t="r">9692</v>
    <v t="r">9693</v>
    <v t="r">9694</v>
    <v t="r">9695</v>
    <v t="r">9696</v>
    <v t="r">9697</v>
  </a>
  <a r="7">
    <v t="r">9701</v>
    <v t="r">9702</v>
    <v t="r">9703</v>
    <v t="r">9704</v>
    <v t="r">9705</v>
    <v t="r">9706</v>
    <v t="r">9707</v>
  </a>
  <a r="6">
    <v t="r">9711</v>
    <v t="r">9712</v>
    <v t="r">9713</v>
    <v t="r">9714</v>
    <v t="r">9715</v>
    <v t="r">9716</v>
  </a>
  <a r="7">
    <v t="r">9720</v>
    <v t="r">9721</v>
    <v t="r">9722</v>
    <v t="r">9723</v>
    <v t="r">9724</v>
    <v t="r">9725</v>
    <v t="r">9726</v>
  </a>
  <a r="16">
    <v t="r">9585</v>
    <v t="r">9595</v>
    <v t="r">9604</v>
    <v t="r">9613</v>
    <v t="r">9623</v>
    <v t="r">9633</v>
    <v t="r">9643</v>
    <v t="r">9653</v>
    <v t="r">9663</v>
    <v t="r">9672</v>
    <v t="r">9681</v>
    <v t="r">9690</v>
    <v t="r">9699</v>
    <v t="r">9709</v>
    <v t="r">9718</v>
    <v t="r">9728</v>
  </a>
  <a r="6">
    <v t="r">9733</v>
    <v t="r">9734</v>
    <v t="r">9735</v>
    <v t="r">9736</v>
    <v t="r">9737</v>
    <v t="r">9738</v>
  </a>
  <a r="6">
    <v t="r">9742</v>
    <v t="r">9743</v>
    <v t="r">9744</v>
    <v t="r">9745</v>
    <v t="r">9746</v>
    <v t="r">9747</v>
  </a>
  <a r="6">
    <v t="r">9751</v>
    <v t="r">9752</v>
    <v t="r">9753</v>
    <v t="r">9754</v>
    <v t="r">9755</v>
    <v t="r">9756</v>
  </a>
  <a r="6">
    <v t="r">9760</v>
    <v t="r">9761</v>
    <v t="r">9762</v>
    <v t="r">9763</v>
    <v t="r">9764</v>
    <v t="r">9765</v>
  </a>
  <a r="6">
    <v t="r">9769</v>
    <v t="r">9770</v>
    <v t="r">9771</v>
    <v t="r">9772</v>
    <v t="r">9773</v>
    <v t="r">9774</v>
  </a>
  <a r="6">
    <v t="r">9778</v>
    <v t="r">9779</v>
    <v t="r">9780</v>
    <v t="r">9781</v>
    <v t="r">9782</v>
    <v t="r">9783</v>
  </a>
  <a r="7">
    <v t="r">9787</v>
    <v t="r">9788</v>
    <v t="r">9789</v>
    <v t="r">9790</v>
    <v t="r">9791</v>
    <v t="r">9792</v>
    <v t="r">9793</v>
  </a>
  <a r="7">
    <v t="r">9740</v>
    <v t="r">9749</v>
    <v t="r">9758</v>
    <v t="r">9767</v>
    <v t="r">9776</v>
    <v t="r">9785</v>
    <v t="r">9795</v>
  </a>
  <a r="6">
    <v t="r">9800</v>
    <v t="r">9801</v>
    <v t="r">9802</v>
    <v t="r">9803</v>
    <v t="r">9804</v>
    <v t="r">9805</v>
  </a>
  <a r="6">
    <v t="r">9809</v>
    <v t="r">9810</v>
    <v t="r">9811</v>
    <v t="r">9812</v>
    <v t="r">9813</v>
    <v t="r">9814</v>
  </a>
  <a r="7">
    <v t="r">9818</v>
    <v t="r">9819</v>
    <v t="r">9820</v>
    <v t="r">9821</v>
    <v t="r">9822</v>
    <v t="r">9823</v>
    <v t="r">9824</v>
  </a>
  <a r="7">
    <v t="r">9828</v>
    <v t="r">9829</v>
    <v t="r">9830</v>
    <v t="r">9831</v>
    <v t="r">9832</v>
    <v t="r">9833</v>
    <v t="r">9834</v>
  </a>
  <a r="7">
    <v t="r">9838</v>
    <v t="r">9839</v>
    <v t="r">9840</v>
    <v t="r">9841</v>
    <v t="r">9842</v>
    <v t="r">9843</v>
    <v t="r">9844</v>
  </a>
  <a r="6">
    <v t="r">9848</v>
    <v t="r">9849</v>
    <v t="r">9850</v>
    <v t="r">9851</v>
    <v t="r">9852</v>
    <v t="r">9853</v>
  </a>
  <a r="7">
    <v t="r">9857</v>
    <v t="r">9858</v>
    <v t="r">9859</v>
    <v t="r">9860</v>
    <v t="r">9861</v>
    <v t="r">9862</v>
    <v t="r">9863</v>
  </a>
  <a r="6">
    <v t="r">9867</v>
    <v t="r">9868</v>
    <v t="r">9869</v>
    <v t="r">9870</v>
    <v t="r">9871</v>
    <v t="r">9872</v>
  </a>
  <a r="6">
    <v t="r">9876</v>
    <v t="r">9877</v>
    <v t="r">9878</v>
    <v t="r">9879</v>
    <v t="r">9880</v>
    <v t="r">9881</v>
  </a>
  <a r="6">
    <v t="r">9885</v>
    <v t="r">9886</v>
    <v t="r">9887</v>
    <v t="r">9888</v>
    <v t="r">9889</v>
    <v t="r">9890</v>
  </a>
  <a r="7">
    <v t="r">9894</v>
    <v t="r">9895</v>
    <v t="r">9896</v>
    <v t="r">9897</v>
    <v t="r">9898</v>
    <v t="r">9899</v>
    <v t="r">9900</v>
  </a>
  <a r="7">
    <v t="r">9904</v>
    <v t="r">9905</v>
    <v t="r">9906</v>
    <v t="r">9907</v>
    <v t="r">9908</v>
    <v t="r">9909</v>
    <v t="r">9910</v>
  </a>
  <a r="6">
    <v t="r">9914</v>
    <v t="r">9915</v>
    <v t="r">9916</v>
    <v t="r">9917</v>
    <v t="r">9918</v>
    <v t="r">9919</v>
  </a>
  <a r="6">
    <v t="r">9923</v>
    <v t="r">9924</v>
    <v t="r">9925</v>
    <v t="r">9926</v>
    <v t="r">9927</v>
    <v t="r">9928</v>
  </a>
  <a r="6">
    <v t="r">9932</v>
    <v t="r">9933</v>
    <v t="r">9934</v>
    <v t="r">9935</v>
    <v t="r">9936</v>
    <v t="r">9937</v>
  </a>
  <a r="15">
    <v t="r">9807</v>
    <v t="r">9816</v>
    <v t="r">9826</v>
    <v t="r">9836</v>
    <v t="r">9846</v>
    <v t="r">9855</v>
    <v t="r">9865</v>
    <v t="r">9874</v>
    <v t="r">9883</v>
    <v t="r">9892</v>
    <v t="r">9902</v>
    <v t="r">9912</v>
    <v t="r">9921</v>
    <v t="r">9930</v>
    <v t="r">9939</v>
  </a>
  <a r="6">
    <v t="r">9944</v>
    <v t="r">9945</v>
    <v t="r">9946</v>
    <v t="r">9947</v>
    <v t="r">9948</v>
    <v t="r">9949</v>
  </a>
  <a r="6">
    <v t="r">9953</v>
    <v t="r">9954</v>
    <v t="r">9955</v>
    <v t="r">9956</v>
    <v t="r">9957</v>
    <v t="r">9958</v>
  </a>
  <a r="6">
    <v t="r">9962</v>
    <v t="r">9963</v>
    <v t="r">9964</v>
    <v t="r">9965</v>
    <v t="r">9966</v>
    <v t="r">9967</v>
  </a>
  <a r="7">
    <v t="r">9971</v>
    <v t="r">9972</v>
    <v t="r">9973</v>
    <v t="r">9974</v>
    <v t="r">9975</v>
    <v t="r">9976</v>
    <v t="r">9977</v>
  </a>
  <a r="7">
    <v t="r">9981</v>
    <v t="r">9982</v>
    <v t="r">9983</v>
    <v t="r">9984</v>
    <v t="r">9985</v>
    <v t="r">9986</v>
    <v t="r">9987</v>
  </a>
  <a r="7">
    <v t="r">9991</v>
    <v t="r">9992</v>
    <v t="r">9993</v>
    <v t="r">9994</v>
    <v t="r">9995</v>
    <v t="r">9996</v>
    <v t="r">9997</v>
  </a>
  <a r="6">
    <v t="r">10001</v>
    <v t="r">10002</v>
    <v t="r">10003</v>
    <v t="r">10004</v>
    <v t="r">10005</v>
    <v t="r">10006</v>
  </a>
  <a r="6">
    <v t="r">10010</v>
    <v t="r">10011</v>
    <v t="r">10012</v>
    <v t="r">10013</v>
    <v t="r">10014</v>
    <v t="r">10015</v>
  </a>
  <a r="7">
    <v t="r">10019</v>
    <v t="r">10020</v>
    <v t="r">10021</v>
    <v t="r">10022</v>
    <v t="r">10023</v>
    <v t="r">10024</v>
    <v t="r">10025</v>
  </a>
  <a r="9">
    <v t="r">9951</v>
    <v t="r">9960</v>
    <v t="r">9969</v>
    <v t="r">9979</v>
    <v t="r">9989</v>
    <v t="r">9999</v>
    <v t="r">10008</v>
    <v t="r">10017</v>
    <v t="r">10027</v>
  </a>
  <a r="7">
    <v t="r">10032</v>
    <v t="r">10033</v>
    <v t="r">10034</v>
    <v t="r">10035</v>
    <v t="r">10036</v>
    <v t="r">10037</v>
    <v t="r">10038</v>
  </a>
  <a r="7">
    <v t="r">10042</v>
    <v t="r">10043</v>
    <v t="r">10044</v>
    <v t="r">10045</v>
    <v t="r">10046</v>
    <v t="r">10047</v>
    <v t="r">10048</v>
  </a>
  <a r="7">
    <v t="r">10052</v>
    <v t="r">10053</v>
    <v t="r">10054</v>
    <v t="r">10055</v>
    <v t="r">10056</v>
    <v t="r">10057</v>
    <v t="r">10058</v>
  </a>
  <a r="7">
    <v t="r">10062</v>
    <v t="r">10063</v>
    <v t="r">10064</v>
    <v t="r">10065</v>
    <v t="r">10066</v>
    <v t="r">10067</v>
    <v t="r">10068</v>
  </a>
  <a r="7">
    <v t="r">10072</v>
    <v t="r">10073</v>
    <v t="r">10074</v>
    <v t="r">10075</v>
    <v t="r">10076</v>
    <v t="r">10077</v>
    <v t="r">10078</v>
  </a>
  <a r="7">
    <v t="r">10082</v>
    <v t="r">10083</v>
    <v t="r">10084</v>
    <v t="r">10085</v>
    <v t="r">10086</v>
    <v t="r">10087</v>
    <v t="r">10088</v>
  </a>
  <a r="6">
    <v t="r">10092</v>
    <v t="r">10093</v>
    <v t="r">10094</v>
    <v t="r">10095</v>
    <v t="r">10096</v>
    <v t="r">10097</v>
  </a>
  <a r="6">
    <v t="r">10101</v>
    <v t="r">10102</v>
    <v t="r">10103</v>
    <v t="r">10104</v>
    <v t="r">10105</v>
    <v t="r">10106</v>
  </a>
  <a r="6">
    <v t="r">10110</v>
    <v t="r">10111</v>
    <v t="r">10112</v>
    <v t="r">10113</v>
    <v t="r">10114</v>
    <v t="r">10115</v>
  </a>
  <a r="18">
    <v t="r">10119</v>
    <v t="r">10120</v>
    <v t="r">10121</v>
    <v t="r">10122</v>
    <v t="r">10123</v>
    <v t="r">10124</v>
    <v t="r">10125</v>
    <v t="r">10126</v>
    <v t="r">10127</v>
    <v t="r">10128</v>
    <v t="r">10129</v>
    <v t="r">10130</v>
    <v t="r">10131</v>
    <v t="r">10132</v>
    <v t="r">10133</v>
    <v t="r">10134</v>
    <v t="r">10135</v>
    <v t="r">10136</v>
  </a>
  <a r="10">
    <v t="r">10040</v>
    <v t="r">10050</v>
    <v t="r">10060</v>
    <v t="r">10070</v>
    <v t="r">10080</v>
    <v t="r">10090</v>
    <v t="r">10099</v>
    <v t="r">10108</v>
    <v t="r">10117</v>
    <v t="r">10138</v>
  </a>
  <a r="6">
    <v t="r">10143</v>
    <v t="r">10144</v>
    <v t="r">10145</v>
    <v t="r">10146</v>
    <v t="r">10147</v>
    <v t="r">10148</v>
  </a>
  <a r="7">
    <v t="r">10152</v>
    <v t="r">10153</v>
    <v t="r">10154</v>
    <v t="r">10155</v>
    <v t="r">10156</v>
    <v t="r">10157</v>
    <v t="r">10158</v>
  </a>
  <a r="6">
    <v t="r">10162</v>
    <v t="r">10163</v>
    <v t="r">10164</v>
    <v t="r">10165</v>
    <v t="r">10166</v>
    <v t="r">10167</v>
  </a>
  <a r="6">
    <v t="r">10171</v>
    <v t="r">10172</v>
    <v t="r">10173</v>
    <v t="r">10174</v>
    <v t="r">10175</v>
    <v t="r">10176</v>
  </a>
  <a r="4">
    <v t="r">10150</v>
    <v t="r">10160</v>
    <v t="r">10169</v>
    <v t="r">10178</v>
  </a>
  <a r="6">
    <v t="r">10183</v>
    <v t="r">10184</v>
    <v t="r">10185</v>
    <v t="r">10186</v>
    <v t="r">10187</v>
    <v t="r">10188</v>
  </a>
  <a r="6">
    <v t="r">10192</v>
    <v t="r">10193</v>
    <v t="r">10194</v>
    <v t="r">10195</v>
    <v t="r">10196</v>
    <v t="r">10197</v>
  </a>
  <a r="7">
    <v t="r">10201</v>
    <v t="r">10202</v>
    <v t="r">10203</v>
    <v t="r">10204</v>
    <v t="r">10205</v>
    <v t="r">10206</v>
    <v t="r">10207</v>
  </a>
  <a r="7">
    <v t="r">10211</v>
    <v t="r">10212</v>
    <v t="r">10213</v>
    <v t="r">10214</v>
    <v t="r">10215</v>
    <v t="r">10216</v>
    <v t="r">10217</v>
  </a>
  <a r="7">
    <v t="r">10221</v>
    <v t="r">10222</v>
    <v t="r">10223</v>
    <v t="r">10224</v>
    <v t="r">10225</v>
    <v t="r">10226</v>
    <v t="r">10227</v>
  </a>
  <a r="7">
    <v t="r">10231</v>
    <v t="r">10232</v>
    <v t="r">10233</v>
    <v t="r">10234</v>
    <v t="r">10235</v>
    <v t="r">10236</v>
    <v t="r">10237</v>
  </a>
  <a r="6">
    <v t="r">10241</v>
    <v t="r">10242</v>
    <v t="r">10243</v>
    <v t="r">10244</v>
    <v t="r">10245</v>
    <v t="r">10246</v>
  </a>
  <a r="7">
    <v t="r">10190</v>
    <v t="r">10199</v>
    <v t="r">10209</v>
    <v t="r">10219</v>
    <v t="r">10229</v>
    <v t="r">10239</v>
    <v t="r">10248</v>
  </a>
  <a r="7">
    <v t="r">10253</v>
    <v t="r">10254</v>
    <v t="r">10255</v>
    <v t="r">10256</v>
    <v t="r">10257</v>
    <v t="r">10258</v>
    <v t="r">10259</v>
  </a>
  <a r="7">
    <v t="r">10263</v>
    <v t="r">10264</v>
    <v t="r">10265</v>
    <v t="r">10266</v>
    <v t="r">10267</v>
    <v t="r">10268</v>
    <v t="r">10269</v>
  </a>
  <a r="7">
    <v t="r">10273</v>
    <v t="r">10274</v>
    <v t="r">10275</v>
    <v t="r">10276</v>
    <v t="r">10277</v>
    <v t="r">10278</v>
    <v t="r">10279</v>
  </a>
  <a r="6">
    <v t="r">10283</v>
    <v t="r">10284</v>
    <v t="r">10285</v>
    <v t="r">10286</v>
    <v t="r">10287</v>
    <v t="r">10288</v>
  </a>
  <a r="7">
    <v t="r">10292</v>
    <v t="r">10293</v>
    <v t="r">10294</v>
    <v t="r">10295</v>
    <v t="r">10296</v>
    <v t="r">10297</v>
    <v t="r">10298</v>
  </a>
  <a r="7">
    <v t="r">10302</v>
    <v t="r">10303</v>
    <v t="r">10304</v>
    <v t="r">10305</v>
    <v t="r">10306</v>
    <v t="r">10307</v>
    <v t="r">10308</v>
  </a>
  <a r="6">
    <v t="r">10312</v>
    <v t="r">10313</v>
    <v t="r">10314</v>
    <v t="r">10315</v>
    <v t="r">10316</v>
    <v t="r">10317</v>
  </a>
  <a r="7">
    <v t="r">10321</v>
    <v t="r">10322</v>
    <v t="r">10323</v>
    <v t="r">10324</v>
    <v t="r">10325</v>
    <v t="r">10326</v>
    <v t="r">10327</v>
  </a>
  <a r="6">
    <v t="r">10331</v>
    <v t="r">10332</v>
    <v t="r">10333</v>
    <v t="r">10334</v>
    <v t="r">10335</v>
    <v t="r">10336</v>
  </a>
  <a r="7">
    <v t="r">10340</v>
    <v t="r">10341</v>
    <v t="r">10342</v>
    <v t="r">10343</v>
    <v t="r">10344</v>
    <v t="r">10345</v>
    <v t="r">10346</v>
  </a>
  <a r="7">
    <v t="r">10350</v>
    <v t="r">10351</v>
    <v t="r">10352</v>
    <v t="r">10353</v>
    <v t="r">10354</v>
    <v t="r">10355</v>
    <v t="r">10356</v>
  </a>
  <a r="6">
    <v t="r">10360</v>
    <v t="r">10361</v>
    <v t="r">10362</v>
    <v t="r">10363</v>
    <v t="r">10364</v>
    <v t="r">10365</v>
  </a>
  <a r="7">
    <v t="r">10369</v>
    <v t="r">10370</v>
    <v t="r">10371</v>
    <v t="r">10372</v>
    <v t="r">10373</v>
    <v t="r">10374</v>
    <v t="r">10375</v>
  </a>
  <a r="7">
    <v t="r">10379</v>
    <v t="r">10380</v>
    <v t="r">10381</v>
    <v t="r">10382</v>
    <v t="r">10383</v>
    <v t="r">10384</v>
    <v t="r">10385</v>
  </a>
  <a r="14">
    <v t="r">10261</v>
    <v t="r">10271</v>
    <v t="r">10281</v>
    <v t="r">10290</v>
    <v t="r">10300</v>
    <v t="r">10310</v>
    <v t="r">10319</v>
    <v t="r">10329</v>
    <v t="r">10338</v>
    <v t="r">10348</v>
    <v t="r">10358</v>
    <v t="r">10367</v>
    <v t="r">10377</v>
    <v t="r">10387</v>
  </a>
  <a r="6">
    <v t="r">10392</v>
    <v t="r">10393</v>
    <v t="r">10394</v>
    <v t="r">10395</v>
    <v t="r">10396</v>
    <v t="r">10397</v>
  </a>
  <a r="6">
    <v t="r">10401</v>
    <v t="r">10402</v>
    <v t="r">10403</v>
    <v t="r">10404</v>
    <v t="r">10405</v>
    <v t="r">10406</v>
  </a>
  <a r="7">
    <v t="r">10410</v>
    <v t="r">10411</v>
    <v t="r">10412</v>
    <v t="r">10413</v>
    <v t="r">10414</v>
    <v t="r">10415</v>
    <v t="r">10416</v>
  </a>
  <a r="6">
    <v t="r">10420</v>
    <v t="r">10421</v>
    <v t="r">10422</v>
    <v t="r">10423</v>
    <v t="r">10424</v>
    <v t="r">10425</v>
  </a>
  <a r="6">
    <v t="r">10429</v>
    <v t="r">10430</v>
    <v t="r">10431</v>
    <v t="r">10432</v>
    <v t="r">10433</v>
    <v t="r">10434</v>
  </a>
  <a r="7">
    <v t="r">10438</v>
    <v t="r">10439</v>
    <v t="r">10440</v>
    <v t="r">10441</v>
    <v t="r">10442</v>
    <v t="r">10443</v>
    <v t="r">10444</v>
  </a>
  <a r="6">
    <v t="r">10448</v>
    <v t="r">10449</v>
    <v t="r">10450</v>
    <v t="r">10451</v>
    <v t="r">10452</v>
    <v t="r">10453</v>
  </a>
  <a r="6">
    <v t="r">10457</v>
    <v t="r">10458</v>
    <v t="r">10459</v>
    <v t="r">10460</v>
    <v t="r">10461</v>
    <v t="r">10462</v>
  </a>
  <a r="8">
    <v t="r">10399</v>
    <v t="r">10408</v>
    <v t="r">10418</v>
    <v t="r">10427</v>
    <v t="r">10436</v>
    <v t="r">10446</v>
    <v t="r">10455</v>
    <v t="r">10464</v>
  </a>
  <a r="7">
    <v t="r">10469</v>
    <v t="r">10470</v>
    <v t="r">10471</v>
    <v t="r">10472</v>
    <v t="r">10473</v>
    <v t="r">10474</v>
    <v t="r">10475</v>
  </a>
  <a r="6">
    <v t="r">10479</v>
    <v t="r">10480</v>
    <v t="r">10481</v>
    <v t="r">10482</v>
    <v t="r">10483</v>
    <v t="r">10484</v>
  </a>
  <a r="7">
    <v t="r">10488</v>
    <v t="r">10489</v>
    <v t="r">10490</v>
    <v t="r">10491</v>
    <v t="r">10492</v>
    <v t="r">10493</v>
    <v t="r">10494</v>
  </a>
  <a r="7">
    <v t="r">10498</v>
    <v t="r">10499</v>
    <v t="r">10500</v>
    <v t="r">10501</v>
    <v t="r">10502</v>
    <v t="r">10503</v>
    <v t="r">10504</v>
  </a>
  <a r="6">
    <v t="r">10508</v>
    <v t="r">10509</v>
    <v t="r">10510</v>
    <v t="r">10511</v>
    <v t="r">10512</v>
    <v t="r">10513</v>
  </a>
  <a r="6">
    <v t="r">10517</v>
    <v t="r">10518</v>
    <v t="r">10519</v>
    <v t="r">10520</v>
    <v t="r">10521</v>
    <v t="r">10522</v>
  </a>
  <a r="6">
    <v t="r">10526</v>
    <v t="r">10527</v>
    <v t="r">10528</v>
    <v t="r">10529</v>
    <v t="r">10530</v>
    <v t="r">10531</v>
  </a>
  <a r="6">
    <v t="r">10535</v>
    <v t="r">10536</v>
    <v t="r">10537</v>
    <v t="r">10538</v>
    <v t="r">10539</v>
    <v t="r">10540</v>
  </a>
  <a r="6">
    <v t="r">10544</v>
    <v t="r">10545</v>
    <v t="r">10546</v>
    <v t="r">10547</v>
    <v t="r">10548</v>
    <v t="r">10549</v>
  </a>
  <a r="6">
    <v t="r">10553</v>
    <v t="r">10554</v>
    <v t="r">10555</v>
    <v t="r">10556</v>
    <v t="r">10557</v>
    <v t="r">10558</v>
  </a>
  <a r="7">
    <v t="r">10562</v>
    <v t="r">10563</v>
    <v t="r">10564</v>
    <v t="r">10565</v>
    <v t="r">10566</v>
    <v t="r">10567</v>
    <v t="r">10568</v>
  </a>
  <a r="7">
    <v t="r">10572</v>
    <v t="r">10573</v>
    <v t="r">10574</v>
    <v t="r">10575</v>
    <v t="r">10576</v>
    <v t="r">10577</v>
    <v t="r">10578</v>
  </a>
  <a r="7">
    <v t="r">10582</v>
    <v t="r">10583</v>
    <v t="r">10584</v>
    <v t="r">10585</v>
    <v t="r">10586</v>
    <v t="r">10587</v>
    <v t="r">10588</v>
  </a>
  <a r="6">
    <v t="r">10592</v>
    <v t="r">10593</v>
    <v t="r">10594</v>
    <v t="r">10595</v>
    <v t="r">10596</v>
    <v t="r">10597</v>
  </a>
  <a r="6">
    <v t="r">10601</v>
    <v t="r">10602</v>
    <v t="r">10603</v>
    <v t="r">10604</v>
    <v t="r">10605</v>
    <v t="r">10606</v>
  </a>
  <a r="7">
    <v t="r">10610</v>
    <v t="r">10611</v>
    <v t="r">10612</v>
    <v t="r">10613</v>
    <v t="r">10614</v>
    <v t="r">10615</v>
    <v t="r">10616</v>
  </a>
  <a r="6">
    <v t="r">10620</v>
    <v t="r">10621</v>
    <v t="r">10622</v>
    <v t="r">10623</v>
    <v t="r">10624</v>
    <v t="r">10625</v>
  </a>
  <a r="6">
    <v t="r">10629</v>
    <v t="r">10630</v>
    <v t="r">10631</v>
    <v t="r">10632</v>
    <v t="r">10633</v>
    <v t="r">10634</v>
  </a>
  <a r="18">
    <v t="r">10477</v>
    <v t="r">10486</v>
    <v t="r">10496</v>
    <v t="r">10506</v>
    <v t="r">10515</v>
    <v t="r">10524</v>
    <v t="r">10533</v>
    <v t="r">10542</v>
    <v t="r">10551</v>
    <v t="r">10560</v>
    <v t="r">10570</v>
    <v t="r">10580</v>
    <v t="r">10590</v>
    <v t="r">10599</v>
    <v t="r">10608</v>
    <v t="r">10618</v>
    <v t="r">10627</v>
    <v t="r">10636</v>
  </a>
  <a r="6">
    <v t="r">10641</v>
    <v t="r">10642</v>
    <v t="r">10643</v>
    <v t="r">10644</v>
    <v t="r">10645</v>
    <v t="r">10646</v>
  </a>
  <a r="6">
    <v t="r">10650</v>
    <v t="r">10651</v>
    <v t="r">10652</v>
    <v t="r">10653</v>
    <v t="r">10654</v>
    <v t="r">10655</v>
  </a>
  <a r="6">
    <v t="r">10659</v>
    <v t="r">10660</v>
    <v t="r">10661</v>
    <v t="r">10662</v>
    <v t="r">10663</v>
    <v t="r">10664</v>
  </a>
  <a r="6">
    <v t="r">10668</v>
    <v t="r">10669</v>
    <v t="r">10670</v>
    <v t="r">10671</v>
    <v t="r">10672</v>
    <v t="r">10673</v>
  </a>
  <a r="6">
    <v t="r">10677</v>
    <v t="r">10678</v>
    <v t="r">10679</v>
    <v t="r">10680</v>
    <v t="r">10681</v>
    <v t="r">10682</v>
  </a>
  <a r="6">
    <v t="r">10686</v>
    <v t="r">10687</v>
    <v t="r">10688</v>
    <v t="r">10689</v>
    <v t="r">10690</v>
    <v t="r">10691</v>
  </a>
  <a r="6">
    <v t="r">10695</v>
    <v t="r">10696</v>
    <v t="r">10697</v>
    <v t="r">10698</v>
    <v t="r">10699</v>
    <v t="r">10700</v>
  </a>
  <a r="7">
    <v t="r">10704</v>
    <v t="r">10705</v>
    <v t="r">10706</v>
    <v t="r">10707</v>
    <v t="r">10708</v>
    <v t="r">10709</v>
    <v t="r">10710</v>
  </a>
  <a r="6">
    <v t="r">10714</v>
    <v t="r">10715</v>
    <v t="r">10716</v>
    <v t="r">10717</v>
    <v t="r">10718</v>
    <v t="r">10719</v>
  </a>
  <a r="6">
    <v t="r">10723</v>
    <v t="r">10724</v>
    <v t="r">10725</v>
    <v t="r">10726</v>
    <v t="r">10727</v>
    <v t="r">10728</v>
  </a>
  <a r="7">
    <v t="r">10732</v>
    <v t="r">10733</v>
    <v t="r">10734</v>
    <v t="r">10735</v>
    <v t="r">10736</v>
    <v t="r">10737</v>
    <v t="r">10738</v>
  </a>
  <a r="7">
    <v t="r">10742</v>
    <v t="r">10743</v>
    <v t="r">10744</v>
    <v t="r">10745</v>
    <v t="r">10746</v>
    <v t="r">10747</v>
    <v t="r">10748</v>
  </a>
  <a r="6">
    <v t="r">10752</v>
    <v t="r">10753</v>
    <v t="r">10754</v>
    <v t="r">10755</v>
    <v t="r">10756</v>
    <v t="r">10757</v>
  </a>
  <a r="6">
    <v t="r">10761</v>
    <v t="r">10762</v>
    <v t="r">10763</v>
    <v t="r">10764</v>
    <v t="r">10765</v>
    <v t="r">10766</v>
  </a>
  <a r="14">
    <v t="r">10648</v>
    <v t="r">10657</v>
    <v t="r">10666</v>
    <v t="r">10675</v>
    <v t="r">10684</v>
    <v t="r">10693</v>
    <v t="r">10702</v>
    <v t="r">10712</v>
    <v t="r">10721</v>
    <v t="r">10730</v>
    <v t="r">10740</v>
    <v t="r">10750</v>
    <v t="r">10759</v>
    <v t="r">10768</v>
  </a>
  <a r="6">
    <v t="r">10773</v>
    <v t="r">10774</v>
    <v t="r">10775</v>
    <v t="r">10776</v>
    <v t="r">10777</v>
    <v t="r">10778</v>
  </a>
  <a r="6">
    <v t="r">10782</v>
    <v t="r">10783</v>
    <v t="r">10784</v>
    <v t="r">10785</v>
    <v t="r">10786</v>
    <v t="r">10787</v>
  </a>
  <a r="7">
    <v t="r">10791</v>
    <v t="r">10792</v>
    <v t="r">10793</v>
    <v t="r">10794</v>
    <v t="r">10795</v>
    <v t="r">10796</v>
    <v t="r">10797</v>
  </a>
  <a r="6">
    <v t="r">10801</v>
    <v t="r">10802</v>
    <v t="r">10803</v>
    <v t="r">10804</v>
    <v t="r">10805</v>
    <v t="r">10806</v>
  </a>
  <a r="3">
    <v t="r">10810</v>
    <v t="r">10811</v>
    <v t="r">10812</v>
  </a>
  <a r="5">
    <v t="r">10780</v>
    <v t="r">10789</v>
    <v t="r">10799</v>
    <v t="r">10808</v>
    <v t="r">10814</v>
  </a>
  <a r="9">
    <v t="r">10819</v>
    <v t="r">10820</v>
    <v t="r">10821</v>
    <v t="r">10822</v>
    <v t="r">10823</v>
    <v t="r">10824</v>
    <v t="r">10825</v>
    <v t="r">10826</v>
    <v t="r">10827</v>
  </a>
  <a r="10">
    <v t="r">10831</v>
    <v t="r">10832</v>
    <v t="r">10833</v>
    <v t="r">10834</v>
    <v t="r">10835</v>
    <v t="r">10836</v>
    <v t="r">10837</v>
    <v t="r">10838</v>
    <v t="r">10839</v>
    <v t="r">10840</v>
  </a>
  <a r="9">
    <v t="r">10844</v>
    <v t="r">10845</v>
    <v t="r">10846</v>
    <v t="r">10847</v>
    <v t="r">10848</v>
    <v t="r">10849</v>
    <v t="r">10850</v>
    <v t="r">10851</v>
    <v t="r">10852</v>
  </a>
  <a r="7">
    <v t="r">10856</v>
    <v t="r">10857</v>
    <v t="r">10858</v>
    <v t="r">10859</v>
    <v t="r">10860</v>
    <v t="r">10861</v>
    <v t="r">10862</v>
  </a>
  <a r="6">
    <v t="r">10866</v>
    <v t="r">10867</v>
    <v t="r">10868</v>
    <v t="r">10869</v>
    <v t="r">10870</v>
    <v t="r">10871</v>
  </a>
  <a r="7">
    <v t="r">10875</v>
    <v t="r">10876</v>
    <v t="r">10877</v>
    <v t="r">10878</v>
    <v t="r">10879</v>
    <v t="r">10880</v>
    <v t="r">10881</v>
  </a>
  <a r="8">
    <v t="r">10885</v>
    <v t="r">10886</v>
    <v t="r">10887</v>
    <v t="r">10888</v>
    <v t="r">10889</v>
    <v t="r">10890</v>
    <v t="r">10891</v>
    <v t="r">10892</v>
  </a>
  <a r="10">
    <v t="r">10896</v>
    <v t="r">10897</v>
    <v t="r">10898</v>
    <v t="r">10899</v>
    <v t="r">10900</v>
    <v t="r">10901</v>
    <v t="r">10902</v>
    <v t="r">10903</v>
    <v t="r">10904</v>
    <v t="r">10905</v>
  </a>
  <a r="9">
    <v t="r">10909</v>
    <v t="r">10910</v>
    <v t="r">10911</v>
    <v t="r">10912</v>
    <v t="r">10913</v>
    <v t="r">10914</v>
    <v t="r">10915</v>
    <v t="r">10916</v>
    <v t="r">10917</v>
  </a>
  <a r="9">
    <v t="r">10921</v>
    <v t="r">10922</v>
    <v t="r">10923</v>
    <v t="r">10924</v>
    <v t="r">10925</v>
    <v t="r">10926</v>
    <v t="r">10927</v>
    <v t="r">10928</v>
    <v t="r">10929</v>
  </a>
  <a r="7">
    <v t="r">10933</v>
    <v t="r">10934</v>
    <v t="r">10935</v>
    <v t="r">10936</v>
    <v t="r">10937</v>
    <v t="r">10938</v>
    <v t="r">10939</v>
  </a>
  <a r="19">
    <v t="r">10943</v>
    <v t="r">10944</v>
    <v t="r">10945</v>
    <v t="r">10946</v>
    <v t="r">10947</v>
    <v t="r">10948</v>
    <v t="r">10949</v>
    <v t="r">10950</v>
    <v t="r">10951</v>
    <v t="r">10952</v>
    <v t="r">10953</v>
    <v t="r">10954</v>
    <v t="r">10955</v>
    <v t="r">10956</v>
    <v t="r">10957</v>
    <v t="r">10958</v>
    <v t="r">10959</v>
    <v t="r">10960</v>
    <v t="r">10961</v>
  </a>
  <a r="12">
    <v t="r">10829</v>
    <v t="r">10842</v>
    <v t="r">10854</v>
    <v t="r">10864</v>
    <v t="r">10873</v>
    <v t="r">10883</v>
    <v t="r">10894</v>
    <v t="r">10907</v>
    <v t="r">10919</v>
    <v t="r">10931</v>
    <v t="r">10941</v>
    <v t="r">10963</v>
  </a>
  <a r="6">
    <v t="r">10968</v>
    <v t="r">10969</v>
    <v t="r">10970</v>
    <v t="r">10971</v>
    <v t="r">10972</v>
    <v t="r">10973</v>
  </a>
  <a r="10">
    <v t="r">10977</v>
    <v t="r">10978</v>
    <v t="r">10979</v>
    <v t="r">10980</v>
    <v t="r">10981</v>
    <v t="r">10982</v>
    <v t="r">10983</v>
    <v t="r">10984</v>
    <v t="r">10985</v>
    <v t="r">10986</v>
  </a>
  <a r="9">
    <v t="r">10990</v>
    <v t="r">10991</v>
    <v t="r">10992</v>
    <v t="r">10993</v>
    <v t="r">10994</v>
    <v t="r">10995</v>
    <v t="r">10996</v>
    <v t="r">10997</v>
    <v t="r">10998</v>
  </a>
  <a r="7">
    <v t="r">11002</v>
    <v t="r">11003</v>
    <v t="r">11004</v>
    <v t="r">11005</v>
    <v t="r">11006</v>
    <v t="r">11007</v>
    <v t="r">11008</v>
  </a>
  <a r="9">
    <v t="r">11012</v>
    <v t="r">11013</v>
    <v t="r">11014</v>
    <v t="r">11015</v>
    <v t="r">11016</v>
    <v t="r">11017</v>
    <v t="r">11018</v>
    <v t="r">11019</v>
    <v t="r">11020</v>
  </a>
  <a r="8">
    <v t="r">11024</v>
    <v t="r">11025</v>
    <v t="r">11026</v>
    <v t="r">11027</v>
    <v t="r">11028</v>
    <v t="r">11029</v>
    <v t="r">11030</v>
    <v t="r">11031</v>
  </a>
  <a r="7">
    <v t="r">11035</v>
    <v t="r">11036</v>
    <v t="r">11037</v>
    <v t="r">11038</v>
    <v t="r">11039</v>
    <v t="r">11040</v>
    <v t="r">11041</v>
  </a>
  <a r="7">
    <v t="r">11045</v>
    <v t="r">11046</v>
    <v t="r">11047</v>
    <v t="r">11048</v>
    <v t="r">11049</v>
    <v t="r">11050</v>
    <v t="r">11051</v>
  </a>
  <a r="8">
    <v t="r">11055</v>
    <v t="r">11056</v>
    <v t="r">11057</v>
    <v t="r">11058</v>
    <v t="r">11059</v>
    <v t="r">11060</v>
    <v t="r">11061</v>
    <v t="r">11062</v>
  </a>
  <a r="8">
    <v t="r">11066</v>
    <v t="r">11067</v>
    <v t="r">11068</v>
    <v t="r">11069</v>
    <v t="r">11070</v>
    <v t="r">11071</v>
    <v t="r">11072</v>
    <v t="r">11073</v>
  </a>
  <a r="7">
    <v t="r">11077</v>
    <v t="r">11078</v>
    <v t="r">11079</v>
    <v t="r">11080</v>
    <v t="r">11081</v>
    <v t="r">11082</v>
    <v t="r">11083</v>
  </a>
  <a r="8">
    <v t="r">11087</v>
    <v t="r">11088</v>
    <v t="r">11089</v>
    <v t="r">11090</v>
    <v t="r">11091</v>
    <v t="r">11092</v>
    <v t="r">11093</v>
    <v t="r">11094</v>
  </a>
  <a r="6">
    <v t="r">11098</v>
    <v t="r">11099</v>
    <v t="r">11100</v>
    <v t="r">11101</v>
    <v t="r">11102</v>
    <v t="r">11103</v>
  </a>
  <a r="13">
    <v t="r">10975</v>
    <v t="r">10988</v>
    <v t="r">11000</v>
    <v t="r">11010</v>
    <v t="r">11022</v>
    <v t="r">11033</v>
    <v t="r">11043</v>
    <v t="r">11053</v>
    <v t="r">11064</v>
    <v t="r">11075</v>
    <v t="r">11085</v>
    <v t="r">11096</v>
    <v t="r">11105</v>
  </a>
  <a r="8">
    <v t="r">11110</v>
    <v t="r">11111</v>
    <v t="r">11112</v>
    <v t="r">11113</v>
    <v t="r">11114</v>
    <v t="r">11115</v>
    <v t="r">11116</v>
    <v t="r">11117</v>
  </a>
  <a r="6">
    <v t="r">11121</v>
    <v t="r">11122</v>
    <v t="r">11123</v>
    <v t="r">11124</v>
    <v t="r">11125</v>
    <v t="r">11126</v>
  </a>
  <a r="10">
    <v t="r">11130</v>
    <v t="r">11131</v>
    <v t="r">11132</v>
    <v t="r">11133</v>
    <v t="r">11134</v>
    <v t="r">11135</v>
    <v t="r">11136</v>
    <v t="r">11137</v>
    <v t="r">11138</v>
    <v t="r">11139</v>
  </a>
  <a r="8">
    <v t="r">11143</v>
    <v t="r">11144</v>
    <v t="r">11145</v>
    <v t="r">11146</v>
    <v t="r">11147</v>
    <v t="r">11148</v>
    <v t="r">11149</v>
    <v t="r">11150</v>
  </a>
  <a r="8">
    <v t="r">11154</v>
    <v t="r">11155</v>
    <v t="r">11156</v>
    <v t="r">11157</v>
    <v t="r">11158</v>
    <v t="r">11159</v>
    <v t="r">11160</v>
    <v t="r">11161</v>
  </a>
  <a r="9">
    <v t="r">11165</v>
    <v t="r">11166</v>
    <v t="r">11167</v>
    <v t="r">11168</v>
    <v t="r">11169</v>
    <v t="r">11170</v>
    <v t="r">11171</v>
    <v t="r">11172</v>
    <v t="r">11173</v>
  </a>
  <a r="7">
    <v t="r">11177</v>
    <v t="r">11178</v>
    <v t="r">11179</v>
    <v t="r">11180</v>
    <v t="r">11181</v>
    <v t="r">11182</v>
    <v t="r">11183</v>
  </a>
  <a r="6">
    <v t="r">11187</v>
    <v t="r">11188</v>
    <v t="r">11189</v>
    <v t="r">11190</v>
    <v t="r">11191</v>
    <v t="r">11192</v>
  </a>
  <a r="6">
    <v t="r">11196</v>
    <v t="r">11197</v>
    <v t="r">11198</v>
    <v t="r">11199</v>
    <v t="r">11200</v>
    <v t="r">11201</v>
  </a>
  <a r="9">
    <v t="r">11119</v>
    <v t="r">11128</v>
    <v t="r">11141</v>
    <v t="r">11152</v>
    <v t="r">11163</v>
    <v t="r">11175</v>
    <v t="r">11185</v>
    <v t="r">11194</v>
    <v t="r">11203</v>
  </a>
  <a r="9">
    <v t="r">11208</v>
    <v t="r">11209</v>
    <v t="r">11210</v>
    <v t="r">11211</v>
    <v t="r">11212</v>
    <v t="r">11213</v>
    <v t="r">11214</v>
    <v t="r">11215</v>
    <v t="r">11216</v>
  </a>
  <a r="6">
    <v t="r">11220</v>
    <v t="r">11221</v>
    <v t="r">11222</v>
    <v t="r">11223</v>
    <v t="r">11224</v>
    <v t="r">11225</v>
  </a>
  <a r="6">
    <v t="r">11229</v>
    <v t="r">11230</v>
    <v t="r">11231</v>
    <v t="r">11232</v>
    <v t="r">11233</v>
    <v t="r">11234</v>
  </a>
  <a r="10">
    <v t="r">11238</v>
    <v t="r">11239</v>
    <v t="r">11240</v>
    <v t="r">11241</v>
    <v t="r">11242</v>
    <v t="r">11243</v>
    <v t="r">11244</v>
    <v t="r">11245</v>
    <v t="r">11246</v>
    <v t="r">11247</v>
  </a>
  <a r="10">
    <v t="r">11251</v>
    <v t="r">11252</v>
    <v t="r">11253</v>
    <v t="r">11254</v>
    <v t="r">11255</v>
    <v t="r">11256</v>
    <v t="r">11257</v>
    <v t="r">11258</v>
    <v t="r">11259</v>
    <v t="r">11260</v>
  </a>
  <a r="7">
    <v t="r">11264</v>
    <v t="r">11265</v>
    <v t="r">11266</v>
    <v t="r">11267</v>
    <v t="r">11268</v>
    <v t="r">11269</v>
    <v t="r">11270</v>
  </a>
  <a r="7">
    <v t="r">11274</v>
    <v t="r">11275</v>
    <v t="r">11276</v>
    <v t="r">11277</v>
    <v t="r">11278</v>
    <v t="r">11279</v>
    <v t="r">11280</v>
  </a>
  <a r="8">
    <v t="r">11284</v>
    <v t="r">11285</v>
    <v t="r">11286</v>
    <v t="r">11287</v>
    <v t="r">11288</v>
    <v t="r">11289</v>
    <v t="r">11290</v>
    <v t="r">11291</v>
  </a>
  <a r="8">
    <v t="r">11295</v>
    <v t="r">11296</v>
    <v t="r">11297</v>
    <v t="r">11298</v>
    <v t="r">11299</v>
    <v t="r">11300</v>
    <v t="r">11301</v>
    <v t="r">11302</v>
  </a>
  <a r="9">
    <v t="r">11218</v>
    <v t="r">11227</v>
    <v t="r">11236</v>
    <v t="r">11249</v>
    <v t="r">11262</v>
    <v t="r">11272</v>
    <v t="r">11282</v>
    <v t="r">11293</v>
    <v t="r">11304</v>
  </a>
  <a r="9">
    <v t="r">11309</v>
    <v t="r">11310</v>
    <v t="r">11311</v>
    <v t="r">11312</v>
    <v t="r">11313</v>
    <v t="r">11314</v>
    <v t="r">11315</v>
    <v t="r">11316</v>
    <v t="r">11317</v>
  </a>
  <a r="7">
    <v t="r">11321</v>
    <v t="r">11322</v>
    <v t="r">11323</v>
    <v t="r">11324</v>
    <v t="r">11325</v>
    <v t="r">11326</v>
    <v t="r">11327</v>
  </a>
  <a r="6">
    <v t="r">11331</v>
    <v t="r">11332</v>
    <v t="r">11333</v>
    <v t="r">11334</v>
    <v t="r">11335</v>
    <v t="r">11336</v>
  </a>
  <a r="9">
    <v t="r">11340</v>
    <v t="r">11341</v>
    <v t="r">11342</v>
    <v t="r">11343</v>
    <v t="r">11344</v>
    <v t="r">11345</v>
    <v t="r">11346</v>
    <v t="r">11347</v>
    <v t="r">11348</v>
  </a>
  <a r="7">
    <v t="r">11352</v>
    <v t="r">11353</v>
    <v t="r">11354</v>
    <v t="r">11355</v>
    <v t="r">11356</v>
    <v t="r">11357</v>
    <v t="r">11358</v>
  </a>
  <a r="8">
    <v t="r">11362</v>
    <v t="r">11363</v>
    <v t="r">11364</v>
    <v t="r">11365</v>
    <v t="r">11366</v>
    <v t="r">11367</v>
    <v t="r">11368</v>
    <v t="r">11369</v>
  </a>
  <a r="6">
    <v t="r">11373</v>
    <v t="r">11374</v>
    <v t="r">11375</v>
    <v t="r">11376</v>
    <v t="r">11377</v>
    <v t="r">11378</v>
  </a>
  <a r="7">
    <v t="r">11382</v>
    <v t="r">11383</v>
    <v t="r">11384</v>
    <v t="r">11385</v>
    <v t="r">11386</v>
    <v t="r">11387</v>
    <v t="r">11388</v>
  </a>
  <a r="9">
    <v t="r">11392</v>
    <v t="r">11393</v>
    <v t="r">11394</v>
    <v t="r">11395</v>
    <v t="r">11396</v>
    <v t="r">11397</v>
    <v t="r">11398</v>
    <v t="r">11399</v>
    <v t="r">11400</v>
  </a>
  <a r="8">
    <v t="r">11404</v>
    <v t="r">11405</v>
    <v t="r">11406</v>
    <v t="r">11407</v>
    <v t="r">11408</v>
    <v t="r">11409</v>
    <v t="r">11410</v>
    <v t="r">11411</v>
  </a>
  <a r="7">
    <v t="r">11415</v>
    <v t="r">11416</v>
    <v t="r">11417</v>
    <v t="r">11418</v>
    <v t="r">11419</v>
    <v t="r">11420</v>
    <v t="r">11421</v>
  </a>
  <a r="9">
    <v t="r">11425</v>
    <v t="r">11426</v>
    <v t="r">11427</v>
    <v t="r">11428</v>
    <v t="r">11429</v>
    <v t="r">11430</v>
    <v t="r">11431</v>
    <v t="r">11432</v>
    <v t="r">11433</v>
  </a>
  <a r="12">
    <v t="r">11319</v>
    <v t="r">11329</v>
    <v t="r">11338</v>
    <v t="r">11350</v>
    <v t="r">11360</v>
    <v t="r">11371</v>
    <v t="r">11380</v>
    <v t="r">11390</v>
    <v t="r">11402</v>
    <v t="r">11413</v>
    <v t="r">11423</v>
    <v t="r">11435</v>
  </a>
  <a r="7">
    <v t="r">11440</v>
    <v t="r">11441</v>
    <v t="r">11442</v>
    <v t="r">11443</v>
    <v t="r">11444</v>
    <v t="r">11445</v>
    <v t="r">11446</v>
  </a>
  <a r="6">
    <v t="r">11450</v>
    <v t="r">11451</v>
    <v t="r">11452</v>
    <v t="r">11453</v>
    <v t="r">11454</v>
    <v t="r">11455</v>
  </a>
  <a r="7">
    <v t="r">11459</v>
    <v t="r">11460</v>
    <v t="r">11461</v>
    <v t="r">11462</v>
    <v t="r">11463</v>
    <v t="r">11464</v>
    <v t="r">11465</v>
  </a>
  <a r="9">
    <v t="r">11469</v>
    <v t="r">11470</v>
    <v t="r">11471</v>
    <v t="r">11472</v>
    <v t="r">11473</v>
    <v t="r">11474</v>
    <v t="r">11475</v>
    <v t="r">11476</v>
    <v t="r">11477</v>
  </a>
  <a r="10">
    <v t="r">11481</v>
    <v t="r">11482</v>
    <v t="r">11483</v>
    <v t="r">11484</v>
    <v t="r">11485</v>
    <v t="r">11486</v>
    <v t="r">11487</v>
    <v t="r">11488</v>
    <v t="r">11489</v>
    <v t="r">11490</v>
  </a>
  <a r="10">
    <v t="r">11494</v>
    <v t="r">11495</v>
    <v t="r">11496</v>
    <v t="r">11497</v>
    <v t="r">11498</v>
    <v t="r">11499</v>
    <v t="r">11500</v>
    <v t="r">11501</v>
    <v t="r">11502</v>
    <v t="r">11503</v>
  </a>
  <a r="10">
    <v t="r">11507</v>
    <v t="r">11508</v>
    <v t="r">11509</v>
    <v t="r">11510</v>
    <v t="r">11511</v>
    <v t="r">11512</v>
    <v t="r">11513</v>
    <v t="r">11514</v>
    <v t="r">11515</v>
    <v t="r">11516</v>
  </a>
  <a r="8">
    <v t="r">11520</v>
    <v t="r">11521</v>
    <v t="r">11522</v>
    <v t="r">11523</v>
    <v t="r">11524</v>
    <v t="r">11525</v>
    <v t="r">11526</v>
    <v t="r">11527</v>
  </a>
  <a r="8">
    <v t="r">11531</v>
    <v t="r">11532</v>
    <v t="r">11533</v>
    <v t="r">11534</v>
    <v t="r">11535</v>
    <v t="r">11536</v>
    <v t="r">11537</v>
    <v t="r">11538</v>
  </a>
  <a r="6">
    <v t="r">11542</v>
    <v t="r">11543</v>
    <v t="r">11544</v>
    <v t="r">11545</v>
    <v t="r">11546</v>
    <v t="r">11547</v>
  </a>
  <a r="9">
    <v t="r">11551</v>
    <v t="r">11552</v>
    <v t="r">11553</v>
    <v t="r">11554</v>
    <v t="r">11555</v>
    <v t="r">11556</v>
    <v t="r">11557</v>
    <v t="r">11558</v>
    <v t="r">11559</v>
  </a>
  <a r="11">
    <v t="r">11448</v>
    <v t="r">11457</v>
    <v t="r">11467</v>
    <v t="r">11479</v>
    <v t="r">11492</v>
    <v t="r">11505</v>
    <v t="r">11518</v>
    <v t="r">11529</v>
    <v t="r">11540</v>
    <v t="r">11549</v>
    <v t="r">11561</v>
  </a>
  <a r="7">
    <v t="r">11566</v>
    <v t="r">11567</v>
    <v t="r">11568</v>
    <v t="r">11569</v>
    <v t="r">11570</v>
    <v t="r">11571</v>
    <v t="r">11572</v>
  </a>
  <a r="7">
    <v t="r">11576</v>
    <v t="r">11577</v>
    <v t="r">11578</v>
    <v t="r">11579</v>
    <v t="r">11580</v>
    <v t="r">11581</v>
    <v t="r">11582</v>
  </a>
  <a r="11">
    <v t="r">11586</v>
    <v t="r">11587</v>
    <v t="r">11588</v>
    <v t="r">11589</v>
    <v t="r">11590</v>
    <v t="r">11591</v>
    <v t="r">11592</v>
    <v t="r">11593</v>
    <v t="r">11594</v>
    <v t="r">11595</v>
    <v t="r">11596</v>
  </a>
  <a r="8">
    <v t="r">11600</v>
    <v t="r">11601</v>
    <v t="r">11602</v>
    <v t="r">11603</v>
    <v t="r">11604</v>
    <v t="r">11605</v>
    <v t="r">11606</v>
    <v t="r">11607</v>
  </a>
  <a r="6">
    <v t="r">11611</v>
    <v t="r">11612</v>
    <v t="r">11613</v>
    <v t="r">11614</v>
    <v t="r">11615</v>
    <v t="r">11616</v>
  </a>
  <a r="8">
    <v t="r">11620</v>
    <v t="r">11621</v>
    <v t="r">11622</v>
    <v t="r">11623</v>
    <v t="r">11624</v>
    <v t="r">11625</v>
    <v t="r">11626</v>
    <v t="r">11627</v>
  </a>
  <a r="7">
    <v t="r">11631</v>
    <v t="r">11632</v>
    <v t="r">11633</v>
    <v t="r">11634</v>
    <v t="r">11635</v>
    <v t="r">11636</v>
    <v t="r">11637</v>
  </a>
  <a r="9">
    <v t="r">11641</v>
    <v t="r">11642</v>
    <v t="r">11643</v>
    <v t="r">11644</v>
    <v t="r">11645</v>
    <v t="r">11646</v>
    <v t="r">11647</v>
    <v t="r">11648</v>
    <v t="r">11649</v>
  </a>
  <a r="9">
    <v t="r">11653</v>
    <v t="r">11654</v>
    <v t="r">11655</v>
    <v t="r">11656</v>
    <v t="r">11657</v>
    <v t="r">11658</v>
    <v t="r">11659</v>
    <v t="r">11660</v>
    <v t="r">11661</v>
  </a>
  <a r="8">
    <v t="r">11665</v>
    <v t="r">11666</v>
    <v t="r">11667</v>
    <v t="r">11668</v>
    <v t="r">11669</v>
    <v t="r">11670</v>
    <v t="r">11671</v>
    <v t="r">11672</v>
  </a>
  <a r="8">
    <v t="r">11676</v>
    <v t="r">11677</v>
    <v t="r">11678</v>
    <v t="r">11679</v>
    <v t="r">11680</v>
    <v t="r">11681</v>
    <v t="r">11682</v>
    <v t="r">11683</v>
  </a>
  <a r="8">
    <v t="r">11687</v>
    <v t="r">11688</v>
    <v t="r">11689</v>
    <v t="r">11690</v>
    <v t="r">11691</v>
    <v t="r">11692</v>
    <v t="r">11693</v>
    <v t="r">11694</v>
  </a>
  <a r="8">
    <v t="r">11698</v>
    <v t="r">11699</v>
    <v t="r">11700</v>
    <v t="r">11701</v>
    <v t="r">11702</v>
    <v t="r">11703</v>
    <v t="r">11704</v>
    <v t="r">11705</v>
  </a>
  <a r="9">
    <v t="r">11709</v>
    <v t="r">11710</v>
    <v t="r">11711</v>
    <v t="r">11712</v>
    <v t="r">11713</v>
    <v t="r">11714</v>
    <v t="r">11715</v>
    <v t="r">11716</v>
    <v t="r">11717</v>
  </a>
  <a r="5">
    <v t="r">11721</v>
    <v t="r">11722</v>
    <v t="r">11723</v>
    <v t="r">11724</v>
    <v t="r">11725</v>
  </a>
  <a r="15">
    <v t="r">11574</v>
    <v t="r">11584</v>
    <v t="r">11598</v>
    <v t="r">11609</v>
    <v t="r">11618</v>
    <v t="r">11629</v>
    <v t="r">11639</v>
    <v t="r">11651</v>
    <v t="r">11663</v>
    <v t="r">11674</v>
    <v t="r">11685</v>
    <v t="r">11696</v>
    <v t="r">11707</v>
    <v t="r">11719</v>
    <v t="r">11727</v>
  </a>
  <a r="1">
    <v t="r">11732</v>
  </a>
  <a r="1">
    <v t="r">11734</v>
  </a>
  <a r="4">
    <v t="r">11739</v>
    <v t="r">11740</v>
    <v t="r">11741</v>
    <v t="r">11742</v>
  </a>
  <a r="11">
    <v t="r">11746</v>
    <v t="r">11747</v>
    <v t="r">11748</v>
    <v t="r">11749</v>
    <v t="r">11750</v>
    <v t="r">11751</v>
    <v t="r">11752</v>
    <v t="r">11753</v>
    <v t="r">11754</v>
    <v t="r">11755</v>
    <v t="r">11756</v>
  </a>
  <a r="10">
    <v t="r">11760</v>
    <v t="r">11761</v>
    <v t="r">11762</v>
    <v t="r">11763</v>
    <v t="r">11764</v>
    <v t="r">11765</v>
    <v t="r">11766</v>
    <v t="r">11767</v>
    <v t="r">11768</v>
    <v t="r">11769</v>
  </a>
  <a r="3">
    <v t="r">11744</v>
    <v t="r">11758</v>
    <v t="r">11771</v>
  </a>
  <a r="5">
    <v t="r">11776</v>
    <v t="r">11777</v>
    <v t="r">11778</v>
    <v t="r">11779</v>
    <v t="r">11780</v>
  </a>
  <a r="1">
    <v t="r">11782</v>
  </a>
  <a r="8">
    <v t="r">11787</v>
    <v t="r">11788</v>
    <v t="r">11789</v>
    <v t="r">11790</v>
    <v t="r">11791</v>
    <v t="r">11792</v>
    <v t="r">11793</v>
    <v t="r">11794</v>
  </a>
  <a r="8">
    <v t="r">11798</v>
    <v t="r">11799</v>
    <v t="r">11800</v>
    <v t="r">11801</v>
    <v t="r">11802</v>
    <v t="r">11803</v>
    <v t="r">11804</v>
    <v t="r">11805</v>
  </a>
  <a r="8">
    <v t="r">11809</v>
    <v t="r">11810</v>
    <v t="r">11811</v>
    <v t="r">11812</v>
    <v t="r">11813</v>
    <v t="r">11814</v>
    <v t="r">11815</v>
    <v t="r">11816</v>
  </a>
  <a r="8">
    <v t="r">11820</v>
    <v t="r">11821</v>
    <v t="r">11822</v>
    <v t="r">11823</v>
    <v t="r">11824</v>
    <v t="r">11825</v>
    <v t="r">11826</v>
    <v t="r">11827</v>
  </a>
  <a r="8">
    <v t="r">11831</v>
    <v t="r">11832</v>
    <v t="r">11833</v>
    <v t="r">11834</v>
    <v t="r">11835</v>
    <v t="r">11836</v>
    <v t="r">11837</v>
    <v t="r">11838</v>
  </a>
  <a r="5">
    <v t="r">11796</v>
    <v t="r">11807</v>
    <v t="r">11818</v>
    <v t="r">11829</v>
    <v t="r">11840</v>
  </a>
  <a r="8">
    <v t="r">11845</v>
    <v t="r">11846</v>
    <v t="r">11847</v>
    <v t="r">11848</v>
    <v t="r">11849</v>
    <v t="r">11850</v>
    <v t="r">11851</v>
    <v t="r">11852</v>
  </a>
  <a r="8">
    <v t="r">11856</v>
    <v t="r">11857</v>
    <v t="r">11858</v>
    <v t="r">11859</v>
    <v t="r">11860</v>
    <v t="r">11861</v>
    <v t="r">11862</v>
    <v t="r">11863</v>
  </a>
  <a r="8">
    <v t="r">11867</v>
    <v t="r">11868</v>
    <v t="r">11869</v>
    <v t="r">11870</v>
    <v t="r">11871</v>
    <v t="r">11872</v>
    <v t="r">11873</v>
    <v t="r">11874</v>
  </a>
  <a r="8">
    <v t="r">11878</v>
    <v t="r">11879</v>
    <v t="r">11880</v>
    <v t="r">11881</v>
    <v t="r">11882</v>
    <v t="r">11883</v>
    <v t="r">11884</v>
    <v t="r">11885</v>
  </a>
  <a r="8">
    <v t="r">11889</v>
    <v t="r">11890</v>
    <v t="r">11891</v>
    <v t="r">11892</v>
    <v t="r">11893</v>
    <v t="r">11894</v>
    <v t="r">11895</v>
    <v t="r">11896</v>
  </a>
  <a r="5">
    <v t="r">11854</v>
    <v t="r">11865</v>
    <v t="r">11876</v>
    <v t="r">11887</v>
    <v t="r">11898</v>
  </a>
  <a r="8">
    <v t="r">11903</v>
    <v t="r">11904</v>
    <v t="r">11905</v>
    <v t="r">11906</v>
    <v t="r">11907</v>
    <v t="r">11908</v>
    <v t="r">11909</v>
    <v t="r">11910</v>
  </a>
  <a r="8">
    <v t="r">11914</v>
    <v t="r">11915</v>
    <v t="r">11916</v>
    <v t="r">11917</v>
    <v t="r">11918</v>
    <v t="r">11919</v>
    <v t="r">11920</v>
    <v t="r">11921</v>
  </a>
  <a r="8">
    <v t="r">11925</v>
    <v t="r">11926</v>
    <v t="r">11927</v>
    <v t="r">11928</v>
    <v t="r">11929</v>
    <v t="r">11930</v>
    <v t="r">11931</v>
    <v t="r">11932</v>
  </a>
  <a r="8">
    <v t="r">11936</v>
    <v t="r">11937</v>
    <v t="r">11938</v>
    <v t="r">11939</v>
    <v t="r">11940</v>
    <v t="r">11941</v>
    <v t="r">11942</v>
    <v t="r">11943</v>
  </a>
  <a r="8">
    <v t="r">11947</v>
    <v t="r">11948</v>
    <v t="r">11949</v>
    <v t="r">11950</v>
    <v t="r">11951</v>
    <v t="r">11952</v>
    <v t="r">11953</v>
    <v t="r">11954</v>
  </a>
  <a r="5">
    <v t="r">11912</v>
    <v t="r">11923</v>
    <v t="r">11934</v>
    <v t="r">11945</v>
    <v t="r">11956</v>
  </a>
  <a r="8">
    <v t="r">11961</v>
    <v t="r">11962</v>
    <v t="r">11963</v>
    <v t="r">11964</v>
    <v t="r">11965</v>
    <v t="r">11966</v>
    <v t="r">11967</v>
    <v t="r">11968</v>
  </a>
  <a r="8">
    <v t="r">11972</v>
    <v t="r">11973</v>
    <v t="r">11974</v>
    <v t="r">11975</v>
    <v t="r">11976</v>
    <v t="r">11977</v>
    <v t="r">11978</v>
    <v t="r">11979</v>
  </a>
  <a r="8">
    <v t="r">11983</v>
    <v t="r">11984</v>
    <v t="r">11985</v>
    <v t="r">11986</v>
    <v t="r">11987</v>
    <v t="r">11988</v>
    <v t="r">11989</v>
    <v t="r">11990</v>
  </a>
  <a r="8">
    <v t="r">11994</v>
    <v t="r">11995</v>
    <v t="r">11996</v>
    <v t="r">11997</v>
    <v t="r">11998</v>
    <v t="r">11999</v>
    <v t="r">12000</v>
    <v t="r">12001</v>
  </a>
  <a r="8">
    <v t="r">12005</v>
    <v t="r">12006</v>
    <v t="r">12007</v>
    <v t="r">12008</v>
    <v t="r">12009</v>
    <v t="r">12010</v>
    <v t="r">12011</v>
    <v t="r">12012</v>
  </a>
  <a r="5">
    <v t="r">11970</v>
    <v t="r">11981</v>
    <v t="r">11992</v>
    <v t="r">12003</v>
    <v t="r">12014</v>
  </a>
  <a r="8">
    <v t="r">12019</v>
    <v t="r">12020</v>
    <v t="r">12021</v>
    <v t="r">12022</v>
    <v t="r">12023</v>
    <v t="r">12024</v>
    <v t="r">12025</v>
    <v t="r">12026</v>
  </a>
  <a r="8">
    <v t="r">12030</v>
    <v t="r">12031</v>
    <v t="r">12032</v>
    <v t="r">12033</v>
    <v t="r">12034</v>
    <v t="r">12035</v>
    <v t="r">12036</v>
    <v t="r">12037</v>
  </a>
  <a r="8">
    <v t="r">12041</v>
    <v t="r">12042</v>
    <v t="r">12043</v>
    <v t="r">12044</v>
    <v t="r">12045</v>
    <v t="r">12046</v>
    <v t="r">12047</v>
    <v t="r">12048</v>
  </a>
  <a r="8">
    <v t="r">12052</v>
    <v t="r">12053</v>
    <v t="r">12054</v>
    <v t="r">12055</v>
    <v t="r">12056</v>
    <v t="r">12057</v>
    <v t="r">12058</v>
    <v t="r">12059</v>
  </a>
  <a r="8">
    <v t="r">12063</v>
    <v t="r">12064</v>
    <v t="r">12065</v>
    <v t="r">12066</v>
    <v t="r">12067</v>
    <v t="r">12068</v>
    <v t="r">12069</v>
    <v t="r">12070</v>
  </a>
  <a r="5">
    <v t="r">12028</v>
    <v t="r">12039</v>
    <v t="r">12050</v>
    <v t="r">12061</v>
    <v t="r">12072</v>
  </a>
  <a r="8">
    <v t="r">12077</v>
    <v t="r">12078</v>
    <v t="r">12079</v>
    <v t="r">12080</v>
    <v t="r">12081</v>
    <v t="r">12082</v>
    <v t="r">12083</v>
    <v t="r">12084</v>
  </a>
  <a r="8">
    <v t="r">12088</v>
    <v t="r">12089</v>
    <v t="r">12090</v>
    <v t="r">12091</v>
    <v t="r">12092</v>
    <v t="r">12093</v>
    <v t="r">12094</v>
    <v t="r">12095</v>
  </a>
  <a r="8">
    <v t="r">12099</v>
    <v t="r">12100</v>
    <v t="r">12101</v>
    <v t="r">12102</v>
    <v t="r">12103</v>
    <v t="r">12104</v>
    <v t="r">12105</v>
    <v t="r">12106</v>
  </a>
  <a r="8">
    <v t="r">12110</v>
    <v t="r">12111</v>
    <v t="r">12112</v>
    <v t="r">12113</v>
    <v t="r">12114</v>
    <v t="r">12115</v>
    <v t="r">12116</v>
    <v t="r">12117</v>
  </a>
  <a r="8">
    <v t="r">12121</v>
    <v t="r">12122</v>
    <v t="r">12123</v>
    <v t="r">12124</v>
    <v t="r">12125</v>
    <v t="r">12126</v>
    <v t="r">12127</v>
    <v t="r">12128</v>
  </a>
  <a r="5">
    <v t="r">12086</v>
    <v t="r">12097</v>
    <v t="r">12108</v>
    <v t="r">12119</v>
    <v t="r">12130</v>
  </a>
  <a r="8">
    <v t="r">12135</v>
    <v t="r">12136</v>
    <v t="r">12137</v>
    <v t="r">12138</v>
    <v t="r">12139</v>
    <v t="r">12140</v>
    <v t="r">12141</v>
    <v t="r">12142</v>
  </a>
  <a r="8">
    <v t="r">12146</v>
    <v t="r">12147</v>
    <v t="r">12148</v>
    <v t="r">12149</v>
    <v t="r">12150</v>
    <v t="r">12151</v>
    <v t="r">12152</v>
    <v t="r">12153</v>
  </a>
  <a r="8">
    <v t="r">12157</v>
    <v t="r">12158</v>
    <v t="r">12159</v>
    <v t="r">12160</v>
    <v t="r">12161</v>
    <v t="r">12162</v>
    <v t="r">12163</v>
    <v t="r">12164</v>
  </a>
  <a r="8">
    <v t="r">12168</v>
    <v t="r">12169</v>
    <v t="r">12170</v>
    <v t="r">12171</v>
    <v t="r">12172</v>
    <v t="r">12173</v>
    <v t="r">12174</v>
    <v t="r">12175</v>
  </a>
  <a r="8">
    <v t="r">12179</v>
    <v t="r">12180</v>
    <v t="r">12181</v>
    <v t="r">12182</v>
    <v t="r">12183</v>
    <v t="r">12184</v>
    <v t="r">12185</v>
    <v t="r">12186</v>
  </a>
  <a r="5">
    <v t="r">12144</v>
    <v t="r">12155</v>
    <v t="r">12166</v>
    <v t="r">12177</v>
    <v t="r">12188</v>
  </a>
  <a r="8">
    <v t="r">12193</v>
    <v t="r">12194</v>
    <v t="r">12195</v>
    <v t="r">12196</v>
    <v t="r">12197</v>
    <v t="r">12198</v>
    <v t="r">12199</v>
    <v t="r">12200</v>
  </a>
  <a r="8">
    <v t="r">12204</v>
    <v t="r">12205</v>
    <v t="r">12206</v>
    <v t="r">12207</v>
    <v t="r">12208</v>
    <v t="r">12209</v>
    <v t="r">12210</v>
    <v t="r">12211</v>
  </a>
  <a r="8">
    <v t="r">12215</v>
    <v t="r">12216</v>
    <v t="r">12217</v>
    <v t="r">12218</v>
    <v t="r">12219</v>
    <v t="r">12220</v>
    <v t="r">12221</v>
    <v t="r">12222</v>
  </a>
  <a r="8">
    <v t="r">12226</v>
    <v t="r">12227</v>
    <v t="r">12228</v>
    <v t="r">12229</v>
    <v t="r">12230</v>
    <v t="r">12231</v>
    <v t="r">12232</v>
    <v t="r">12233</v>
  </a>
  <a r="8">
    <v t="r">12237</v>
    <v t="r">12238</v>
    <v t="r">12239</v>
    <v t="r">12240</v>
    <v t="r">12241</v>
    <v t="r">12242</v>
    <v t="r">12243</v>
    <v t="r">12244</v>
  </a>
  <a r="5">
    <v t="r">12202</v>
    <v t="r">12213</v>
    <v t="r">12224</v>
    <v t="r">12235</v>
    <v t="r">12246</v>
  </a>
  <a r="8">
    <v t="r">12251</v>
    <v t="r">12252</v>
    <v t="r">12253</v>
    <v t="r">12254</v>
    <v t="r">12255</v>
    <v t="r">12256</v>
    <v t="r">12257</v>
    <v t="r">12258</v>
  </a>
  <a r="8">
    <v t="r">12262</v>
    <v t="r">12263</v>
    <v t="r">12264</v>
    <v t="r">12265</v>
    <v t="r">12266</v>
    <v t="r">12267</v>
    <v t="r">12268</v>
    <v t="r">12269</v>
  </a>
  <a r="8">
    <v t="r">12273</v>
    <v t="r">12274</v>
    <v t="r">12275</v>
    <v t="r">12276</v>
    <v t="r">12277</v>
    <v t="r">12278</v>
    <v t="r">12279</v>
    <v t="r">12280</v>
  </a>
  <a r="8">
    <v t="r">12284</v>
    <v t="r">12285</v>
    <v t="r">12286</v>
    <v t="r">12287</v>
    <v t="r">12288</v>
    <v t="r">12289</v>
    <v t="r">12290</v>
    <v t="r">12291</v>
  </a>
  <a r="8">
    <v t="r">12295</v>
    <v t="r">12296</v>
    <v t="r">12297</v>
    <v t="r">12298</v>
    <v t="r">12299</v>
    <v t="r">12300</v>
    <v t="r">12301</v>
    <v t="r">12302</v>
  </a>
  <a r="5">
    <v t="r">12260</v>
    <v t="r">12271</v>
    <v t="r">12282</v>
    <v t="r">12293</v>
    <v t="r">12304</v>
  </a>
  <a r="8">
    <v t="r">12309</v>
    <v t="r">12310</v>
    <v t="r">12311</v>
    <v t="r">12312</v>
    <v t="r">12313</v>
    <v t="r">12314</v>
    <v t="r">12315</v>
    <v t="r">12316</v>
  </a>
  <a r="8">
    <v t="r">12320</v>
    <v t="r">12321</v>
    <v t="r">12322</v>
    <v t="r">12323</v>
    <v t="r">12324</v>
    <v t="r">12325</v>
    <v t="r">12326</v>
    <v t="r">12327</v>
  </a>
  <a r="8">
    <v t="r">12331</v>
    <v t="r">12332</v>
    <v t="r">12333</v>
    <v t="r">12334</v>
    <v t="r">12335</v>
    <v t="r">12336</v>
    <v t="r">12337</v>
    <v t="r">12338</v>
  </a>
  <a r="8">
    <v t="r">12342</v>
    <v t="r">12343</v>
    <v t="r">12344</v>
    <v t="r">12345</v>
    <v t="r">12346</v>
    <v t="r">12347</v>
    <v t="r">12348</v>
    <v t="r">12349</v>
  </a>
  <a r="8">
    <v t="r">12353</v>
    <v t="r">12354</v>
    <v t="r">12355</v>
    <v t="r">12356</v>
    <v t="r">12357</v>
    <v t="r">12358</v>
    <v t="r">12359</v>
    <v t="r">12360</v>
  </a>
  <a r="5">
    <v t="r">12318</v>
    <v t="r">12329</v>
    <v t="r">12340</v>
    <v t="r">12351</v>
    <v t="r">12362</v>
  </a>
</arrayData>
</file>

<file path=xl/richData/rdrichvalue.xml><?xml version="1.0" encoding="utf-8"?>
<rvData xmlns="http://schemas.microsoft.com/office/spreadsheetml/2017/richdata" count="12365">
  <rv s="0">
    <v>12</v>
    <v>image</v>
    <v>0</v>
  </rv>
  <rv s="0">
    <v>12</v>
    <v>name</v>
    <v>0</v>
  </rv>
  <rv s="0">
    <v>12</v>
    <v>id</v>
    <v>0</v>
  </rv>
  <rv s="0">
    <v>12</v>
    <v>corporation</v>
    <v>0</v>
  </rv>
  <rv s="0">
    <v>12</v>
    <v>birthday</v>
    <v>0</v>
  </rv>
  <rv s="0">
    <v>12</v>
    <v>skillpoints_in_skill</v>
    <v>0</v>
  </rv>
  <rv s="1">
    <v>12</v>
    <v>1</v>
  </rv>
  <rv s="0">
    <v>12</v>
    <v>active_skill_level</v>
    <v>0</v>
  </rv>
  <rv s="0">
    <v>12</v>
    <v>trained_skill_level</v>
    <v>0</v>
  </rv>
  <rv s="0">
    <v>12</v>
    <v>amount</v>
    <v>0</v>
  </rv>
  <rv s="0">
    <v>12</v>
    <v>date</v>
    <v>0</v>
  </rv>
  <rv s="0">
    <v>12</v>
    <v>description</v>
    <v>0</v>
  </rv>
  <rv s="0">
    <v>12</v>
    <v>Owner</v>
    <v>0</v>
  </rv>
  <rv s="0">
    <v>12</v>
    <v>reason</v>
    <v>0</v>
  </rv>
  <rv s="0">
    <v>12</v>
    <v>ref_type</v>
    <v>0</v>
  </rv>
  <rv s="0">
    <v>12</v>
    <v>balance</v>
    <v>0</v>
  </rv>
  <rv s="0">
    <v>12</v>
    <v>is_buy</v>
    <v>0</v>
  </rv>
  <rv s="0">
    <v>12</v>
    <v>type</v>
    <v>0</v>
  </rv>
  <rv s="0">
    <v>12</v>
    <v>unit_price</v>
    <v>0</v>
  </rv>
  <rv s="0">
    <v>12</v>
    <v>quantity</v>
    <v>0</v>
  </rv>
  <rv s="0">
    <v>12</v>
    <v>issued</v>
    <v>0</v>
  </rv>
  <rv s="0">
    <v>12</v>
    <v>duration</v>
    <v>0</v>
  </rv>
  <rv s="0">
    <v>12</v>
    <v>price</v>
    <v>0</v>
  </rv>
  <rv s="0">
    <v>12</v>
    <v>volume_remain</v>
    <v>0</v>
  </rv>
  <rv s="0">
    <v>12</v>
    <v>volume_total</v>
    <v>0</v>
  </rv>
  <rv s="0">
    <v>12</v>
    <v>location</v>
    <v>0</v>
  </rv>
  <rv s="0">
    <v>12</v>
    <v>is_corporation</v>
    <v>0</v>
  </rv>
  <rv s="0">
    <v>12</v>
    <v>range</v>
    <v>0</v>
  </rv>
  <rv s="0">
    <v>12</v>
    <v>state</v>
    <v>0</v>
  </rv>
  <rv s="0">
    <v>12</v>
    <v>region_id</v>
    <v>0</v>
  </rv>
  <rv s="0">
    <v>12</v>
    <v>location_flag</v>
    <v>0</v>
  </rv>
  <rv s="0">
    <v>12</v>
    <v>location_type</v>
    <v>0</v>
  </rv>
  <rv s="0">
    <v>12</v>
    <v>volume</v>
    <v>0</v>
  </rv>
  <rv s="0">
    <v>12</v>
    <v>activity_id</v>
    <v>0</v>
  </rv>
  <rv s="0">
    <v>12</v>
    <v>status</v>
    <v>0</v>
  </rv>
  <rv s="0">
    <v>12</v>
    <v>successful_runs</v>
    <v>0</v>
  </rv>
  <rv s="0">
    <v>12</v>
    <v>basePrice</v>
    <v>0</v>
  </rv>
  <rv s="0">
    <v>12</v>
    <v>start_date</v>
    <v>0</v>
  </rv>
  <rv s="0">
    <v>12</v>
    <v>end_date</v>
    <v>0</v>
  </rv>
  <rv s="0">
    <v>12</v>
    <v>completed_date</v>
    <v>0</v>
  </rv>
  <rv s="0">
    <v>12</v>
    <v>runs</v>
    <v>0</v>
  </rv>
  <rv s="0">
    <v>12</v>
    <v>facility</v>
    <v>0</v>
  </rv>
  <rv s="0">
    <v>12</v>
    <v>installer</v>
    <v>0</v>
  </rv>
  <rv s="0">
    <v>12</v>
    <v>cost</v>
    <v>0</v>
  </rv>
  <rv s="0">
    <v>12</v>
    <v>licensed_runs</v>
    <v>0</v>
  </rv>
  <rv s="0">
    <v>12</v>
    <v>output_location</v>
    <v>0</v>
  </rv>
  <rv s="0">
    <v>12</v>
    <v>blueprint_id</v>
    <v>0</v>
  </rv>
  <rv s="0">
    <v>12</v>
    <v>blueprint_location</v>
    <v>0</v>
  </rv>
  <rv s="0">
    <v>12</v>
    <v>probability</v>
    <v>0</v>
  </rv>
  <rv s="0">
    <v>12</v>
    <v>product_type</v>
    <v>0</v>
  </rv>
  <rv s="0">
    <v>12</v>
    <v>material_efficiency</v>
    <v>0</v>
  </rv>
  <rv s="0">
    <v>12</v>
    <v>time_efficiency</v>
    <v>0</v>
  </rv>
  <rv s="0">
    <v>12</v>
    <v>Average Price</v>
    <v>0</v>
  </rv>
  <rv s="0">
    <v>12</v>
    <v>time</v>
    <v>0</v>
  </rv>
  <rv s="0">
    <v>12</v>
    <v>materials</v>
    <v>0</v>
  </rv>
  <rv s="0">
    <v>12</v>
    <v>products</v>
    <v>0</v>
  </rv>
  <rv s="2">
    <fb>500001</fb>
    <v>1</v>
  </rv>
  <rv s="2">
    <fb>20000017</fb>
    <v>1</v>
  </rv>
  <rv s="2">
    <fb>10000002</fb>
    <v>1</v>
  </rv>
  <rv s="2">
    <fb>30000119</fb>
    <v>2</v>
  </rv>
  <rv s="2">
    <fb>30000120</fb>
    <v>2</v>
  </rv>
  <rv s="2">
    <fb>30000121</fb>
    <v>2</v>
  </rv>
  <rv s="2">
    <fb>30000122</fb>
    <v>2</v>
  </rv>
  <rv s="2">
    <fb>30000123</fb>
    <v>2</v>
  </rv>
  <rv s="2">
    <fb>30000124</fb>
    <v>2</v>
  </rv>
  <rv s="2">
    <fb>30000125</fb>
    <v>2</v>
  </rv>
  <rv s="3">
    <v>0</v>
  </rv>
  <rv s="4">
    <v>Ruomo</v>
    <v>Atom</v>
    <v>0</v>
    <v>Ruomo</v>
    <v>Constellation</v>
    <v>56</v>
    <v>57</v>
    <v>9.01414e+15</v>
    <v>58</v>
    <v>66</v>
  </rv>
  <rv s="2">
    <fb>20000018</fb>
    <v>1</v>
  </rv>
  <rv s="2">
    <fb>30000126</fb>
    <v>2</v>
  </rv>
  <rv s="2">
    <fb>30000127</fb>
    <v>2</v>
  </rv>
  <rv s="2">
    <fb>30000128</fb>
    <v>2</v>
  </rv>
  <rv s="2">
    <fb>30000129</fb>
    <v>2</v>
  </rv>
  <rv s="2">
    <fb>30000130</fb>
    <v>2</v>
  </rv>
  <rv s="2">
    <fb>30000131</fb>
    <v>2</v>
  </rv>
  <rv s="2">
    <fb>30030141</fb>
    <v>2</v>
  </rv>
  <rv s="3">
    <v>1</v>
  </rv>
  <rv s="4">
    <v>Anttanen</v>
    <v>Atom</v>
    <v>0</v>
    <v>Anttanen</v>
    <v>Constellation</v>
    <v>56</v>
    <v>68</v>
    <v>1.3143e+16</v>
    <v>58</v>
    <v>76</v>
  </rv>
  <rv s="2">
    <fb>20000019</fb>
    <v>1</v>
  </rv>
  <rv s="2">
    <fb>30000132</fb>
    <v>2</v>
  </rv>
  <rv s="2">
    <fb>30000133</fb>
    <v>2</v>
  </rv>
  <rv s="2">
    <fb>30000134</fb>
    <v>2</v>
  </rv>
  <rv s="2">
    <fb>30000135</fb>
    <v>2</v>
  </rv>
  <rv s="2">
    <fb>30000136</fb>
    <v>2</v>
  </rv>
  <rv s="2">
    <fb>30000137</fb>
    <v>2</v>
  </rv>
  <rv s="2">
    <fb>30000138</fb>
    <v>2</v>
  </rv>
  <rv s="2">
    <fb>30021407</fb>
    <v>2</v>
  </rv>
  <rv s="3">
    <v>2</v>
  </rv>
  <rv s="4">
    <v>Ihilakken</v>
    <v>Atom</v>
    <v>0</v>
    <v>Ihilakken</v>
    <v>Constellation</v>
    <v>56</v>
    <v>78</v>
    <v>1.02479e+16</v>
    <v>58</v>
    <v>87</v>
  </rv>
  <rv s="2">
    <fb>20000020</fb>
    <v>1</v>
  </rv>
  <rv s="2">
    <fb>30000139</fb>
    <v>2</v>
  </rv>
  <rv s="2">
    <fb>30000140</fb>
    <v>2</v>
  </rv>
  <rv s="2">
    <fb>30000141</fb>
    <v>2</v>
  </rv>
  <rv s="2">
    <fb>30000142</fb>
    <v>2</v>
  </rv>
  <rv s="2">
    <fb>30000143</fb>
    <v>2</v>
  </rv>
  <rv s="2">
    <fb>30000144</fb>
    <v>2</v>
  </rv>
  <rv s="2">
    <fb>30000145</fb>
    <v>2</v>
  </rv>
  <rv s="3">
    <v>3</v>
  </rv>
  <rv s="4">
    <v>Kimotoro</v>
    <v>Atom</v>
    <v>0</v>
    <v>Kimotoro</v>
    <v>Constellation</v>
    <v>56</v>
    <v>89</v>
    <v>1.41436e+16</v>
    <v>58</v>
    <v>97</v>
  </rv>
  <rv s="2">
    <fb>20000021</fb>
    <v>1</v>
  </rv>
  <rv s="2">
    <fb>30000146</fb>
    <v>2</v>
  </rv>
  <rv s="2">
    <fb>30000147</fb>
    <v>2</v>
  </rv>
  <rv s="2">
    <fb>30000148</fb>
    <v>2</v>
  </rv>
  <rv s="2">
    <fb>30000149</fb>
    <v>2</v>
  </rv>
  <rv s="2">
    <fb>30000150</fb>
    <v>2</v>
  </rv>
  <rv s="2">
    <fb>30000151</fb>
    <v>2</v>
  </rv>
  <rv s="2">
    <fb>30000152</fb>
    <v>2</v>
  </rv>
  <rv s="3">
    <v>4</v>
  </rv>
  <rv s="4">
    <v>Okomon</v>
    <v>Atom</v>
    <v>0</v>
    <v>Okomon</v>
    <v>Constellation</v>
    <v>56</v>
    <v>99</v>
    <v>1.50136e+16</v>
    <v>58</v>
    <v>107</v>
  </rv>
  <rv s="2">
    <fb>20000022</fb>
    <v>1</v>
  </rv>
  <rv s="2">
    <fb>30000153</fb>
    <v>2</v>
  </rv>
  <rv s="2">
    <fb>30000154</fb>
    <v>2</v>
  </rv>
  <rv s="2">
    <fb>30000155</fb>
    <v>2</v>
  </rv>
  <rv s="2">
    <fb>30000156</fb>
    <v>2</v>
  </rv>
  <rv s="2">
    <fb>30000158</fb>
    <v>2</v>
  </rv>
  <rv s="3">
    <v>5</v>
  </rv>
  <rv s="4">
    <v>Onirvura</v>
    <v>Atom</v>
    <v>0</v>
    <v>Onirvura</v>
    <v>Constellation</v>
    <v>56</v>
    <v>109</v>
    <v>9.22806e+15</v>
    <v>58</v>
    <v>115</v>
  </rv>
  <rv s="2">
    <fb>20000023</fb>
    <v>1</v>
  </rv>
  <rv s="2">
    <fb>30000159</fb>
    <v>2</v>
  </rv>
  <rv s="2">
    <fb>30000160</fb>
    <v>2</v>
  </rv>
  <rv s="2">
    <fb>30000161</fb>
    <v>2</v>
  </rv>
  <rv s="2">
    <fb>30000162</fb>
    <v>2</v>
  </rv>
  <rv s="2">
    <fb>30000163</fb>
    <v>2</v>
  </rv>
  <rv s="2">
    <fb>30000164</fb>
    <v>2</v>
  </rv>
  <rv s="3">
    <v>6</v>
  </rv>
  <rv s="4">
    <v>Ihatalo</v>
    <v>Atom</v>
    <v>0</v>
    <v>Ihatalo</v>
    <v>Constellation</v>
    <v>56</v>
    <v>117</v>
    <v>1.08226e+16</v>
    <v>58</v>
    <v>124</v>
  </rv>
  <rv s="2">
    <fb>20000024</fb>
    <v>1</v>
  </rv>
  <rv s="2">
    <fb>30000165</fb>
    <v>2</v>
  </rv>
  <rv s="2">
    <fb>30000166</fb>
    <v>2</v>
  </rv>
  <rv s="2">
    <fb>30000167</fb>
    <v>2</v>
  </rv>
  <rv s="2">
    <fb>30000168</fb>
    <v>2</v>
  </rv>
  <rv s="2">
    <fb>30000169</fb>
    <v>2</v>
  </rv>
  <rv s="2">
    <fb>30000170</fb>
    <v>2</v>
  </rv>
  <rv s="2">
    <fb>30000171</fb>
    <v>2</v>
  </rv>
  <rv s="2">
    <fb>30000172</fb>
    <v>2</v>
  </rv>
  <rv s="3">
    <v>7</v>
  </rv>
  <rv s="4">
    <v>Okkelen</v>
    <v>Atom</v>
    <v>0</v>
    <v>Okkelen</v>
    <v>Constellation</v>
    <v>56</v>
    <v>126</v>
    <v>9.58447e+15</v>
    <v>58</v>
    <v>135</v>
  </rv>
  <rv s="2">
    <fb>20000025</fb>
    <v>1</v>
  </rv>
  <rv s="2">
    <fb>30000173</fb>
    <v>2</v>
  </rv>
  <rv s="2">
    <fb>30000174</fb>
    <v>2</v>
  </rv>
  <rv s="2">
    <fb>30000175</fb>
    <v>2</v>
  </rv>
  <rv s="2">
    <fb>30000176</fb>
    <v>2</v>
  </rv>
  <rv s="2">
    <fb>30000177</fb>
    <v>2</v>
  </rv>
  <rv s="2">
    <fb>30000178</fb>
    <v>2</v>
  </rv>
  <rv s="2">
    <fb>30000179</fb>
    <v>2</v>
  </rv>
  <rv s="3">
    <v>8</v>
  </rv>
  <rv s="4">
    <v>Otsabaira</v>
    <v>Atom</v>
    <v>0</v>
    <v>Otsabaira</v>
    <v>Constellation</v>
    <v>56</v>
    <v>137</v>
    <v>1.08177e+16</v>
    <v>58</v>
    <v>145</v>
  </rv>
  <rv s="2">
    <fb>20000026</fb>
    <v>1</v>
  </rv>
  <rv s="2">
    <fb>30000180</fb>
    <v>2</v>
  </rv>
  <rv s="2">
    <fb>30000181</fb>
    <v>2</v>
  </rv>
  <rv s="2">
    <fb>30000182</fb>
    <v>2</v>
  </rv>
  <rv s="2">
    <fb>30000183</fb>
    <v>2</v>
  </rv>
  <rv s="2">
    <fb>30000184</fb>
    <v>2</v>
  </rv>
  <rv s="2">
    <fb>30000185</fb>
    <v>2</v>
  </rv>
  <rv s="2">
    <fb>30000186</fb>
    <v>2</v>
  </rv>
  <rv s="2">
    <fb>30000187</fb>
    <v>2</v>
  </rv>
  <rv s="3">
    <v>9</v>
  </rv>
  <rv s="4">
    <v>Aulari</v>
    <v>Atom</v>
    <v>0</v>
    <v>Aulari</v>
    <v>Constellation</v>
    <v>56</v>
    <v>147</v>
    <v>1.14755e+16</v>
    <v>58</v>
    <v>156</v>
  </rv>
  <rv s="2">
    <fb>20000027</fb>
    <v>1</v>
  </rv>
  <rv s="2">
    <fb>30000188</fb>
    <v>2</v>
  </rv>
  <rv s="2">
    <fb>30000189</fb>
    <v>2</v>
  </rv>
  <rv s="2">
    <fb>30000190</fb>
    <v>2</v>
  </rv>
  <rv s="2">
    <fb>30000191</fb>
    <v>2</v>
  </rv>
  <rv s="2">
    <fb>30000193</fb>
    <v>2</v>
  </rv>
  <rv s="2">
    <fb>30000194</fb>
    <v>2</v>
  </rv>
  <rv s="3">
    <v>10</v>
  </rv>
  <rv s="5">
    <v>Etsala</v>
    <v>Atom</v>
    <v>0</v>
    <v>Etsala</v>
    <v>Constellation</v>
    <v>56</v>
    <v>158</v>
    <v>6679930000000000</v>
    <v>58</v>
    <v>165</v>
  </rv>
  <rv s="2">
    <fb>20000028</fb>
    <v>1</v>
  </rv>
  <rv s="2">
    <fb>30000195</fb>
    <v>2</v>
  </rv>
  <rv s="2">
    <fb>30000196</fb>
    <v>2</v>
  </rv>
  <rv s="2">
    <fb>30000197</fb>
    <v>2</v>
  </rv>
  <rv s="2">
    <fb>30000198</fb>
    <v>2</v>
  </rv>
  <rv s="2">
    <fb>30000199</fb>
    <v>2</v>
  </rv>
  <rv s="2">
    <fb>30000200</fb>
    <v>2</v>
  </rv>
  <rv s="3">
    <v>11</v>
  </rv>
  <rv s="5">
    <v>Mivora</v>
    <v>Atom</v>
    <v>0</v>
    <v>Mivora</v>
    <v>Constellation</v>
    <v>56</v>
    <v>167</v>
    <v>6911610000000000</v>
    <v>58</v>
    <v>174</v>
  </rv>
  <rv s="2">
    <fb>20000029</fb>
    <v>1</v>
  </rv>
  <rv s="2">
    <fb>30000201</fb>
    <v>2</v>
  </rv>
  <rv s="2">
    <fb>30000202</fb>
    <v>2</v>
  </rv>
  <rv s="2">
    <fb>30000203</fb>
    <v>2</v>
  </rv>
  <rv s="2">
    <fb>30000204</fb>
    <v>2</v>
  </rv>
  <rv s="2">
    <fb>30000205</fb>
    <v>2</v>
  </rv>
  <rv s="2">
    <fb>30000207</fb>
    <v>2</v>
  </rv>
  <rv s="3">
    <v>12</v>
  </rv>
  <rv s="5">
    <v>Orpana</v>
    <v>Atom</v>
    <v>0</v>
    <v>Orpana</v>
    <v>Constellation</v>
    <v>56</v>
    <v>176</v>
    <v>8384910000000000</v>
    <v>58</v>
    <v>183</v>
  </rv>
  <rv s="3">
    <v>13</v>
  </rv>
  <rv s="6">
    <v>The Forge</v>
    <v>Atom</v>
    <v>0</v>
    <v>185</v>
    <v>Region</v>
    <v>"The greater the State becomes, the greater humanity under it flourishes."</v>
    <v>58</v>
    <v>The Forge</v>
  </rv>
  <rv s="0">
    <v>12</v>
    <v>is_buy_order</v>
    <v>0</v>
  </rv>
  <rv s="7">
    <v>16</v>
  </rv>
  <rv s="2">
    <fb>500007</fb>
    <v>1</v>
  </rv>
  <rv s="2">
    <fb>20000001</fb>
    <v>1</v>
  </rv>
  <rv s="2">
    <fb>10000001</fb>
    <v>1</v>
  </rv>
  <rv s="2">
    <fb>30000001</fb>
    <v>2</v>
  </rv>
  <rv s="2">
    <fb>30000002</fb>
    <v>2</v>
  </rv>
  <rv s="2">
    <fb>30000003</fb>
    <v>2</v>
  </rv>
  <rv s="2">
    <fb>30000004</fb>
    <v>2</v>
  </rv>
  <rv s="2">
    <fb>30000005</fb>
    <v>2</v>
  </rv>
  <rv s="2">
    <fb>30000006</fb>
    <v>2</v>
  </rv>
  <rv s="2">
    <fb>30000007</fb>
    <v>2</v>
  </rv>
  <rv s="2">
    <fb>30000008</fb>
    <v>2</v>
  </rv>
  <rv s="3">
    <v>14</v>
  </rv>
  <rv s="4">
    <v>San Matar</v>
    <v>Atom</v>
    <v>0</v>
    <v>San Matar</v>
    <v>Constellation</v>
    <v>189</v>
    <v>190</v>
    <v>1.43352e+16</v>
    <v>191</v>
    <v>200</v>
  </rv>
  <rv s="2">
    <fb>20000002</fb>
    <v>1</v>
  </rv>
  <rv s="2">
    <fb>30000009</fb>
    <v>2</v>
  </rv>
  <rv s="2">
    <fb>30000010</fb>
    <v>2</v>
  </rv>
  <rv s="2">
    <fb>30000011</fb>
    <v>2</v>
  </rv>
  <rv s="2">
    <fb>30000012</fb>
    <v>2</v>
  </rv>
  <rv s="2">
    <fb>30000013</fb>
    <v>2</v>
  </rv>
  <rv s="2">
    <fb>30000014</fb>
    <v>2</v>
  </rv>
  <rv s="2">
    <fb>30000015</fb>
    <v>2</v>
  </rv>
  <rv s="2">
    <fb>30000016</fb>
    <v>2</v>
  </rv>
  <rv s="3">
    <v>15</v>
  </rv>
  <rv s="4">
    <v>Anares</v>
    <v>Atom</v>
    <v>0</v>
    <v>Anares</v>
    <v>Constellation</v>
    <v>189</v>
    <v>202</v>
    <v>1.20008e+16</v>
    <v>191</v>
    <v>211</v>
  </rv>
  <rv s="2">
    <fb>20000003</fb>
    <v>1</v>
  </rv>
  <rv s="2">
    <fb>30000017</fb>
    <v>2</v>
  </rv>
  <rv s="2">
    <fb>30000018</fb>
    <v>2</v>
  </rv>
  <rv s="2">
    <fb>30000019</fb>
    <v>2</v>
  </rv>
  <rv s="2">
    <fb>30000020</fb>
    <v>2</v>
  </rv>
  <rv s="2">
    <fb>30000022</fb>
    <v>2</v>
  </rv>
  <rv s="3">
    <v>16</v>
  </rv>
  <rv s="4">
    <v>Mamouna</v>
    <v>Atom</v>
    <v>0</v>
    <v>Mamouna</v>
    <v>Constellation</v>
    <v>189</v>
    <v>213</v>
    <v>1.34327e+16</v>
    <v>191</v>
    <v>219</v>
  </rv>
  <rv s="2">
    <fb>20000004</fb>
    <v>1</v>
  </rv>
  <rv s="2">
    <fb>30000023</fb>
    <v>2</v>
  </rv>
  <rv s="2">
    <fb>30000024</fb>
    <v>2</v>
  </rv>
  <rv s="2">
    <fb>30000025</fb>
    <v>2</v>
  </rv>
  <rv s="2">
    <fb>30000026</fb>
    <v>2</v>
  </rv>
  <rv s="2">
    <fb>30000027</fb>
    <v>2</v>
  </rv>
  <rv s="2">
    <fb>30000028</fb>
    <v>2</v>
  </rv>
  <rv s="2">
    <fb>30000029</fb>
    <v>2</v>
  </rv>
  <rv s="2">
    <fb>30000030</fb>
    <v>2</v>
  </rv>
  <rv s="3">
    <v>17</v>
  </rv>
  <rv s="4">
    <v>Kalangin</v>
    <v>Atom</v>
    <v>0</v>
    <v>Kalangin</v>
    <v>Constellation</v>
    <v>189</v>
    <v>221</v>
    <v>1.08105e+16</v>
    <v>191</v>
    <v>230</v>
  </rv>
  <rv s="2">
    <fb>20000005</fb>
    <v>1</v>
  </rv>
  <rv s="2">
    <fb>30000031</fb>
    <v>2</v>
  </rv>
  <rv s="2">
    <fb>30000032</fb>
    <v>2</v>
  </rv>
  <rv s="2">
    <fb>30000033</fb>
    <v>2</v>
  </rv>
  <rv s="2">
    <fb>30000034</fb>
    <v>2</v>
  </rv>
  <rv s="2">
    <fb>30000035</fb>
    <v>2</v>
  </rv>
  <rv s="2">
    <fb>30000036</fb>
    <v>2</v>
  </rv>
  <rv s="2">
    <fb>30000037</fb>
    <v>2</v>
  </rv>
  <rv s="3">
    <v>18</v>
  </rv>
  <rv s="4">
    <v>Hevaka</v>
    <v>Atom</v>
    <v>0</v>
    <v>Hevaka</v>
    <v>Constellation</v>
    <v>189</v>
    <v>232</v>
    <v>1.19339e+16</v>
    <v>191</v>
    <v>240</v>
  </rv>
  <rv s="2">
    <fb>20000006</fb>
    <v>1</v>
  </rv>
  <rv s="2">
    <fb>30000038</fb>
    <v>2</v>
  </rv>
  <rv s="2">
    <fb>30000039</fb>
    <v>2</v>
  </rv>
  <rv s="2">
    <fb>30000040</fb>
    <v>2</v>
  </rv>
  <rv s="2">
    <fb>30000041</fb>
    <v>2</v>
  </rv>
  <rv s="2">
    <fb>30000042</fb>
    <v>2</v>
  </rv>
  <rv s="2">
    <fb>30000043</fb>
    <v>2</v>
  </rv>
  <rv s="3">
    <v>19</v>
  </rv>
  <rv s="4">
    <v>Sazdih</v>
    <v>Atom</v>
    <v>0</v>
    <v>Sazdih</v>
    <v>Constellation</v>
    <v>189</v>
    <v>242</v>
    <v>1.07187e+16</v>
    <v>191</v>
    <v>249</v>
  </rv>
  <rv s="2">
    <fb>20000007</fb>
    <v>1</v>
  </rv>
  <rv s="2">
    <fb>30000044</fb>
    <v>2</v>
  </rv>
  <rv s="2">
    <fb>30000045</fb>
    <v>2</v>
  </rv>
  <rv s="2">
    <fb>30000046</fb>
    <v>2</v>
  </rv>
  <rv s="2">
    <fb>30000047</fb>
    <v>2</v>
  </rv>
  <rv s="2">
    <fb>30000048</fb>
    <v>2</v>
  </rv>
  <rv s="2">
    <fb>30000049</fb>
    <v>2</v>
  </rv>
  <rv s="2">
    <fb>30000050</fb>
    <v>2</v>
  </rv>
  <rv s="3">
    <v>20</v>
  </rv>
  <rv s="4">
    <v>Ananah</v>
    <v>Atom</v>
    <v>0</v>
    <v>Ananah</v>
    <v>Constellation</v>
    <v>189</v>
    <v>251</v>
    <v>1.41537e+16</v>
    <v>191</v>
    <v>259</v>
  </rv>
  <rv s="2">
    <fb>20000008</fb>
    <v>1</v>
  </rv>
  <rv s="2">
    <fb>30000051</fb>
    <v>2</v>
  </rv>
  <rv s="2">
    <fb>30000052</fb>
    <v>2</v>
  </rv>
  <rv s="2">
    <fb>30000053</fb>
    <v>2</v>
  </rv>
  <rv s="2">
    <fb>30000054</fb>
    <v>2</v>
  </rv>
  <rv s="2">
    <fb>30000055</fb>
    <v>2</v>
  </rv>
  <rv s="2">
    <fb>30000056</fb>
    <v>2</v>
  </rv>
  <rv s="3">
    <v>21</v>
  </rv>
  <rv s="5">
    <v>Mossas</v>
    <v>Atom</v>
    <v>0</v>
    <v>Mossas</v>
    <v>Constellation</v>
    <v>189</v>
    <v>261</v>
    <v>7146340000000000</v>
    <v>191</v>
    <v>268</v>
  </rv>
  <rv s="2">
    <fb>20000009</fb>
    <v>1</v>
  </rv>
  <rv s="2">
    <fb>30000057</fb>
    <v>2</v>
  </rv>
  <rv s="2">
    <fb>30000058</fb>
    <v>2</v>
  </rv>
  <rv s="2">
    <fb>30000059</fb>
    <v>2</v>
  </rv>
  <rv s="2">
    <fb>30000060</fb>
    <v>2</v>
  </rv>
  <rv s="2">
    <fb>30000061</fb>
    <v>2</v>
  </rv>
  <rv s="2">
    <fb>30000062</fb>
    <v>2</v>
  </rv>
  <rv s="2">
    <fb>30000063</fb>
    <v>2</v>
  </rv>
  <rv s="2">
    <fb>30000064</fb>
    <v>2</v>
  </rv>
  <rv s="2">
    <fb>30000065</fb>
    <v>2</v>
  </rv>
  <rv s="2">
    <fb>30000066</fb>
    <v>2</v>
  </rv>
  <rv s="2">
    <fb>30000067</fb>
    <v>2</v>
  </rv>
  <rv s="2">
    <fb>30000068</fb>
    <v>2</v>
  </rv>
  <rv s="2">
    <fb>30000069</fb>
    <v>2</v>
  </rv>
  <rv s="3">
    <v>22</v>
  </rv>
  <rv s="4">
    <v>Mekashtad</v>
    <v>Atom</v>
    <v>0</v>
    <v>Mekashtad</v>
    <v>Constellation</v>
    <v>189</v>
    <v>270</v>
    <v>1.51233e+16</v>
    <v>191</v>
    <v>284</v>
  </rv>
  <rv s="2">
    <fb>20000010</fb>
    <v>1</v>
  </rv>
  <rv s="2">
    <fb>30000070</fb>
    <v>2</v>
  </rv>
  <rv s="2">
    <fb>30000071</fb>
    <v>2</v>
  </rv>
  <rv s="2">
    <fb>30000072</fb>
    <v>2</v>
  </rv>
  <rv s="2">
    <fb>30000073</fb>
    <v>2</v>
  </rv>
  <rv s="2">
    <fb>30000074</fb>
    <v>2</v>
  </rv>
  <rv s="2">
    <fb>30000075</fb>
    <v>2</v>
  </rv>
  <rv s="3">
    <v>23</v>
  </rv>
  <rv s="4">
    <v>Bedaleya</v>
    <v>Atom</v>
    <v>0</v>
    <v>Bedaleya</v>
    <v>Constellation</v>
    <v>189</v>
    <v>286</v>
    <v>1.07461e+16</v>
    <v>191</v>
    <v>293</v>
  </rv>
  <rv s="2">
    <fb>20000011</fb>
    <v>1</v>
  </rv>
  <rv s="2">
    <fb>30000076</fb>
    <v>2</v>
  </rv>
  <rv s="2">
    <fb>30000077</fb>
    <v>2</v>
  </rv>
  <rv s="2">
    <fb>30000078</fb>
    <v>2</v>
  </rv>
  <rv s="2">
    <fb>30000079</fb>
    <v>2</v>
  </rv>
  <rv s="2">
    <fb>30000080</fb>
    <v>2</v>
  </rv>
  <rv s="2">
    <fb>30000081</fb>
    <v>2</v>
  </rv>
  <rv s="3">
    <v>24</v>
  </rv>
  <rv s="5">
    <v>Orshed</v>
    <v>Atom</v>
    <v>0</v>
    <v>Orshed</v>
    <v>Constellation</v>
    <v>189</v>
    <v>295</v>
    <v>8111900000000000</v>
    <v>191</v>
    <v>302</v>
  </rv>
  <rv s="2">
    <fb>20000012</fb>
    <v>1</v>
  </rv>
  <rv s="2">
    <fb>30000082</fb>
    <v>2</v>
  </rv>
  <rv s="2">
    <fb>30000083</fb>
    <v>2</v>
  </rv>
  <rv s="2">
    <fb>30000084</fb>
    <v>2</v>
  </rv>
  <rv s="2">
    <fb>30000085</fb>
    <v>2</v>
  </rv>
  <rv s="2">
    <fb>30000086</fb>
    <v>2</v>
  </rv>
  <rv s="2">
    <fb>30000087</fb>
    <v>2</v>
  </rv>
  <rv s="2">
    <fb>30000088</fb>
    <v>2</v>
  </rv>
  <rv s="3">
    <v>25</v>
  </rv>
  <rv s="4">
    <v>Oraron</v>
    <v>Atom</v>
    <v>0</v>
    <v>Oraron</v>
    <v>Constellation</v>
    <v>189</v>
    <v>304</v>
    <v>9.63172e+15</v>
    <v>191</v>
    <v>312</v>
  </rv>
  <rv s="2">
    <fb>20000013</fb>
    <v>1</v>
  </rv>
  <rv s="2">
    <fb>30000089</fb>
    <v>2</v>
  </rv>
  <rv s="2">
    <fb>30000090</fb>
    <v>2</v>
  </rv>
  <rv s="2">
    <fb>30000091</fb>
    <v>2</v>
  </rv>
  <rv s="2">
    <fb>30000092</fb>
    <v>2</v>
  </rv>
  <rv s="2">
    <fb>30000093</fb>
    <v>2</v>
  </rv>
  <rv s="2">
    <fb>30000094</fb>
    <v>2</v>
  </rv>
  <rv s="3">
    <v>26</v>
  </rv>
  <rv s="4">
    <v>Aguh</v>
    <v>Atom</v>
    <v>0</v>
    <v>Aguh</v>
    <v>Constellation</v>
    <v>189</v>
    <v>314</v>
    <v>9.06482e+15</v>
    <v>191</v>
    <v>321</v>
  </rv>
  <rv s="2">
    <fb>20000014</fb>
    <v>1</v>
  </rv>
  <rv s="2">
    <fb>30000095</fb>
    <v>2</v>
  </rv>
  <rv s="2">
    <fb>30000096</fb>
    <v>2</v>
  </rv>
  <rv s="2">
    <fb>30000097</fb>
    <v>2</v>
  </rv>
  <rv s="2">
    <fb>30000098</fb>
    <v>2</v>
  </rv>
  <rv s="2">
    <fb>30000099</fb>
    <v>2</v>
  </rv>
  <rv s="2">
    <fb>30000100</fb>
    <v>2</v>
  </rv>
  <rv s="2">
    <fb>30000101</fb>
    <v>2</v>
  </rv>
  <rv s="2">
    <fb>30000102</fb>
    <v>2</v>
  </rv>
  <rv s="2">
    <fb>30000103</fb>
    <v>2</v>
  </rv>
  <rv s="2">
    <fb>30000104</fb>
    <v>2</v>
  </rv>
  <rv s="2">
    <fb>30000105</fb>
    <v>2</v>
  </rv>
  <rv s="3">
    <v>27</v>
  </rv>
  <rv s="4">
    <v>Mal</v>
    <v>Atom</v>
    <v>0</v>
    <v>Mal</v>
    <v>Constellation</v>
    <v>189</v>
    <v>323</v>
    <v>1.40133e+16</v>
    <v>191</v>
    <v>335</v>
  </rv>
  <rv s="2">
    <fb>20000015</fb>
    <v>1</v>
  </rv>
  <rv s="2">
    <fb>30000106</fb>
    <v>2</v>
  </rv>
  <rv s="2">
    <fb>30000107</fb>
    <v>2</v>
  </rv>
  <rv s="2">
    <fb>30000108</fb>
    <v>2</v>
  </rv>
  <rv s="2">
    <fb>30000109</fb>
    <v>2</v>
  </rv>
  <rv s="2">
    <fb>30000110</fb>
    <v>2</v>
  </rv>
  <rv s="2">
    <fb>30000111</fb>
    <v>2</v>
  </rv>
  <rv s="3">
    <v>28</v>
  </rv>
  <rv s="4">
    <v>Subi</v>
    <v>Atom</v>
    <v>0</v>
    <v>Subi</v>
    <v>Constellation</v>
    <v>189</v>
    <v>337</v>
    <v>1.06498e+16</v>
    <v>191</v>
    <v>344</v>
  </rv>
  <rv s="2">
    <fb>20000016</fb>
    <v>1</v>
  </rv>
  <rv s="2">
    <fb>30000112</fb>
    <v>2</v>
  </rv>
  <rv s="2">
    <fb>30000113</fb>
    <v>2</v>
  </rv>
  <rv s="2">
    <fb>30000114</fb>
    <v>2</v>
  </rv>
  <rv s="2">
    <fb>30000115</fb>
    <v>2</v>
  </rv>
  <rv s="2">
    <fb>30000116</fb>
    <v>2</v>
  </rv>
  <rv s="2">
    <fb>30000117</fb>
    <v>2</v>
  </rv>
  <rv s="2">
    <fb>30000118</fb>
    <v>2</v>
  </rv>
  <rv s="3">
    <v>29</v>
  </rv>
  <rv s="5">
    <v>Joas</v>
    <v>Atom</v>
    <v>0</v>
    <v>Joas</v>
    <v>Constellation</v>
    <v>189</v>
    <v>346</v>
    <v>8248600000000000</v>
    <v>191</v>
    <v>354</v>
  </rv>
  <rv s="3">
    <v>30</v>
  </rv>
  <rv s="6">
    <v>Derelik</v>
    <v>Atom</v>
    <v>0</v>
    <v>356</v>
    <v>Region</v>
    <v>The Derelik region, sovereign seat of the Ammatar Mandate, became the shield to the Amarrian flank in the wake of the Minmatar Rebellion. Derelik witnessed many hostile exchanges between the Amarr and rebel forces as the latter tried to push deeper into the territory of their former masters. Having held their ground, thanks in no small part to the Ammatars' military efforts, the Amarr awarded the Ammatar with their own province. However, this portion of space shared borders with the newly forming Minmatar Republic as well as the Empire, and thus came to be situated in a dark recess surrounded by hostiles. 
Given the lack of safe routes elsewhere, the local economies of this region were dependent on trade with the Amarr as their primary means of survival. The Ammatar persevered over many decades of economic stagnation and limited trade partners, and their determination has in recent decades been rewarded with an increase in economic prosperity. This harsh trail is a point of pride for all who call themselves Ammatar, and it has bolstered their faith in the Amarrian way to no end.</v>
    <v>191</v>
    <v>Derelik</v>
  </rv>
  <rv s="2">
    <fb>20000030</fb>
    <v>1</v>
  </rv>
  <rv s="2">
    <fb>10000003</fb>
    <v>1</v>
  </rv>
  <rv s="2">
    <fb>30000208</fb>
    <v>2</v>
  </rv>
  <rv s="2">
    <fb>30000209</fb>
    <v>2</v>
  </rv>
  <rv s="2">
    <fb>30000210</fb>
    <v>2</v>
  </rv>
  <rv s="2">
    <fb>30000211</fb>
    <v>2</v>
  </rv>
  <rv s="2">
    <fb>30000212</fb>
    <v>2</v>
  </rv>
  <rv s="2">
    <fb>30000213</fb>
    <v>2</v>
  </rv>
  <rv s="2">
    <fb>30000214</fb>
    <v>2</v>
  </rv>
  <rv s="3">
    <v>31</v>
  </rv>
  <rv s="8">
    <v>U29-0S</v>
    <v>Atom</v>
    <v>0</v>
    <v>U29-0S</v>
    <v>Constellation</v>
    <v>None</v>
    <v>358</v>
    <v>9.65378e+15</v>
    <v>359</v>
    <v>367</v>
  </rv>
  <rv s="2">
    <fb>20000031</fb>
    <v>1</v>
  </rv>
  <rv s="2">
    <fb>30000215</fb>
    <v>2</v>
  </rv>
  <rv s="2">
    <fb>30000216</fb>
    <v>2</v>
  </rv>
  <rv s="2">
    <fb>30000217</fb>
    <v>2</v>
  </rv>
  <rv s="2">
    <fb>30000218</fb>
    <v>2</v>
  </rv>
  <rv s="2">
    <fb>30000219</fb>
    <v>2</v>
  </rv>
  <rv s="2">
    <fb>30000220</fb>
    <v>2</v>
  </rv>
  <rv s="2">
    <fb>30000221</fb>
    <v>2</v>
  </rv>
  <rv s="3">
    <v>32</v>
  </rv>
  <rv s="9">
    <v>BUG6-X</v>
    <v>Atom</v>
    <v>0</v>
    <v>BUG6-X</v>
    <v>Constellation</v>
    <v>None</v>
    <v>369</v>
    <v>8446890000000000</v>
    <v>359</v>
    <v>377</v>
  </rv>
  <rv s="2">
    <fb>20000032</fb>
    <v>1</v>
  </rv>
  <rv s="2">
    <fb>30000222</fb>
    <v>2</v>
  </rv>
  <rv s="2">
    <fb>30000223</fb>
    <v>2</v>
  </rv>
  <rv s="2">
    <fb>30000224</fb>
    <v>2</v>
  </rv>
  <rv s="2">
    <fb>30000225</fb>
    <v>2</v>
  </rv>
  <rv s="2">
    <fb>30000226</fb>
    <v>2</v>
  </rv>
  <rv s="2">
    <fb>30000227</fb>
    <v>2</v>
  </rv>
  <rv s="3">
    <v>33</v>
  </rv>
  <rv s="8">
    <v>OSJ7-I</v>
    <v>Atom</v>
    <v>0</v>
    <v>OSJ7-I</v>
    <v>Constellation</v>
    <v>None</v>
    <v>379</v>
    <v>1.71184e+16</v>
    <v>359</v>
    <v>386</v>
  </rv>
  <rv s="2">
    <fb>20000033</fb>
    <v>1</v>
  </rv>
  <rv s="2">
    <fb>30000228</fb>
    <v>2</v>
  </rv>
  <rv s="2">
    <fb>30000229</fb>
    <v>2</v>
  </rv>
  <rv s="2">
    <fb>30000230</fb>
    <v>2</v>
  </rv>
  <rv s="2">
    <fb>30000231</fb>
    <v>2</v>
  </rv>
  <rv s="2">
    <fb>30000232</fb>
    <v>2</v>
  </rv>
  <rv s="2">
    <fb>30000233</fb>
    <v>2</v>
  </rv>
  <rv s="2">
    <fb>30000234</fb>
    <v>2</v>
  </rv>
  <rv s="2">
    <fb>30000235</fb>
    <v>2</v>
  </rv>
  <rv s="2">
    <fb>30000236</fb>
    <v>2</v>
  </rv>
  <rv s="2">
    <fb>30000237</fb>
    <v>2</v>
  </rv>
  <rv s="3">
    <v>34</v>
  </rv>
  <rv s="8">
    <v>DMXN-3</v>
    <v>Atom</v>
    <v>0</v>
    <v>DMXN-3</v>
    <v>Constellation</v>
    <v>None</v>
    <v>388</v>
    <v>1.43607e+16</v>
    <v>359</v>
    <v>399</v>
  </rv>
  <rv s="2">
    <fb>20000034</fb>
    <v>1</v>
  </rv>
  <rv s="2">
    <fb>30000238</fb>
    <v>2</v>
  </rv>
  <rv s="2">
    <fb>30000239</fb>
    <v>2</v>
  </rv>
  <rv s="2">
    <fb>30000240</fb>
    <v>2</v>
  </rv>
  <rv s="2">
    <fb>30000241</fb>
    <v>2</v>
  </rv>
  <rv s="2">
    <fb>30000242</fb>
    <v>2</v>
  </rv>
  <rv s="2">
    <fb>30000243</fb>
    <v>2</v>
  </rv>
  <rv s="3">
    <v>35</v>
  </rv>
  <rv s="8">
    <v>I89-EP</v>
    <v>Atom</v>
    <v>0</v>
    <v>I89-EP</v>
    <v>Constellation</v>
    <v>None</v>
    <v>401</v>
    <v>1.06683e+16</v>
    <v>359</v>
    <v>408</v>
  </rv>
  <rv s="2">
    <fb>20000035</fb>
    <v>1</v>
  </rv>
  <rv s="2">
    <fb>30000244</fb>
    <v>2</v>
  </rv>
  <rv s="2">
    <fb>30000245</fb>
    <v>2</v>
  </rv>
  <rv s="2">
    <fb>30000246</fb>
    <v>2</v>
  </rv>
  <rv s="2">
    <fb>30000247</fb>
    <v>2</v>
  </rv>
  <rv s="2">
    <fb>30000248</fb>
    <v>2</v>
  </rv>
  <rv s="2">
    <fb>30000249</fb>
    <v>2</v>
  </rv>
  <rv s="2">
    <fb>30000250</fb>
    <v>2</v>
  </rv>
  <rv s="2">
    <fb>30000251</fb>
    <v>2</v>
  </rv>
  <rv s="2">
    <fb>30000252</fb>
    <v>2</v>
  </rv>
  <rv s="2">
    <fb>30000253</fb>
    <v>2</v>
  </rv>
  <rv s="3">
    <v>36</v>
  </rv>
  <rv s="8">
    <v>Z-DO53</v>
    <v>Atom</v>
    <v>0</v>
    <v>Z-DO53</v>
    <v>Constellation</v>
    <v>None</v>
    <v>410</v>
    <v>1.39567e+16</v>
    <v>359</v>
    <v>421</v>
  </rv>
  <rv s="2">
    <fb>20000036</fb>
    <v>1</v>
  </rv>
  <rv s="2">
    <fb>30000254</fb>
    <v>2</v>
  </rv>
  <rv s="2">
    <fb>30000255</fb>
    <v>2</v>
  </rv>
  <rv s="2">
    <fb>30000256</fb>
    <v>2</v>
  </rv>
  <rv s="2">
    <fb>30000257</fb>
    <v>2</v>
  </rv>
  <rv s="2">
    <fb>30000258</fb>
    <v>2</v>
  </rv>
  <rv s="2">
    <fb>30000259</fb>
    <v>2</v>
  </rv>
  <rv s="2">
    <fb>30000260</fb>
    <v>2</v>
  </rv>
  <rv s="3">
    <v>37</v>
  </rv>
  <rv s="8">
    <v>YUT3-U</v>
    <v>Atom</v>
    <v>0</v>
    <v>YUT3-U</v>
    <v>Constellation</v>
    <v>None</v>
    <v>423</v>
    <v>1.03826e+16</v>
    <v>359</v>
    <v>431</v>
  </rv>
  <rv s="2">
    <fb>20000037</fb>
    <v>1</v>
  </rv>
  <rv s="2">
    <fb>30000261</fb>
    <v>2</v>
  </rv>
  <rv s="2">
    <fb>30000262</fb>
    <v>2</v>
  </rv>
  <rv s="2">
    <fb>30000263</fb>
    <v>2</v>
  </rv>
  <rv s="2">
    <fb>30000264</fb>
    <v>2</v>
  </rv>
  <rv s="2">
    <fb>30000265</fb>
    <v>2</v>
  </rv>
  <rv s="2">
    <fb>30000266</fb>
    <v>2</v>
  </rv>
  <rv s="2">
    <fb>30000267</fb>
    <v>2</v>
  </rv>
  <rv s="3">
    <v>38</v>
  </rv>
  <rv s="8">
    <v>5YHF-H</v>
    <v>Atom</v>
    <v>0</v>
    <v>5YHF-H</v>
    <v>Constellation</v>
    <v>None</v>
    <v>433</v>
    <v>1.07968e+16</v>
    <v>359</v>
    <v>441</v>
  </rv>
  <rv s="2">
    <fb>20000038</fb>
    <v>1</v>
  </rv>
  <rv s="2">
    <fb>30000268</fb>
    <v>2</v>
  </rv>
  <rv s="2">
    <fb>30000269</fb>
    <v>2</v>
  </rv>
  <rv s="2">
    <fb>30000270</fb>
    <v>2</v>
  </rv>
  <rv s="2">
    <fb>30000271</fb>
    <v>2</v>
  </rv>
  <rv s="2">
    <fb>30000272</fb>
    <v>2</v>
  </rv>
  <rv s="2">
    <fb>30000273</fb>
    <v>2</v>
  </rv>
  <rv s="3">
    <v>39</v>
  </rv>
  <rv s="8">
    <v>UK-MI6</v>
    <v>Atom</v>
    <v>0</v>
    <v>UK-MI6</v>
    <v>Constellation</v>
    <v>None</v>
    <v>443</v>
    <v>1.31708e+16</v>
    <v>359</v>
    <v>450</v>
  </rv>
  <rv s="2">
    <fb>20000039</fb>
    <v>1</v>
  </rv>
  <rv s="2">
    <fb>30000274</fb>
    <v>2</v>
  </rv>
  <rv s="2">
    <fb>30000275</fb>
    <v>2</v>
  </rv>
  <rv s="2">
    <fb>30000276</fb>
    <v>2</v>
  </rv>
  <rv s="2">
    <fb>30000277</fb>
    <v>2</v>
  </rv>
  <rv s="2">
    <fb>30000278</fb>
    <v>2</v>
  </rv>
  <rv s="2">
    <fb>30000279</fb>
    <v>2</v>
  </rv>
  <rv s="3">
    <v>40</v>
  </rv>
  <rv s="8">
    <v>YDS0-Y</v>
    <v>Atom</v>
    <v>0</v>
    <v>YDS0-Y</v>
    <v>Constellation</v>
    <v>None</v>
    <v>452</v>
    <v>1.4982e+16</v>
    <v>359</v>
    <v>459</v>
  </rv>
  <rv s="2">
    <fb>20000040</fb>
    <v>1</v>
  </rv>
  <rv s="2">
    <fb>30000280</fb>
    <v>2</v>
  </rv>
  <rv s="2">
    <fb>30000281</fb>
    <v>2</v>
  </rv>
  <rv s="2">
    <fb>30000282</fb>
    <v>2</v>
  </rv>
  <rv s="2">
    <fb>30000283</fb>
    <v>2</v>
  </rv>
  <rv s="2">
    <fb>30000284</fb>
    <v>2</v>
  </rv>
  <rv s="2">
    <fb>30000285</fb>
    <v>2</v>
  </rv>
  <rv s="2">
    <fb>30000286</fb>
    <v>2</v>
  </rv>
  <rv s="2">
    <fb>30000287</fb>
    <v>2</v>
  </rv>
  <rv s="2">
    <fb>30000288</fb>
    <v>2</v>
  </rv>
  <rv s="3">
    <v>41</v>
  </rv>
  <rv s="8">
    <v>A3-T8B</v>
    <v>Atom</v>
    <v>0</v>
    <v>A3-T8B</v>
    <v>Constellation</v>
    <v>None</v>
    <v>461</v>
    <v>1.4736e+16</v>
    <v>359</v>
    <v>471</v>
  </rv>
  <rv s="2">
    <fb>20000041</fb>
    <v>1</v>
  </rv>
  <rv s="2">
    <fb>30000289</fb>
    <v>2</v>
  </rv>
  <rv s="2">
    <fb>30000290</fb>
    <v>2</v>
  </rv>
  <rv s="2">
    <fb>30000291</fb>
    <v>2</v>
  </rv>
  <rv s="2">
    <fb>30000292</fb>
    <v>2</v>
  </rv>
  <rv s="2">
    <fb>30000293</fb>
    <v>2</v>
  </rv>
  <rv s="2">
    <fb>30000294</fb>
    <v>2</v>
  </rv>
  <rv s="3">
    <v>42</v>
  </rv>
  <rv s="9">
    <v>DILJ-7</v>
    <v>Atom</v>
    <v>0</v>
    <v>DILJ-7</v>
    <v>Constellation</v>
    <v>None</v>
    <v>473</v>
    <v>7819700000000000</v>
    <v>359</v>
    <v>480</v>
  </rv>
  <rv s="2">
    <fb>20000042</fb>
    <v>1</v>
  </rv>
  <rv s="2">
    <fb>30000295</fb>
    <v>2</v>
  </rv>
  <rv s="2">
    <fb>30000296</fb>
    <v>2</v>
  </rv>
  <rv s="2">
    <fb>30000297</fb>
    <v>2</v>
  </rv>
  <rv s="2">
    <fb>30000298</fb>
    <v>2</v>
  </rv>
  <rv s="2">
    <fb>30000299</fb>
    <v>2</v>
  </rv>
  <rv s="2">
    <fb>30000300</fb>
    <v>2</v>
  </rv>
  <rv s="3">
    <v>43</v>
  </rv>
  <rv s="8">
    <v>0-8MWQ</v>
    <v>Atom</v>
    <v>0</v>
    <v>0-8MWQ</v>
    <v>Constellation</v>
    <v>None</v>
    <v>482</v>
    <v>1.19834e+16</v>
    <v>359</v>
    <v>489</v>
  </rv>
  <rv s="2">
    <fb>20000043</fb>
    <v>1</v>
  </rv>
  <rv s="2">
    <fb>30000301</fb>
    <v>2</v>
  </rv>
  <rv s="2">
    <fb>30000302</fb>
    <v>2</v>
  </rv>
  <rv s="2">
    <fb>30000303</fb>
    <v>2</v>
  </rv>
  <rv s="2">
    <fb>30000304</fb>
    <v>2</v>
  </rv>
  <rv s="2">
    <fb>30000305</fb>
    <v>2</v>
  </rv>
  <rv s="2">
    <fb>30000306</fb>
    <v>2</v>
  </rv>
  <rv s="3">
    <v>44</v>
  </rv>
  <rv s="8">
    <v>F-V9QW</v>
    <v>Atom</v>
    <v>0</v>
    <v>F-V9QW</v>
    <v>Constellation</v>
    <v>None</v>
    <v>491</v>
    <v>9.08613e+15</v>
    <v>359</v>
    <v>498</v>
  </rv>
  <rv s="2">
    <fb>20000044</fb>
    <v>1</v>
  </rv>
  <rv s="2">
    <fb>30000307</fb>
    <v>2</v>
  </rv>
  <rv s="2">
    <fb>30000308</fb>
    <v>2</v>
  </rv>
  <rv s="2">
    <fb>30000309</fb>
    <v>2</v>
  </rv>
  <rv s="2">
    <fb>30000310</fb>
    <v>2</v>
  </rv>
  <rv s="2">
    <fb>30000311</fb>
    <v>2</v>
  </rv>
  <rv s="2">
    <fb>30000312</fb>
    <v>2</v>
  </rv>
  <rv s="2">
    <fb>30000313</fb>
    <v>2</v>
  </rv>
  <rv s="3">
    <v>45</v>
  </rv>
  <rv s="8">
    <v>E-8CSQ</v>
    <v>Atom</v>
    <v>0</v>
    <v>E-8CSQ</v>
    <v>Constellation</v>
    <v>None</v>
    <v>500</v>
    <v>9.01817e+15</v>
    <v>359</v>
    <v>508</v>
  </rv>
  <rv s="2">
    <fb>20000045</fb>
    <v>1</v>
  </rv>
  <rv s="2">
    <fb>30000314</fb>
    <v>2</v>
  </rv>
  <rv s="2">
    <fb>30000315</fb>
    <v>2</v>
  </rv>
  <rv s="2">
    <fb>30000316</fb>
    <v>2</v>
  </rv>
  <rv s="2">
    <fb>30000317</fb>
    <v>2</v>
  </rv>
  <rv s="2">
    <fb>30000318</fb>
    <v>2</v>
  </rv>
  <rv s="2">
    <fb>30000319</fb>
    <v>2</v>
  </rv>
  <rv s="3">
    <v>46</v>
  </rv>
  <rv s="8">
    <v>9KX-M0</v>
    <v>Atom</v>
    <v>0</v>
    <v>9KX-M0</v>
    <v>Constellation</v>
    <v>None</v>
    <v>510</v>
    <v>1.07378e+16</v>
    <v>359</v>
    <v>517</v>
  </rv>
  <rv s="2">
    <fb>20000046</fb>
    <v>1</v>
  </rv>
  <rv s="2">
    <fb>30000320</fb>
    <v>2</v>
  </rv>
  <rv s="2">
    <fb>30000321</fb>
    <v>2</v>
  </rv>
  <rv s="2">
    <fb>30000322</fb>
    <v>2</v>
  </rv>
  <rv s="2">
    <fb>30000323</fb>
    <v>2</v>
  </rv>
  <rv s="2">
    <fb>30000324</fb>
    <v>2</v>
  </rv>
  <rv s="2">
    <fb>30000325</fb>
    <v>2</v>
  </rv>
  <rv s="3">
    <v>47</v>
  </rv>
  <rv s="8">
    <v>88G-M4</v>
    <v>Atom</v>
    <v>0</v>
    <v>88G-M4</v>
    <v>Constellation</v>
    <v>None</v>
    <v>519</v>
    <v>1.09859e+16</v>
    <v>359</v>
    <v>526</v>
  </rv>
  <rv s="3">
    <v>48</v>
  </rv>
  <rv s="6">
    <v>Vale of the Silent</v>
    <v>Atom</v>
    <v>0</v>
    <v>528</v>
    <v>Region</v>
    <v>A sprawling region in the galactic "north," the Vale of the Silent has a reputation as one of the most foreboding regions in the cluster. The Guristas pirates who prowl the area, scavenging for resources, do little to dispel the notion that the Vale is a haunted relic of times past. Rumors of secret Jovian experiments in the area abound, though no one has ever given proof of such things. The region is one of the closest areas to Jovian space, despite no longer having any functioning stargates leading there. Many of the other Empires have made attempts to set up spying stations in an attempt to probe out Jovian secrets, but none have lasted long in the harsh area. Now, the area is left totally to capsuleer control and they have proven hardier than those who came before them.</v>
    <v>359</v>
    <v>Vale of the Silent</v>
  </rv>
  <rv s="2">
    <fb>20000047</fb>
    <v>1</v>
  </rv>
  <rv s="2">
    <fb>10000004</fb>
    <v>1</v>
  </rv>
  <rv s="2">
    <fb>30000326</fb>
    <v>2</v>
  </rv>
  <rv s="2">
    <fb>30000327</fb>
    <v>2</v>
  </rv>
  <rv s="2">
    <fb>30000328</fb>
    <v>2</v>
  </rv>
  <rv s="2">
    <fb>30000329</fb>
    <v>2</v>
  </rv>
  <rv s="2">
    <fb>30000330</fb>
    <v>2</v>
  </rv>
  <rv s="2">
    <fb>30000331</fb>
    <v>2</v>
  </rv>
  <rv s="2">
    <fb>30000332</fb>
    <v>2</v>
  </rv>
  <rv s="2">
    <fb>30000333</fb>
    <v>2</v>
  </rv>
  <rv s="3">
    <v>49</v>
  </rv>
  <rv s="8">
    <v>L5-H1O</v>
    <v>Atom</v>
    <v>0</v>
    <v>L5-H1O</v>
    <v>Constellation</v>
    <v>None</v>
    <v>530</v>
    <v>1.26919e+16</v>
    <v>531</v>
    <v>540</v>
  </rv>
  <rv s="2">
    <fb>20000048</fb>
    <v>1</v>
  </rv>
  <rv s="2">
    <fb>30000334</fb>
    <v>2</v>
  </rv>
  <rv s="2">
    <fb>30000335</fb>
    <v>2</v>
  </rv>
  <rv s="2">
    <fb>30000336</fb>
    <v>2</v>
  </rv>
  <rv s="2">
    <fb>30000337</fb>
    <v>2</v>
  </rv>
  <rv s="2">
    <fb>30000338</fb>
    <v>2</v>
  </rv>
  <rv s="2">
    <fb>30000339</fb>
    <v>2</v>
  </rv>
  <rv s="3">
    <v>50</v>
  </rv>
  <rv s="8">
    <v>J-4QD7</v>
    <v>Atom</v>
    <v>0</v>
    <v>J-4QD7</v>
    <v>Constellation</v>
    <v>None</v>
    <v>542</v>
    <v>1.25563e+16</v>
    <v>531</v>
    <v>549</v>
  </rv>
  <rv s="2">
    <fb>20000049</fb>
    <v>1</v>
  </rv>
  <rv s="2">
    <fb>30000340</fb>
    <v>2</v>
  </rv>
  <rv s="2">
    <fb>30000341</fb>
    <v>2</v>
  </rv>
  <rv s="2">
    <fb>30000342</fb>
    <v>2</v>
  </rv>
  <rv s="2">
    <fb>30000343</fb>
    <v>2</v>
  </rv>
  <rv s="2">
    <fb>30000344</fb>
    <v>2</v>
  </rv>
  <rv s="2">
    <fb>30000345</fb>
    <v>2</v>
  </rv>
  <rv s="2">
    <fb>30000346</fb>
    <v>2</v>
  </rv>
  <rv s="3">
    <v>51</v>
  </rv>
  <rv s="8">
    <v>LC-AQD</v>
    <v>Atom</v>
    <v>0</v>
    <v>LC-AQD</v>
    <v>Constellation</v>
    <v>None</v>
    <v>551</v>
    <v>1.25149e+16</v>
    <v>531</v>
    <v>559</v>
  </rv>
  <rv s="2">
    <fb>20000050</fb>
    <v>1</v>
  </rv>
  <rv s="2">
    <fb>30000347</fb>
    <v>2</v>
  </rv>
  <rv s="2">
    <fb>30000348</fb>
    <v>2</v>
  </rv>
  <rv s="2">
    <fb>30000349</fb>
    <v>2</v>
  </rv>
  <rv s="2">
    <fb>30000350</fb>
    <v>2</v>
  </rv>
  <rv s="2">
    <fb>30000351</fb>
    <v>2</v>
  </rv>
  <rv s="2">
    <fb>30000352</fb>
    <v>2</v>
  </rv>
  <rv s="3">
    <v>52</v>
  </rv>
  <rv s="8">
    <v>7PUP-K</v>
    <v>Atom</v>
    <v>0</v>
    <v>7PUP-K</v>
    <v>Constellation</v>
    <v>None</v>
    <v>561</v>
    <v>9.25066e+15</v>
    <v>531</v>
    <v>568</v>
  </rv>
  <rv s="2">
    <fb>20000051</fb>
    <v>1</v>
  </rv>
  <rv s="2">
    <fb>30000353</fb>
    <v>2</v>
  </rv>
  <rv s="2">
    <fb>30000354</fb>
    <v>2</v>
  </rv>
  <rv s="2">
    <fb>30000355</fb>
    <v>2</v>
  </rv>
  <rv s="2">
    <fb>30000356</fb>
    <v>2</v>
  </rv>
  <rv s="2">
    <fb>30000357</fb>
    <v>2</v>
  </rv>
  <rv s="2">
    <fb>30000358</fb>
    <v>2</v>
  </rv>
  <rv s="2">
    <fb>30000359</fb>
    <v>2</v>
  </rv>
  <rv s="3">
    <v>53</v>
  </rv>
  <rv s="8">
    <v>V8UW-M</v>
    <v>Atom</v>
    <v>0</v>
    <v>V8UW-M</v>
    <v>Constellation</v>
    <v>None</v>
    <v>570</v>
    <v>1.92574e+16</v>
    <v>531</v>
    <v>578</v>
  </rv>
  <rv s="2">
    <fb>20000052</fb>
    <v>1</v>
  </rv>
  <rv s="2">
    <fb>30000360</fb>
    <v>2</v>
  </rv>
  <rv s="2">
    <fb>30000361</fb>
    <v>2</v>
  </rv>
  <rv s="2">
    <fb>30000362</fb>
    <v>2</v>
  </rv>
  <rv s="2">
    <fb>30000363</fb>
    <v>2</v>
  </rv>
  <rv s="2">
    <fb>30000364</fb>
    <v>2</v>
  </rv>
  <rv s="2">
    <fb>30000365</fb>
    <v>2</v>
  </rv>
  <rv s="3">
    <v>54</v>
  </rv>
  <rv s="8">
    <v>T7B-VB</v>
    <v>Atom</v>
    <v>0</v>
    <v>T7B-VB</v>
    <v>Constellation</v>
    <v>None</v>
    <v>580</v>
    <v>1.76453e+16</v>
    <v>531</v>
    <v>587</v>
  </rv>
  <rv s="2">
    <fb>20000053</fb>
    <v>1</v>
  </rv>
  <rv s="2">
    <fb>30000366</fb>
    <v>2</v>
  </rv>
  <rv s="2">
    <fb>30000367</fb>
    <v>2</v>
  </rv>
  <rv s="2">
    <fb>30000368</fb>
    <v>2</v>
  </rv>
  <rv s="2">
    <fb>30000369</fb>
    <v>2</v>
  </rv>
  <rv s="2">
    <fb>30000370</fb>
    <v>2</v>
  </rv>
  <rv s="2">
    <fb>30000371</fb>
    <v>2</v>
  </rv>
  <rv s="2">
    <fb>30000372</fb>
    <v>2</v>
  </rv>
  <rv s="2">
    <fb>30000373</fb>
    <v>2</v>
  </rv>
  <rv s="2">
    <fb>30000374</fb>
    <v>2</v>
  </rv>
  <rv s="2">
    <fb>30000375</fb>
    <v>2</v>
  </rv>
  <rv s="3">
    <v>55</v>
  </rv>
  <rv s="8">
    <v>B-PHYN</v>
    <v>Atom</v>
    <v>0</v>
    <v>B-PHYN</v>
    <v>Constellation</v>
    <v>None</v>
    <v>589</v>
    <v>2.0036e+16</v>
    <v>531</v>
    <v>600</v>
  </rv>
  <rv s="2">
    <fb>20000054</fb>
    <v>1</v>
  </rv>
  <rv s="2">
    <fb>30000376</fb>
    <v>2</v>
  </rv>
  <rv s="2">
    <fb>30000377</fb>
    <v>2</v>
  </rv>
  <rv s="2">
    <fb>30000378</fb>
    <v>2</v>
  </rv>
  <rv s="2">
    <fb>30000379</fb>
    <v>2</v>
  </rv>
  <rv s="2">
    <fb>30000380</fb>
    <v>2</v>
  </rv>
  <rv s="2">
    <fb>30000381</fb>
    <v>2</v>
  </rv>
  <rv s="3">
    <v>56</v>
  </rv>
  <rv s="8">
    <v>9RW5-Z</v>
    <v>Atom</v>
    <v>0</v>
    <v>9RW5-Z</v>
    <v>Constellation</v>
    <v>None</v>
    <v>602</v>
    <v>9.70898e+15</v>
    <v>531</v>
    <v>609</v>
  </rv>
  <rv s="2">
    <fb>20000055</fb>
    <v>1</v>
  </rv>
  <rv s="2">
    <fb>30000382</fb>
    <v>2</v>
  </rv>
  <rv s="2">
    <fb>30000383</fb>
    <v>2</v>
  </rv>
  <rv s="2">
    <fb>30000384</fb>
    <v>2</v>
  </rv>
  <rv s="2">
    <fb>30000385</fb>
    <v>2</v>
  </rv>
  <rv s="2">
    <fb>30000386</fb>
    <v>2</v>
  </rv>
  <rv s="2">
    <fb>30000387</fb>
    <v>2</v>
  </rv>
  <rv s="2">
    <fb>30000388</fb>
    <v>2</v>
  </rv>
  <rv s="3">
    <v>57</v>
  </rv>
  <rv s="8">
    <v>VL-OGL</v>
    <v>Atom</v>
    <v>0</v>
    <v>VL-OGL</v>
    <v>Constellation</v>
    <v>None</v>
    <v>611</v>
    <v>1.41407e+16</v>
    <v>531</v>
    <v>619</v>
  </rv>
  <rv s="2">
    <fb>20000056</fb>
    <v>1</v>
  </rv>
  <rv s="2">
    <fb>30000389</fb>
    <v>2</v>
  </rv>
  <rv s="2">
    <fb>30000390</fb>
    <v>2</v>
  </rv>
  <rv s="2">
    <fb>30000391</fb>
    <v>2</v>
  </rv>
  <rv s="2">
    <fb>30000392</fb>
    <v>2</v>
  </rv>
  <rv s="2">
    <fb>30000393</fb>
    <v>2</v>
  </rv>
  <rv s="2">
    <fb>30000394</fb>
    <v>2</v>
  </rv>
  <rv s="3">
    <v>58</v>
  </rv>
  <rv s="8">
    <v>VW-JMB</v>
    <v>Atom</v>
    <v>0</v>
    <v>VW-JMB</v>
    <v>Constellation</v>
    <v>None</v>
    <v>621</v>
    <v>9.97539e+15</v>
    <v>531</v>
    <v>628</v>
  </rv>
  <rv s="2">
    <fb>20000057</fb>
    <v>1</v>
  </rv>
  <rv s="2">
    <fb>30000395</fb>
    <v>2</v>
  </rv>
  <rv s="2">
    <fb>30000396</fb>
    <v>2</v>
  </rv>
  <rv s="2">
    <fb>30000397</fb>
    <v>2</v>
  </rv>
  <rv s="2">
    <fb>30000398</fb>
    <v>2</v>
  </rv>
  <rv s="2">
    <fb>30000399</fb>
    <v>2</v>
  </rv>
  <rv s="2">
    <fb>30000400</fb>
    <v>2</v>
  </rv>
  <rv s="2">
    <fb>30000401</fb>
    <v>2</v>
  </rv>
  <rv s="3">
    <v>59</v>
  </rv>
  <rv s="8">
    <v>HN5-RL</v>
    <v>Atom</v>
    <v>0</v>
    <v>HN5-RL</v>
    <v>Constellation</v>
    <v>None</v>
    <v>630</v>
    <v>1.40582e+16</v>
    <v>531</v>
    <v>638</v>
  </rv>
  <rv s="2">
    <fb>20000058</fb>
    <v>1</v>
  </rv>
  <rv s="2">
    <fb>30000402</fb>
    <v>2</v>
  </rv>
  <rv s="2">
    <fb>30000403</fb>
    <v>2</v>
  </rv>
  <rv s="2">
    <fb>30000404</fb>
    <v>2</v>
  </rv>
  <rv s="2">
    <fb>30000405</fb>
    <v>2</v>
  </rv>
  <rv s="2">
    <fb>30000406</fb>
    <v>2</v>
  </rv>
  <rv s="2">
    <fb>30000407</fb>
    <v>2</v>
  </rv>
  <rv s="3">
    <v>60</v>
  </rv>
  <rv s="8">
    <v>RO-AZT</v>
    <v>Atom</v>
    <v>0</v>
    <v>RO-AZT</v>
    <v>Constellation</v>
    <v>None</v>
    <v>640</v>
    <v>1.10253e+16</v>
    <v>531</v>
    <v>647</v>
  </rv>
  <rv s="2">
    <fb>20000059</fb>
    <v>1</v>
  </rv>
  <rv s="2">
    <fb>30000408</fb>
    <v>2</v>
  </rv>
  <rv s="2">
    <fb>30000409</fb>
    <v>2</v>
  </rv>
  <rv s="2">
    <fb>30000410</fb>
    <v>2</v>
  </rv>
  <rv s="2">
    <fb>30000411</fb>
    <v>2</v>
  </rv>
  <rv s="2">
    <fb>30000412</fb>
    <v>2</v>
  </rv>
  <rv s="2">
    <fb>30000413</fb>
    <v>2</v>
  </rv>
  <rv s="3">
    <v>61</v>
  </rv>
  <rv s="8">
    <v>KCR-1E</v>
    <v>Atom</v>
    <v>0</v>
    <v>KCR-1E</v>
    <v>Constellation</v>
    <v>None</v>
    <v>649</v>
    <v>9.38372e+15</v>
    <v>531</v>
    <v>656</v>
  </rv>
  <rv s="2">
    <fb>20000060</fb>
    <v>1</v>
  </rv>
  <rv s="2">
    <fb>30000414</fb>
    <v>2</v>
  </rv>
  <rv s="2">
    <fb>30000415</fb>
    <v>2</v>
  </rv>
  <rv s="2">
    <fb>30000416</fb>
    <v>2</v>
  </rv>
  <rv s="2">
    <fb>30000417</fb>
    <v>2</v>
  </rv>
  <rv s="2">
    <fb>30000418</fb>
    <v>2</v>
  </rv>
  <rv s="2">
    <fb>30000419</fb>
    <v>2</v>
  </rv>
  <rv s="3">
    <v>62</v>
  </rv>
  <rv s="9">
    <v>FL-TD4</v>
    <v>Atom</v>
    <v>0</v>
    <v>FL-TD4</v>
    <v>Constellation</v>
    <v>None</v>
    <v>658</v>
    <v>8751700000000000</v>
    <v>531</v>
    <v>665</v>
  </rv>
  <rv s="2">
    <fb>20000061</fb>
    <v>1</v>
  </rv>
  <rv s="2">
    <fb>30000420</fb>
    <v>2</v>
  </rv>
  <rv s="2">
    <fb>30000421</fb>
    <v>2</v>
  </rv>
  <rv s="2">
    <fb>30000422</fb>
    <v>2</v>
  </rv>
  <rv s="2">
    <fb>30000423</fb>
    <v>2</v>
  </rv>
  <rv s="2">
    <fb>30000424</fb>
    <v>2</v>
  </rv>
  <rv s="2">
    <fb>30000425</fb>
    <v>2</v>
  </rv>
  <rv s="2">
    <fb>30000426</fb>
    <v>2</v>
  </rv>
  <rv s="3">
    <v>63</v>
  </rv>
  <rv s="8">
    <v>B-HLOG</v>
    <v>Atom</v>
    <v>0</v>
    <v>B-HLOG</v>
    <v>Constellation</v>
    <v>None</v>
    <v>667</v>
    <v>1.17676e+16</v>
    <v>531</v>
    <v>675</v>
  </rv>
  <rv s="2">
    <fb>20000062</fb>
    <v>1</v>
  </rv>
  <rv s="2">
    <fb>30000427</fb>
    <v>2</v>
  </rv>
  <rv s="2">
    <fb>30000428</fb>
    <v>2</v>
  </rv>
  <rv s="2">
    <fb>30000429</fb>
    <v>2</v>
  </rv>
  <rv s="2">
    <fb>30000430</fb>
    <v>2</v>
  </rv>
  <rv s="2">
    <fb>30000431</fb>
    <v>2</v>
  </rv>
  <rv s="2">
    <fb>30000432</fb>
    <v>2</v>
  </rv>
  <rv s="3">
    <v>64</v>
  </rv>
  <rv s="8">
    <v>0VFS-G</v>
    <v>Atom</v>
    <v>0</v>
    <v>0VFS-G</v>
    <v>Constellation</v>
    <v>None</v>
    <v>677</v>
    <v>9.81785e+15</v>
    <v>531</v>
    <v>684</v>
  </rv>
  <rv s="3">
    <v>65</v>
  </rv>
  <rv s="6">
    <v>UUA-F4</v>
    <v>Atom</v>
    <v>0</v>
    <v>686</v>
    <v>Region</v>
    <v>CLASSIFIED</v>
    <v>531</v>
    <v>UUA-F4</v>
  </rv>
  <rv s="2">
    <fb>20000063</fb>
    <v>1</v>
  </rv>
  <rv s="2">
    <fb>10000005</fb>
    <v>1</v>
  </rv>
  <rv s="2">
    <fb>30000433</fb>
    <v>2</v>
  </rv>
  <rv s="2">
    <fb>30000434</fb>
    <v>2</v>
  </rv>
  <rv s="2">
    <fb>30000435</fb>
    <v>2</v>
  </rv>
  <rv s="2">
    <fb>30000436</fb>
    <v>2</v>
  </rv>
  <rv s="2">
    <fb>30000437</fb>
    <v>2</v>
  </rv>
  <rv s="2">
    <fb>30000438</fb>
    <v>2</v>
  </rv>
  <rv s="2">
    <fb>30000439</fb>
    <v>2</v>
  </rv>
  <rv s="3">
    <v>66</v>
  </rv>
  <rv s="8">
    <v>GJH-1C</v>
    <v>Atom</v>
    <v>0</v>
    <v>GJH-1C</v>
    <v>Constellation</v>
    <v>None</v>
    <v>688</v>
    <v>1.17963e+16</v>
    <v>689</v>
    <v>697</v>
  </rv>
  <rv s="2">
    <fb>20000064</fb>
    <v>1</v>
  </rv>
  <rv s="2">
    <fb>30000440</fb>
    <v>2</v>
  </rv>
  <rv s="2">
    <fb>30000441</fb>
    <v>2</v>
  </rv>
  <rv s="2">
    <fb>30000442</fb>
    <v>2</v>
  </rv>
  <rv s="2">
    <fb>30000443</fb>
    <v>2</v>
  </rv>
  <rv s="2">
    <fb>30000444</fb>
    <v>2</v>
  </rv>
  <rv s="2">
    <fb>30000445</fb>
    <v>2</v>
  </rv>
  <rv s="3">
    <v>67</v>
  </rv>
  <rv s="8">
    <v>RFQ-8Y</v>
    <v>Atom</v>
    <v>0</v>
    <v>RFQ-8Y</v>
    <v>Constellation</v>
    <v>None</v>
    <v>699</v>
    <v>1.24798e+16</v>
    <v>689</v>
    <v>706</v>
  </rv>
  <rv s="2">
    <fb>20000065</fb>
    <v>1</v>
  </rv>
  <rv s="2">
    <fb>30000446</fb>
    <v>2</v>
  </rv>
  <rv s="2">
    <fb>30000447</fb>
    <v>2</v>
  </rv>
  <rv s="2">
    <fb>30000448</fb>
    <v>2</v>
  </rv>
  <rv s="2">
    <fb>30000449</fb>
    <v>2</v>
  </rv>
  <rv s="2">
    <fb>30000450</fb>
    <v>2</v>
  </rv>
  <rv s="2">
    <fb>30000451</fb>
    <v>2</v>
  </rv>
  <rv s="2">
    <fb>30000452</fb>
    <v>2</v>
  </rv>
  <rv s="2">
    <fb>30000453</fb>
    <v>2</v>
  </rv>
  <rv s="3">
    <v>68</v>
  </rv>
  <rv s="8">
    <v>MZ-PA2</v>
    <v>Atom</v>
    <v>0</v>
    <v>MZ-PA2</v>
    <v>Constellation</v>
    <v>None</v>
    <v>708</v>
    <v>1.1185e+16</v>
    <v>689</v>
    <v>717</v>
  </rv>
  <rv s="2">
    <fb>20000066</fb>
    <v>1</v>
  </rv>
  <rv s="2">
    <fb>30000454</fb>
    <v>2</v>
  </rv>
  <rv s="2">
    <fb>30000455</fb>
    <v>2</v>
  </rv>
  <rv s="2">
    <fb>30000456</fb>
    <v>2</v>
  </rv>
  <rv s="2">
    <fb>30000457</fb>
    <v>2</v>
  </rv>
  <rv s="2">
    <fb>30000458</fb>
    <v>2</v>
  </rv>
  <rv s="2">
    <fb>30000459</fb>
    <v>2</v>
  </rv>
  <rv s="3">
    <v>69</v>
  </rv>
  <rv s="8">
    <v>5F8-PZ</v>
    <v>Atom</v>
    <v>0</v>
    <v>5F8-PZ</v>
    <v>Constellation</v>
    <v>None</v>
    <v>719</v>
    <v>1.30485e+16</v>
    <v>689</v>
    <v>726</v>
  </rv>
  <rv s="2">
    <fb>20000067</fb>
    <v>1</v>
  </rv>
  <rv s="2">
    <fb>30000460</fb>
    <v>2</v>
  </rv>
  <rv s="2">
    <fb>30000461</fb>
    <v>2</v>
  </rv>
  <rv s="2">
    <fb>30000462</fb>
    <v>2</v>
  </rv>
  <rv s="2">
    <fb>30000463</fb>
    <v>2</v>
  </rv>
  <rv s="2">
    <fb>30000464</fb>
    <v>2</v>
  </rv>
  <rv s="2">
    <fb>30000465</fb>
    <v>2</v>
  </rv>
  <rv s="3">
    <v>70</v>
  </rv>
  <rv s="8">
    <v>PR-ACX</v>
    <v>Atom</v>
    <v>0</v>
    <v>PR-ACX</v>
    <v>Constellation</v>
    <v>None</v>
    <v>728</v>
    <v>1.1514e+16</v>
    <v>689</v>
    <v>735</v>
  </rv>
  <rv s="2">
    <fb>20000068</fb>
    <v>1</v>
  </rv>
  <rv s="2">
    <fb>30000466</fb>
    <v>2</v>
  </rv>
  <rv s="2">
    <fb>30000467</fb>
    <v>2</v>
  </rv>
  <rv s="2">
    <fb>30000468</fb>
    <v>2</v>
  </rv>
  <rv s="2">
    <fb>30000469</fb>
    <v>2</v>
  </rv>
  <rv s="2">
    <fb>30000470</fb>
    <v>2</v>
  </rv>
  <rv s="2">
    <fb>30000471</fb>
    <v>2</v>
  </rv>
  <rv s="3">
    <v>71</v>
  </rv>
  <rv s="8">
    <v>5P4-QA</v>
    <v>Atom</v>
    <v>0</v>
    <v>5P4-QA</v>
    <v>Constellation</v>
    <v>None</v>
    <v>737</v>
    <v>1.06716e+16</v>
    <v>689</v>
    <v>744</v>
  </rv>
  <rv s="2">
    <fb>20000069</fb>
    <v>1</v>
  </rv>
  <rv s="2">
    <fb>30000472</fb>
    <v>2</v>
  </rv>
  <rv s="2">
    <fb>30000473</fb>
    <v>2</v>
  </rv>
  <rv s="2">
    <fb>30000474</fb>
    <v>2</v>
  </rv>
  <rv s="2">
    <fb>30000475</fb>
    <v>2</v>
  </rv>
  <rv s="2">
    <fb>30000476</fb>
    <v>2</v>
  </rv>
  <rv s="2">
    <fb>30000477</fb>
    <v>2</v>
  </rv>
  <rv s="2">
    <fb>30000478</fb>
    <v>2</v>
  </rv>
  <rv s="3">
    <v>72</v>
  </rv>
  <rv s="8">
    <v>1RG-GU</v>
    <v>Atom</v>
    <v>0</v>
    <v>1RG-GU</v>
    <v>Constellation</v>
    <v>None</v>
    <v>746</v>
    <v>1.02812e+16</v>
    <v>689</v>
    <v>754</v>
  </rv>
  <rv s="2">
    <fb>20000070</fb>
    <v>1</v>
  </rv>
  <rv s="2">
    <fb>30000479</fb>
    <v>2</v>
  </rv>
  <rv s="2">
    <fb>30000480</fb>
    <v>2</v>
  </rv>
  <rv s="2">
    <fb>30000481</fb>
    <v>2</v>
  </rv>
  <rv s="2">
    <fb>30000482</fb>
    <v>2</v>
  </rv>
  <rv s="2">
    <fb>30000483</fb>
    <v>2</v>
  </rv>
  <rv s="2">
    <fb>30000484</fb>
    <v>2</v>
  </rv>
  <rv s="3">
    <v>73</v>
  </rv>
  <rv s="8">
    <v>ZPI-2E</v>
    <v>Atom</v>
    <v>0</v>
    <v>ZPI-2E</v>
    <v>Constellation</v>
    <v>None</v>
    <v>756</v>
    <v>1.68658e+16</v>
    <v>689</v>
    <v>763</v>
  </rv>
  <rv s="2">
    <fb>20000071</fb>
    <v>1</v>
  </rv>
  <rv s="2">
    <fb>30000485</fb>
    <v>2</v>
  </rv>
  <rv s="2">
    <fb>30000486</fb>
    <v>2</v>
  </rv>
  <rv s="2">
    <fb>30000487</fb>
    <v>2</v>
  </rv>
  <rv s="2">
    <fb>30000488</fb>
    <v>2</v>
  </rv>
  <rv s="2">
    <fb>30000489</fb>
    <v>2</v>
  </rv>
  <rv s="2">
    <fb>30000490</fb>
    <v>2</v>
  </rv>
  <rv s="2">
    <fb>30000491</fb>
    <v>2</v>
  </rv>
  <rv s="2">
    <fb>30000492</fb>
    <v>2</v>
  </rv>
  <rv s="2">
    <fb>30000493</fb>
    <v>2</v>
  </rv>
  <rv s="3">
    <v>74</v>
  </rv>
  <rv s="8">
    <v>D-95MV</v>
    <v>Atom</v>
    <v>0</v>
    <v>D-95MV</v>
    <v>Constellation</v>
    <v>None</v>
    <v>765</v>
    <v>1.65946e+16</v>
    <v>689</v>
    <v>775</v>
  </rv>
  <rv s="2">
    <fb>20000072</fb>
    <v>1</v>
  </rv>
  <rv s="2">
    <fb>30000494</fb>
    <v>2</v>
  </rv>
  <rv s="2">
    <fb>30000495</fb>
    <v>2</v>
  </rv>
  <rv s="2">
    <fb>30000496</fb>
    <v>2</v>
  </rv>
  <rv s="2">
    <fb>30000497</fb>
    <v>2</v>
  </rv>
  <rv s="2">
    <fb>30000498</fb>
    <v>2</v>
  </rv>
  <rv s="2">
    <fb>30000499</fb>
    <v>2</v>
  </rv>
  <rv s="3">
    <v>75</v>
  </rv>
  <rv s="8">
    <v>3R-BJL</v>
    <v>Atom</v>
    <v>0</v>
    <v>3R-BJL</v>
    <v>Constellation</v>
    <v>None</v>
    <v>777</v>
    <v>1.90896e+16</v>
    <v>689</v>
    <v>784</v>
  </rv>
  <rv s="2">
    <fb>20000073</fb>
    <v>1</v>
  </rv>
  <rv s="2">
    <fb>30000500</fb>
    <v>2</v>
  </rv>
  <rv s="2">
    <fb>30000501</fb>
    <v>2</v>
  </rv>
  <rv s="2">
    <fb>30000502</fb>
    <v>2</v>
  </rv>
  <rv s="2">
    <fb>30000503</fb>
    <v>2</v>
  </rv>
  <rv s="2">
    <fb>30000504</fb>
    <v>2</v>
  </rv>
  <rv s="2">
    <fb>30000505</fb>
    <v>2</v>
  </rv>
  <rv s="2">
    <fb>30000506</fb>
    <v>2</v>
  </rv>
  <rv s="2">
    <fb>30000507</fb>
    <v>2</v>
  </rv>
  <rv s="3">
    <v>76</v>
  </rv>
  <rv s="8">
    <v>T875-C</v>
    <v>Atom</v>
    <v>0</v>
    <v>T875-C</v>
    <v>Constellation</v>
    <v>None</v>
    <v>786</v>
    <v>1.49271e+16</v>
    <v>689</v>
    <v>795</v>
  </rv>
  <rv s="2">
    <fb>20000074</fb>
    <v>1</v>
  </rv>
  <rv s="2">
    <fb>30000508</fb>
    <v>2</v>
  </rv>
  <rv s="2">
    <fb>30000509</fb>
    <v>2</v>
  </rv>
  <rv s="2">
    <fb>30000510</fb>
    <v>2</v>
  </rv>
  <rv s="2">
    <fb>30000511</fb>
    <v>2</v>
  </rv>
  <rv s="2">
    <fb>30000512</fb>
    <v>2</v>
  </rv>
  <rv s="2">
    <fb>30000513</fb>
    <v>2</v>
  </rv>
  <rv s="3">
    <v>77</v>
  </rv>
  <rv s="8">
    <v>4SRW-B</v>
    <v>Atom</v>
    <v>0</v>
    <v>4SRW-B</v>
    <v>Constellation</v>
    <v>None</v>
    <v>797</v>
    <v>1.27427e+16</v>
    <v>689</v>
    <v>804</v>
  </rv>
  <rv s="2">
    <fb>20000075</fb>
    <v>1</v>
  </rv>
  <rv s="2">
    <fb>30000514</fb>
    <v>2</v>
  </rv>
  <rv s="2">
    <fb>30000515</fb>
    <v>2</v>
  </rv>
  <rv s="2">
    <fb>30000516</fb>
    <v>2</v>
  </rv>
  <rv s="2">
    <fb>30000517</fb>
    <v>2</v>
  </rv>
  <rv s="2">
    <fb>30000518</fb>
    <v>2</v>
  </rv>
  <rv s="2">
    <fb>30000519</fb>
    <v>2</v>
  </rv>
  <rv s="2">
    <fb>30000520</fb>
    <v>2</v>
  </rv>
  <rv s="3">
    <v>78</v>
  </rv>
  <rv s="8">
    <v>HOV-VI</v>
    <v>Atom</v>
    <v>0</v>
    <v>HOV-VI</v>
    <v>Constellation</v>
    <v>None</v>
    <v>806</v>
    <v>1.05459e+16</v>
    <v>689</v>
    <v>814</v>
  </rv>
  <rv s="2">
    <fb>20000076</fb>
    <v>1</v>
  </rv>
  <rv s="2">
    <fb>30000521</fb>
    <v>2</v>
  </rv>
  <rv s="2">
    <fb>30000522</fb>
    <v>2</v>
  </rv>
  <rv s="2">
    <fb>30000523</fb>
    <v>2</v>
  </rv>
  <rv s="2">
    <fb>30000524</fb>
    <v>2</v>
  </rv>
  <rv s="2">
    <fb>30000525</fb>
    <v>2</v>
  </rv>
  <rv s="2">
    <fb>30000526</fb>
    <v>2</v>
  </rv>
  <rv s="2">
    <fb>30000527</fb>
    <v>2</v>
  </rv>
  <rv s="2">
    <fb>30000528</fb>
    <v>2</v>
  </rv>
  <rv s="3">
    <v>79</v>
  </rv>
  <rv s="8">
    <v>NZU8-G</v>
    <v>Atom</v>
    <v>0</v>
    <v>NZU8-G</v>
    <v>Constellation</v>
    <v>None</v>
    <v>816</v>
    <v>1.2677e+16</v>
    <v>689</v>
    <v>825</v>
  </rv>
  <rv s="3">
    <v>80</v>
  </rv>
  <rv s="6">
    <v>Detorid</v>
    <v>Atom</v>
    <v>0</v>
    <v>827</v>
    <v>Region</v>
    <v>In the outer reaches of the south, nestled behind its formidable neighbors, lies Detorid. This unassuming region is home to what have become termed dead storms, a phenomenon thus far not found anywhere else. They appear randomly, centered around certain planets, ravage the area for days, then abruptly vanish._x000D_
_x000D_
Scientists have had relatively few chances to travel to the region to study dead storms, as Detorid once marked the edge of the Jove Empire and now lies within the Angel Cartel's territory. Current theory points to the storms being tears in the fabric of space. Why they exist in the first place, or the reason for their being focused around certain planets, remain mysteries and will no doubt do so for some time yet.</v>
    <v>689</v>
    <v>Detorid</v>
  </rv>
  <rv s="2">
    <fb>20000077</fb>
    <v>1</v>
  </rv>
  <rv s="2">
    <fb>10000006</fb>
    <v>1</v>
  </rv>
  <rv s="2">
    <fb>30000529</fb>
    <v>2</v>
  </rv>
  <rv s="2">
    <fb>30000530</fb>
    <v>2</v>
  </rv>
  <rv s="2">
    <fb>30000531</fb>
    <v>2</v>
  </rv>
  <rv s="2">
    <fb>30000532</fb>
    <v>2</v>
  </rv>
  <rv s="2">
    <fb>30000533</fb>
    <v>2</v>
  </rv>
  <rv s="2">
    <fb>30000534</fb>
    <v>2</v>
  </rv>
  <rv s="2">
    <fb>30000535</fb>
    <v>2</v>
  </rv>
  <rv s="2">
    <fb>30000536</fb>
    <v>2</v>
  </rv>
  <rv s="2">
    <fb>30000537</fb>
    <v>2</v>
  </rv>
  <rv s="2">
    <fb>30000538</fb>
    <v>2</v>
  </rv>
  <rv s="3">
    <v>81</v>
  </rv>
  <rv s="8">
    <v>0FC-ZX</v>
    <v>Atom</v>
    <v>0</v>
    <v>0FC-ZX</v>
    <v>Constellation</v>
    <v>None</v>
    <v>829</v>
    <v>1.15612e+16</v>
    <v>830</v>
    <v>841</v>
  </rv>
  <rv s="2">
    <fb>20000078</fb>
    <v>1</v>
  </rv>
  <rv s="2">
    <fb>30000539</fb>
    <v>2</v>
  </rv>
  <rv s="2">
    <fb>30000540</fb>
    <v>2</v>
  </rv>
  <rv s="2">
    <fb>30000541</fb>
    <v>2</v>
  </rv>
  <rv s="2">
    <fb>30000542</fb>
    <v>2</v>
  </rv>
  <rv s="2">
    <fb>30000543</fb>
    <v>2</v>
  </rv>
  <rv s="2">
    <fb>30000544</fb>
    <v>2</v>
  </rv>
  <rv s="2">
    <fb>30000545</fb>
    <v>2</v>
  </rv>
  <rv s="3">
    <v>82</v>
  </rv>
  <rv s="8">
    <v>AC-RON</v>
    <v>Atom</v>
    <v>0</v>
    <v>AC-RON</v>
    <v>Constellation</v>
    <v>None</v>
    <v>843</v>
    <v>9.52247e+15</v>
    <v>830</v>
    <v>851</v>
  </rv>
  <rv s="2">
    <fb>20000079</fb>
    <v>1</v>
  </rv>
  <rv s="2">
    <fb>30000546</fb>
    <v>2</v>
  </rv>
  <rv s="2">
    <fb>30000547</fb>
    <v>2</v>
  </rv>
  <rv s="2">
    <fb>30000548</fb>
    <v>2</v>
  </rv>
  <rv s="2">
    <fb>30000549</fb>
    <v>2</v>
  </rv>
  <rv s="2">
    <fb>30000550</fb>
    <v>2</v>
  </rv>
  <rv s="2">
    <fb>30000551</fb>
    <v>2</v>
  </rv>
  <rv s="3">
    <v>83</v>
  </rv>
  <rv s="8">
    <v>RF9-ZU</v>
    <v>Atom</v>
    <v>0</v>
    <v>RF9-ZU</v>
    <v>Constellation</v>
    <v>None</v>
    <v>853</v>
    <v>9.34505e+15</v>
    <v>830</v>
    <v>860</v>
  </rv>
  <rv s="2">
    <fb>20000080</fb>
    <v>1</v>
  </rv>
  <rv s="2">
    <fb>30000552</fb>
    <v>2</v>
  </rv>
  <rv s="2">
    <fb>30000553</fb>
    <v>2</v>
  </rv>
  <rv s="2">
    <fb>30000554</fb>
    <v>2</v>
  </rv>
  <rv s="2">
    <fb>30000555</fb>
    <v>2</v>
  </rv>
  <rv s="2">
    <fb>30000556</fb>
    <v>2</v>
  </rv>
  <rv s="2">
    <fb>30000557</fb>
    <v>2</v>
  </rv>
  <rv s="3">
    <v>84</v>
  </rv>
  <rv s="8">
    <v>DJ-XCW</v>
    <v>Atom</v>
    <v>0</v>
    <v>DJ-XCW</v>
    <v>Constellation</v>
    <v>None</v>
    <v>862</v>
    <v>1.08729e+16</v>
    <v>830</v>
    <v>869</v>
  </rv>
  <rv s="2">
    <fb>20000081</fb>
    <v>1</v>
  </rv>
  <rv s="2">
    <fb>30000558</fb>
    <v>2</v>
  </rv>
  <rv s="2">
    <fb>30000559</fb>
    <v>2</v>
  </rv>
  <rv s="2">
    <fb>30000560</fb>
    <v>2</v>
  </rv>
  <rv s="2">
    <fb>30000561</fb>
    <v>2</v>
  </rv>
  <rv s="2">
    <fb>30000562</fb>
    <v>2</v>
  </rv>
  <rv s="2">
    <fb>30000563</fb>
    <v>2</v>
  </rv>
  <rv s="2">
    <fb>30000564</fb>
    <v>2</v>
  </rv>
  <rv s="3">
    <v>85</v>
  </rv>
  <rv s="8">
    <v>3GK-WS</v>
    <v>Atom</v>
    <v>0</v>
    <v>3GK-WS</v>
    <v>Constellation</v>
    <v>None</v>
    <v>871</v>
    <v>1.3358e+16</v>
    <v>830</v>
    <v>879</v>
  </rv>
  <rv s="2">
    <fb>20000082</fb>
    <v>1</v>
  </rv>
  <rv s="2">
    <fb>30000565</fb>
    <v>2</v>
  </rv>
  <rv s="2">
    <fb>30000566</fb>
    <v>2</v>
  </rv>
  <rv s="2">
    <fb>30000567</fb>
    <v>2</v>
  </rv>
  <rv s="2">
    <fb>30000568</fb>
    <v>2</v>
  </rv>
  <rv s="2">
    <fb>30000569</fb>
    <v>2</v>
  </rv>
  <rv s="2">
    <fb>30000570</fb>
    <v>2</v>
  </rv>
  <rv s="2">
    <fb>30000571</fb>
    <v>2</v>
  </rv>
  <rv s="3">
    <v>86</v>
  </rv>
  <rv s="8">
    <v>5ZR-29</v>
    <v>Atom</v>
    <v>0</v>
    <v>5ZR-29</v>
    <v>Constellation</v>
    <v>None</v>
    <v>881</v>
    <v>1.2739e+16</v>
    <v>830</v>
    <v>889</v>
  </rv>
  <rv s="2">
    <fb>20000083</fb>
    <v>1</v>
  </rv>
  <rv s="2">
    <fb>30000572</fb>
    <v>2</v>
  </rv>
  <rv s="2">
    <fb>30000573</fb>
    <v>2</v>
  </rv>
  <rv s="2">
    <fb>30000574</fb>
    <v>2</v>
  </rv>
  <rv s="2">
    <fb>30000575</fb>
    <v>2</v>
  </rv>
  <rv s="2">
    <fb>30000576</fb>
    <v>2</v>
  </rv>
  <rv s="2">
    <fb>30000577</fb>
    <v>2</v>
  </rv>
  <rv s="3">
    <v>87</v>
  </rv>
  <rv s="9">
    <v>J-9M7D</v>
    <v>Atom</v>
    <v>0</v>
    <v>J-9M7D</v>
    <v>Constellation</v>
    <v>None</v>
    <v>891</v>
    <v>6927350000000000</v>
    <v>830</v>
    <v>898</v>
  </rv>
  <rv s="2">
    <fb>20000084</fb>
    <v>1</v>
  </rv>
  <rv s="2">
    <fb>30000578</fb>
    <v>2</v>
  </rv>
  <rv s="2">
    <fb>30000579</fb>
    <v>2</v>
  </rv>
  <rv s="2">
    <fb>30000580</fb>
    <v>2</v>
  </rv>
  <rv s="2">
    <fb>30000581</fb>
    <v>2</v>
  </rv>
  <rv s="2">
    <fb>30000582</fb>
    <v>2</v>
  </rv>
  <rv s="2">
    <fb>30000583</fb>
    <v>2</v>
  </rv>
  <rv s="2">
    <fb>30000584</fb>
    <v>2</v>
  </rv>
  <rv s="2">
    <fb>30000585</fb>
    <v>2</v>
  </rv>
  <rv s="2">
    <fb>30000586</fb>
    <v>2</v>
  </rv>
  <rv s="3">
    <v>88</v>
  </rv>
  <rv s="8">
    <v>R-M719</v>
    <v>Atom</v>
    <v>0</v>
    <v>R-M719</v>
    <v>Constellation</v>
    <v>None</v>
    <v>900</v>
    <v>1.37031e+16</v>
    <v>830</v>
    <v>910</v>
  </rv>
  <rv s="2">
    <fb>20000085</fb>
    <v>1</v>
  </rv>
  <rv s="2">
    <fb>30000587</fb>
    <v>2</v>
  </rv>
  <rv s="2">
    <fb>30000588</fb>
    <v>2</v>
  </rv>
  <rv s="2">
    <fb>30000589</fb>
    <v>2</v>
  </rv>
  <rv s="2">
    <fb>30000590</fb>
    <v>2</v>
  </rv>
  <rv s="2">
    <fb>30000591</fb>
    <v>2</v>
  </rv>
  <rv s="2">
    <fb>30000592</fb>
    <v>2</v>
  </rv>
  <rv s="3">
    <v>89</v>
  </rv>
  <rv s="9">
    <v>5Y1E-3</v>
    <v>Atom</v>
    <v>0</v>
    <v>5Y1E-3</v>
    <v>Constellation</v>
    <v>None</v>
    <v>912</v>
    <v>8149120000000000</v>
    <v>830</v>
    <v>919</v>
  </rv>
  <rv s="2">
    <fb>20000086</fb>
    <v>1</v>
  </rv>
  <rv s="2">
    <fb>30000593</fb>
    <v>2</v>
  </rv>
  <rv s="2">
    <fb>30000594</fb>
    <v>2</v>
  </rv>
  <rv s="2">
    <fb>30000595</fb>
    <v>2</v>
  </rv>
  <rv s="2">
    <fb>30000596</fb>
    <v>2</v>
  </rv>
  <rv s="2">
    <fb>30000597</fb>
    <v>2</v>
  </rv>
  <rv s="2">
    <fb>30000598</fb>
    <v>2</v>
  </rv>
  <rv s="3">
    <v>90</v>
  </rv>
  <rv s="8">
    <v>760-9C</v>
    <v>Atom</v>
    <v>0</v>
    <v>760-9C</v>
    <v>Constellation</v>
    <v>None</v>
    <v>921</v>
    <v>1.10596e+16</v>
    <v>830</v>
    <v>928</v>
  </rv>
  <rv s="2">
    <fb>20000087</fb>
    <v>1</v>
  </rv>
  <rv s="2">
    <fb>30000599</fb>
    <v>2</v>
  </rv>
  <rv s="2">
    <fb>30000600</fb>
    <v>2</v>
  </rv>
  <rv s="2">
    <fb>30000601</fb>
    <v>2</v>
  </rv>
  <rv s="2">
    <fb>30000602</fb>
    <v>2</v>
  </rv>
  <rv s="2">
    <fb>30000603</fb>
    <v>2</v>
  </rv>
  <rv s="2">
    <fb>30000604</fb>
    <v>2</v>
  </rv>
  <rv s="3">
    <v>91</v>
  </rv>
  <rv s="8">
    <v>4-QV2L</v>
    <v>Atom</v>
    <v>0</v>
    <v>4-QV2L</v>
    <v>Constellation</v>
    <v>None</v>
    <v>930</v>
    <v>1.15397e+16</v>
    <v>830</v>
    <v>937</v>
  </rv>
  <rv s="2">
    <fb>20000088</fb>
    <v>1</v>
  </rv>
  <rv s="2">
    <fb>30000605</fb>
    <v>2</v>
  </rv>
  <rv s="2">
    <fb>30000606</fb>
    <v>2</v>
  </rv>
  <rv s="2">
    <fb>30000607</fb>
    <v>2</v>
  </rv>
  <rv s="2">
    <fb>30000608</fb>
    <v>2</v>
  </rv>
  <rv s="2">
    <fb>30000609</fb>
    <v>2</v>
  </rv>
  <rv s="2">
    <fb>30000610</fb>
    <v>2</v>
  </rv>
  <rv s="3">
    <v>92</v>
  </rv>
  <rv s="8">
    <v>GU-JZ1</v>
    <v>Atom</v>
    <v>0</v>
    <v>GU-JZ1</v>
    <v>Constellation</v>
    <v>None</v>
    <v>939</v>
    <v>1.19766e+16</v>
    <v>830</v>
    <v>946</v>
  </rv>
  <rv s="3">
    <v>93</v>
  </rv>
  <rv s="6">
    <v>Wicked Creek</v>
    <v>Atom</v>
    <v>0</v>
    <v>948</v>
    <v>Region</v>
    <v xml:space="preserve">Forming the core of the southeastern cluster, this has long been a heartland of the Angel Cartel, as well as a frequent stomping ground of Thukker outriders. Its maze of systems, centralized position and multiple exits have also made it a favored hideaway of many particularly notorious criminals over the course of its long, tainted history. Some of the most infamous villains in living memory (including serially genocidal Black Harold, the arch-defiler Lucias, and the enigma that was Susa'tah) have run to - and occasionally been run to ground in - the Creek's dark embrace._x000D_
</v>
    <v>830</v>
    <v>Wicked Creek</v>
  </rv>
  <rv s="2">
    <fb>20000089</fb>
    <v>1</v>
  </rv>
  <rv s="2">
    <fb>10000007</fb>
    <v>1</v>
  </rv>
  <rv s="2">
    <fb>30000611</fb>
    <v>2</v>
  </rv>
  <rv s="2">
    <fb>30000612</fb>
    <v>2</v>
  </rv>
  <rv s="2">
    <fb>30000613</fb>
    <v>2</v>
  </rv>
  <rv s="2">
    <fb>30000614</fb>
    <v>2</v>
  </rv>
  <rv s="2">
    <fb>30000615</fb>
    <v>2</v>
  </rv>
  <rv s="2">
    <fb>30000616</fb>
    <v>2</v>
  </rv>
  <rv s="3">
    <v>94</v>
  </rv>
  <rv s="9">
    <v>BVA-YH</v>
    <v>Atom</v>
    <v>0</v>
    <v>BVA-YH</v>
    <v>Constellation</v>
    <v>None</v>
    <v>950</v>
    <v>8631360000000000</v>
    <v>951</v>
    <v>958</v>
  </rv>
  <rv s="2">
    <fb>20000090</fb>
    <v>1</v>
  </rv>
  <rv s="2">
    <fb>30000617</fb>
    <v>2</v>
  </rv>
  <rv s="2">
    <fb>30000618</fb>
    <v>2</v>
  </rv>
  <rv s="2">
    <fb>30000619</fb>
    <v>2</v>
  </rv>
  <rv s="2">
    <fb>30000620</fb>
    <v>2</v>
  </rv>
  <rv s="2">
    <fb>30000621</fb>
    <v>2</v>
  </rv>
  <rv s="2">
    <fb>30000622</fb>
    <v>2</v>
  </rv>
  <rv s="2">
    <fb>30000623</fb>
    <v>2</v>
  </rv>
  <rv s="3">
    <v>95</v>
  </rv>
  <rv s="8">
    <v>VS-8P0</v>
    <v>Atom</v>
    <v>0</v>
    <v>VS-8P0</v>
    <v>Constellation</v>
    <v>None</v>
    <v>960</v>
    <v>1.54655e+16</v>
    <v>951</v>
    <v>968</v>
  </rv>
  <rv s="2">
    <fb>20000091</fb>
    <v>1</v>
  </rv>
  <rv s="2">
    <fb>30000624</fb>
    <v>2</v>
  </rv>
  <rv s="2">
    <fb>30000625</fb>
    <v>2</v>
  </rv>
  <rv s="2">
    <fb>30000626</fb>
    <v>2</v>
  </rv>
  <rv s="2">
    <fb>30000627</fb>
    <v>2</v>
  </rv>
  <rv s="2">
    <fb>30000628</fb>
    <v>2</v>
  </rv>
  <rv s="2">
    <fb>30000629</fb>
    <v>2</v>
  </rv>
  <rv s="3">
    <v>96</v>
  </rv>
  <rv s="8">
    <v>5HN-S5</v>
    <v>Atom</v>
    <v>0</v>
    <v>5HN-S5</v>
    <v>Constellation</v>
    <v>None</v>
    <v>970</v>
    <v>1.61341e+16</v>
    <v>951</v>
    <v>977</v>
  </rv>
  <rv s="2">
    <fb>20000092</fb>
    <v>1</v>
  </rv>
  <rv s="2">
    <fb>30000630</fb>
    <v>2</v>
  </rv>
  <rv s="2">
    <fb>30000631</fb>
    <v>2</v>
  </rv>
  <rv s="2">
    <fb>30000632</fb>
    <v>2</v>
  </rv>
  <rv s="2">
    <fb>30000633</fb>
    <v>2</v>
  </rv>
  <rv s="2">
    <fb>30000634</fb>
    <v>2</v>
  </rv>
  <rv s="2">
    <fb>30000635</fb>
    <v>2</v>
  </rv>
  <rv s="2">
    <fb>30000636</fb>
    <v>2</v>
  </rv>
  <rv s="3">
    <v>97</v>
  </rv>
  <rv s="8">
    <v>Y-JSM8</v>
    <v>Atom</v>
    <v>0</v>
    <v>Y-JSM8</v>
    <v>Constellation</v>
    <v>None</v>
    <v>979</v>
    <v>2.19033e+16</v>
    <v>951</v>
    <v>987</v>
  </rv>
  <rv s="2">
    <fb>20000093</fb>
    <v>1</v>
  </rv>
  <rv s="2">
    <fb>30000637</fb>
    <v>2</v>
  </rv>
  <rv s="2">
    <fb>30000638</fb>
    <v>2</v>
  </rv>
  <rv s="2">
    <fb>30000639</fb>
    <v>2</v>
  </rv>
  <rv s="2">
    <fb>30000640</fb>
    <v>2</v>
  </rv>
  <rv s="2">
    <fb>30000641</fb>
    <v>2</v>
  </rv>
  <rv s="2">
    <fb>30000642</fb>
    <v>2</v>
  </rv>
  <rv s="3">
    <v>98</v>
  </rv>
  <rv s="8">
    <v>VSC-W9</v>
    <v>Atom</v>
    <v>0</v>
    <v>VSC-W9</v>
    <v>Constellation</v>
    <v>None</v>
    <v>989</v>
    <v>1.33037e+16</v>
    <v>951</v>
    <v>996</v>
  </rv>
  <rv s="2">
    <fb>20000094</fb>
    <v>1</v>
  </rv>
  <rv s="2">
    <fb>30000643</fb>
    <v>2</v>
  </rv>
  <rv s="2">
    <fb>30000644</fb>
    <v>2</v>
  </rv>
  <rv s="2">
    <fb>30000645</fb>
    <v>2</v>
  </rv>
  <rv s="2">
    <fb>30000646</fb>
    <v>2</v>
  </rv>
  <rv s="2">
    <fb>30000647</fb>
    <v>2</v>
  </rv>
  <rv s="2">
    <fb>30000648</fb>
    <v>2</v>
  </rv>
  <rv s="3">
    <v>99</v>
  </rv>
  <rv s="8">
    <v>FQ-COP</v>
    <v>Atom</v>
    <v>0</v>
    <v>FQ-COP</v>
    <v>Constellation</v>
    <v>None</v>
    <v>998</v>
    <v>1.35416e+16</v>
    <v>951</v>
    <v>1005</v>
  </rv>
  <rv s="2">
    <fb>20000095</fb>
    <v>1</v>
  </rv>
  <rv s="2">
    <fb>30000649</fb>
    <v>2</v>
  </rv>
  <rv s="2">
    <fb>30000650</fb>
    <v>2</v>
  </rv>
  <rv s="2">
    <fb>30000651</fb>
    <v>2</v>
  </rv>
  <rv s="2">
    <fb>30000652</fb>
    <v>2</v>
  </rv>
  <rv s="2">
    <fb>30000653</fb>
    <v>2</v>
  </rv>
  <rv s="2">
    <fb>30000654</fb>
    <v>2</v>
  </rv>
  <rv s="3">
    <v>100</v>
  </rv>
  <rv s="8">
    <v>MRC-29</v>
    <v>Atom</v>
    <v>0</v>
    <v>MRC-29</v>
    <v>Constellation</v>
    <v>None</v>
    <v>1007</v>
    <v>2.49484e+16</v>
    <v>951</v>
    <v>1014</v>
  </rv>
  <rv s="3">
    <v>101</v>
  </rv>
  <rv s="6">
    <v>Cache</v>
    <v>Atom</v>
    <v>0</v>
    <v>1016</v>
    <v>Region</v>
    <v>The history of Cache is shrouded in mystery, even among the highest levels of the four Empires. No record remains of its original explorers, or what they were after. The region stretches out into the eastern darkness like a mangled claw, stringing far-flung stars into a twisted necklace of frozen tears. What did the nameless voyagers hope to find out in the cold tomb of trackless space? And given the abrupt end to which the region comes, did they find it, or did some darker fate befall them?</v>
    <v>951</v>
    <v>Cache</v>
  </rv>
  <rv s="2">
    <fb>20000096</fb>
    <v>1</v>
  </rv>
  <rv s="2">
    <fb>10000008</fb>
    <v>1</v>
  </rv>
  <rv s="2">
    <fb>30000655</fb>
    <v>2</v>
  </rv>
  <rv s="2">
    <fb>30000656</fb>
    <v>2</v>
  </rv>
  <rv s="2">
    <fb>30000657</fb>
    <v>2</v>
  </rv>
  <rv s="2">
    <fb>30000658</fb>
    <v>2</v>
  </rv>
  <rv s="2">
    <fb>30000659</fb>
    <v>2</v>
  </rv>
  <rv s="2">
    <fb>30000660</fb>
    <v>2</v>
  </rv>
  <rv s="2">
    <fb>30000661</fb>
    <v>2</v>
  </rv>
  <rv s="2">
    <fb>30000662</fb>
    <v>2</v>
  </rv>
  <rv s="2">
    <fb>30000663</fb>
    <v>2</v>
  </rv>
  <rv s="2">
    <fb>30000664</fb>
    <v>2</v>
  </rv>
  <rv s="2">
    <fb>30000665</fb>
    <v>2</v>
  </rv>
  <rv s="3">
    <v>102</v>
  </rv>
  <rv s="8">
    <v>51ZT-6</v>
    <v>Atom</v>
    <v>0</v>
    <v>51ZT-6</v>
    <v>Constellation</v>
    <v>None</v>
    <v>1018</v>
    <v>1.60806e+16</v>
    <v>1019</v>
    <v>1031</v>
  </rv>
  <rv s="2">
    <fb>20000097</fb>
    <v>1</v>
  </rv>
  <rv s="2">
    <fb>30000666</fb>
    <v>2</v>
  </rv>
  <rv s="2">
    <fb>30000667</fb>
    <v>2</v>
  </rv>
  <rv s="2">
    <fb>30000668</fb>
    <v>2</v>
  </rv>
  <rv s="2">
    <fb>30000669</fb>
    <v>2</v>
  </rv>
  <rv s="2">
    <fb>30000670</fb>
    <v>2</v>
  </rv>
  <rv s="2">
    <fb>30000671</fb>
    <v>2</v>
  </rv>
  <rv s="3">
    <v>103</v>
  </rv>
  <rv s="8">
    <v>4YFT-F</v>
    <v>Atom</v>
    <v>0</v>
    <v>4YFT-F</v>
    <v>Constellation</v>
    <v>None</v>
    <v>1033</v>
    <v>1.41795e+16</v>
    <v>1019</v>
    <v>1040</v>
  </rv>
  <rv s="2">
    <fb>20000098</fb>
    <v>1</v>
  </rv>
  <rv s="2">
    <fb>30000672</fb>
    <v>2</v>
  </rv>
  <rv s="2">
    <fb>30000673</fb>
    <v>2</v>
  </rv>
  <rv s="2">
    <fb>30000674</fb>
    <v>2</v>
  </rv>
  <rv s="2">
    <fb>30000675</fb>
    <v>2</v>
  </rv>
  <rv s="2">
    <fb>30000676</fb>
    <v>2</v>
  </rv>
  <rv s="2">
    <fb>30000677</fb>
    <v>2</v>
  </rv>
  <rv s="3">
    <v>104</v>
  </rv>
  <rv s="9">
    <v>P-I9PF</v>
    <v>Atom</v>
    <v>0</v>
    <v>P-I9PF</v>
    <v>Constellation</v>
    <v>None</v>
    <v>1042</v>
    <v>8183400000000000</v>
    <v>1019</v>
    <v>1049</v>
  </rv>
  <rv s="2">
    <fb>20000099</fb>
    <v>1</v>
  </rv>
  <rv s="2">
    <fb>30000678</fb>
    <v>2</v>
  </rv>
  <rv s="2">
    <fb>30000679</fb>
    <v>2</v>
  </rv>
  <rv s="2">
    <fb>30000680</fb>
    <v>2</v>
  </rv>
  <rv s="2">
    <fb>30000681</fb>
    <v>2</v>
  </rv>
  <rv s="2">
    <fb>30000682</fb>
    <v>2</v>
  </rv>
  <rv s="2">
    <fb>30000683</fb>
    <v>2</v>
  </rv>
  <rv s="2">
    <fb>30000684</fb>
    <v>2</v>
  </rv>
  <rv s="3">
    <v>105</v>
  </rv>
  <rv s="8">
    <v>ENP-SH</v>
    <v>Atom</v>
    <v>0</v>
    <v>ENP-SH</v>
    <v>Constellation</v>
    <v>None</v>
    <v>1051</v>
    <v>1.41269e+16</v>
    <v>1019</v>
    <v>1059</v>
  </rv>
  <rv s="2">
    <fb>20000100</fb>
    <v>1</v>
  </rv>
  <rv s="2">
    <fb>30000685</fb>
    <v>2</v>
  </rv>
  <rv s="2">
    <fb>30000686</fb>
    <v>2</v>
  </rv>
  <rv s="2">
    <fb>30000687</fb>
    <v>2</v>
  </rv>
  <rv s="2">
    <fb>30000688</fb>
    <v>2</v>
  </rv>
  <rv s="2">
    <fb>30000689</fb>
    <v>2</v>
  </rv>
  <rv s="2">
    <fb>30000690</fb>
    <v>2</v>
  </rv>
  <rv s="3">
    <v>106</v>
  </rv>
  <rv s="8">
    <v>Y-M7ML</v>
    <v>Atom</v>
    <v>0</v>
    <v>Y-M7ML</v>
    <v>Constellation</v>
    <v>None</v>
    <v>1061</v>
    <v>9.94436e+15</v>
    <v>1019</v>
    <v>1068</v>
  </rv>
  <rv s="2">
    <fb>20000101</fb>
    <v>1</v>
  </rv>
  <rv s="2">
    <fb>30000691</fb>
    <v>2</v>
  </rv>
  <rv s="2">
    <fb>30000692</fb>
    <v>2</v>
  </rv>
  <rv s="2">
    <fb>30000693</fb>
    <v>2</v>
  </rv>
  <rv s="2">
    <fb>30000694</fb>
    <v>2</v>
  </rv>
  <rv s="2">
    <fb>30000695</fb>
    <v>2</v>
  </rv>
  <rv s="2">
    <fb>30000696</fb>
    <v>2</v>
  </rv>
  <rv s="3">
    <v>107</v>
  </rv>
  <rv s="8">
    <v>QI1M-Q</v>
    <v>Atom</v>
    <v>0</v>
    <v>QI1M-Q</v>
    <v>Constellation</v>
    <v>None</v>
    <v>1070</v>
    <v>1.16925e+16</v>
    <v>1019</v>
    <v>1077</v>
  </rv>
  <rv s="2">
    <fb>20000102</fb>
    <v>1</v>
  </rv>
  <rv s="2">
    <fb>30000697</fb>
    <v>2</v>
  </rv>
  <rv s="2">
    <fb>30000698</fb>
    <v>2</v>
  </rv>
  <rv s="2">
    <fb>30000699</fb>
    <v>2</v>
  </rv>
  <rv s="2">
    <fb>30000700</fb>
    <v>2</v>
  </rv>
  <rv s="2">
    <fb>30000701</fb>
    <v>2</v>
  </rv>
  <rv s="2">
    <fb>30000702</fb>
    <v>2</v>
  </rv>
  <rv s="3">
    <v>108</v>
  </rv>
  <rv s="9">
    <v>7VJ-7M</v>
    <v>Atom</v>
    <v>0</v>
    <v>7VJ-7M</v>
    <v>Constellation</v>
    <v>None</v>
    <v>1079</v>
    <v>8269870000000000</v>
    <v>1019</v>
    <v>1086</v>
  </rv>
  <rv s="2">
    <fb>20000103</fb>
    <v>1</v>
  </rv>
  <rv s="2">
    <fb>30000703</fb>
    <v>2</v>
  </rv>
  <rv s="2">
    <fb>30000704</fb>
    <v>2</v>
  </rv>
  <rv s="2">
    <fb>30000705</fb>
    <v>2</v>
  </rv>
  <rv s="2">
    <fb>30000706</fb>
    <v>2</v>
  </rv>
  <rv s="2">
    <fb>30000707</fb>
    <v>2</v>
  </rv>
  <rv s="2">
    <fb>30000708</fb>
    <v>2</v>
  </rv>
  <rv s="3">
    <v>109</v>
  </rv>
  <rv s="9">
    <v>02QH-A</v>
    <v>Atom</v>
    <v>0</v>
    <v>02QH-A</v>
    <v>Constellation</v>
    <v>None</v>
    <v>1088</v>
    <v>8400450000000000</v>
    <v>1019</v>
    <v>1095</v>
  </rv>
  <rv s="2">
    <fb>20000104</fb>
    <v>1</v>
  </rv>
  <rv s="2">
    <fb>30000709</fb>
    <v>2</v>
  </rv>
  <rv s="2">
    <fb>30000710</fb>
    <v>2</v>
  </rv>
  <rv s="2">
    <fb>30000711</fb>
    <v>2</v>
  </rv>
  <rv s="2">
    <fb>30000712</fb>
    <v>2</v>
  </rv>
  <rv s="2">
    <fb>30000713</fb>
    <v>2</v>
  </rv>
  <rv s="2">
    <fb>30000714</fb>
    <v>2</v>
  </rv>
  <rv s="3">
    <v>110</v>
  </rv>
  <rv s="8">
    <v>WQZ8-4</v>
    <v>Atom</v>
    <v>0</v>
    <v>WQZ8-4</v>
    <v>Constellation</v>
    <v>None</v>
    <v>1097</v>
    <v>9.08634e+15</v>
    <v>1019</v>
    <v>1104</v>
  </rv>
  <rv s="2">
    <fb>20000105</fb>
    <v>1</v>
  </rv>
  <rv s="2">
    <fb>30000715</fb>
    <v>2</v>
  </rv>
  <rv s="2">
    <fb>30000716</fb>
    <v>2</v>
  </rv>
  <rv s="2">
    <fb>30000717</fb>
    <v>2</v>
  </rv>
  <rv s="2">
    <fb>30000718</fb>
    <v>2</v>
  </rv>
  <rv s="2">
    <fb>30000719</fb>
    <v>2</v>
  </rv>
  <rv s="2">
    <fb>30000720</fb>
    <v>2</v>
  </rv>
  <rv s="3">
    <v>111</v>
  </rv>
  <rv s="9">
    <v>DITJ-X</v>
    <v>Atom</v>
    <v>0</v>
    <v>DITJ-X</v>
    <v>Constellation</v>
    <v>None</v>
    <v>1106</v>
    <v>7730250000000000</v>
    <v>1019</v>
    <v>1113</v>
  </rv>
  <rv s="2">
    <fb>20000106</fb>
    <v>1</v>
  </rv>
  <rv s="2">
    <fb>30000721</fb>
    <v>2</v>
  </rv>
  <rv s="2">
    <fb>30000722</fb>
    <v>2</v>
  </rv>
  <rv s="2">
    <fb>30000723</fb>
    <v>2</v>
  </rv>
  <rv s="2">
    <fb>30000724</fb>
    <v>2</v>
  </rv>
  <rv s="2">
    <fb>30000725</fb>
    <v>2</v>
  </rv>
  <rv s="2">
    <fb>30000726</fb>
    <v>2</v>
  </rv>
  <rv s="2">
    <fb>30000727</fb>
    <v>2</v>
  </rv>
  <rv s="2">
    <fb>30000728</fb>
    <v>2</v>
  </rv>
  <rv s="2">
    <fb>30000729</fb>
    <v>2</v>
  </rv>
  <rv s="3">
    <v>112</v>
  </rv>
  <rv s="8">
    <v>YCM-AI</v>
    <v>Atom</v>
    <v>0</v>
    <v>YCM-AI</v>
    <v>Constellation</v>
    <v>None</v>
    <v>1115</v>
    <v>1.36088e+16</v>
    <v>1019</v>
    <v>1125</v>
  </rv>
  <rv s="2">
    <fb>20000107</fb>
    <v>1</v>
  </rv>
  <rv s="2">
    <fb>30000730</fb>
    <v>2</v>
  </rv>
  <rv s="2">
    <fb>30000731</fb>
    <v>2</v>
  </rv>
  <rv s="2">
    <fb>30000732</fb>
    <v>2</v>
  </rv>
  <rv s="2">
    <fb>30000733</fb>
    <v>2</v>
  </rv>
  <rv s="2">
    <fb>30000734</fb>
    <v>2</v>
  </rv>
  <rv s="2">
    <fb>30000735</fb>
    <v>2</v>
  </rv>
  <rv s="3">
    <v>113</v>
  </rv>
  <rv s="9">
    <v>CN5-F2</v>
    <v>Atom</v>
    <v>0</v>
    <v>CN5-F2</v>
    <v>Constellation</v>
    <v>None</v>
    <v>1127</v>
    <v>7116210000000000</v>
    <v>1019</v>
    <v>1134</v>
  </rv>
  <rv s="3">
    <v>114</v>
  </rv>
  <rv s="6">
    <v>Scalding Pass</v>
    <v>Atom</v>
    <v>0</v>
    <v>1136</v>
    <v>Region</v>
    <v>Scalding Pass is a vast stellar nursery, the birth place of stars. A harsh and unforgiving region of space home to violent ion storms and rocked by intense solar winds, the Pass is littered with the wrecks of ships that were blindsided by the unpredictable dangers this region holds._x000D_
_x000D_
However, there are some who manage to find solace and safety in such a tumultuous place. The Cartel is rumored to have many outlying bases in the region, masked by stellar phenomena, and in recent times many capsuleer groups have braved its burning embrace in pursuit of their dark dreams of power.</v>
    <v>1019</v>
    <v>Scalding Pass</v>
  </rv>
  <rv s="2">
    <fb>20000108</fb>
    <v>1</v>
  </rv>
  <rv s="2">
    <fb>10000009</fb>
    <v>1</v>
  </rv>
  <rv s="2">
    <fb>30000736</fb>
    <v>2</v>
  </rv>
  <rv s="2">
    <fb>30000737</fb>
    <v>2</v>
  </rv>
  <rv s="2">
    <fb>30000738</fb>
    <v>2</v>
  </rv>
  <rv s="2">
    <fb>30000739</fb>
    <v>2</v>
  </rv>
  <rv s="2">
    <fb>30000740</fb>
    <v>2</v>
  </rv>
  <rv s="2">
    <fb>30000741</fb>
    <v>2</v>
  </rv>
  <rv s="2">
    <fb>30000742</fb>
    <v>2</v>
  </rv>
  <rv s="3">
    <v>115</v>
  </rv>
  <rv s="8">
    <v>IV-LWJ</v>
    <v>Atom</v>
    <v>0</v>
    <v>IV-LWJ</v>
    <v>Constellation</v>
    <v>None</v>
    <v>1138</v>
    <v>1.91896e+16</v>
    <v>1139</v>
    <v>1147</v>
  </rv>
  <rv s="2">
    <fb>20000109</fb>
    <v>1</v>
  </rv>
  <rv s="2">
    <fb>30000743</fb>
    <v>2</v>
  </rv>
  <rv s="2">
    <fb>30000744</fb>
    <v>2</v>
  </rv>
  <rv s="2">
    <fb>30000745</fb>
    <v>2</v>
  </rv>
  <rv s="2">
    <fb>30000746</fb>
    <v>2</v>
  </rv>
  <rv s="2">
    <fb>30000747</fb>
    <v>2</v>
  </rv>
  <rv s="2">
    <fb>30000748</fb>
    <v>2</v>
  </rv>
  <rv s="2">
    <fb>30000749</fb>
    <v>2</v>
  </rv>
  <rv s="3">
    <v>116</v>
  </rv>
  <rv s="8">
    <v>U-EUG7</v>
    <v>Atom</v>
    <v>0</v>
    <v>U-EUG7</v>
    <v>Constellation</v>
    <v>None</v>
    <v>1149</v>
    <v>1.21203e+16</v>
    <v>1139</v>
    <v>1157</v>
  </rv>
  <rv s="2">
    <fb>20000110</fb>
    <v>1</v>
  </rv>
  <rv s="2">
    <fb>30000750</fb>
    <v>2</v>
  </rv>
  <rv s="2">
    <fb>30000751</fb>
    <v>2</v>
  </rv>
  <rv s="2">
    <fb>30000752</fb>
    <v>2</v>
  </rv>
  <rv s="2">
    <fb>30000753</fb>
    <v>2</v>
  </rv>
  <rv s="2">
    <fb>30000754</fb>
    <v>2</v>
  </rv>
  <rv s="2">
    <fb>30000755</fb>
    <v>2</v>
  </rv>
  <rv s="3">
    <v>117</v>
  </rv>
  <rv s="9">
    <v>E-95ID</v>
    <v>Atom</v>
    <v>0</v>
    <v>E-95ID</v>
    <v>Constellation</v>
    <v>None</v>
    <v>1159</v>
    <v>8523800000000000</v>
    <v>1139</v>
    <v>1166</v>
  </rv>
  <rv s="2">
    <fb>20000111</fb>
    <v>1</v>
  </rv>
  <rv s="2">
    <fb>30000756</fb>
    <v>2</v>
  </rv>
  <rv s="2">
    <fb>30000757</fb>
    <v>2</v>
  </rv>
  <rv s="2">
    <fb>30000758</fb>
    <v>2</v>
  </rv>
  <rv s="2">
    <fb>30000759</fb>
    <v>2</v>
  </rv>
  <rv s="2">
    <fb>30000760</fb>
    <v>2</v>
  </rv>
  <rv s="2">
    <fb>30000761</fb>
    <v>2</v>
  </rv>
  <rv s="2">
    <fb>30000762</fb>
    <v>2</v>
  </rv>
  <rv s="2">
    <fb>30000763</fb>
    <v>2</v>
  </rv>
  <rv s="3">
    <v>118</v>
  </rv>
  <rv s="8">
    <v>8-4EFQ</v>
    <v>Atom</v>
    <v>0</v>
    <v>8-4EFQ</v>
    <v>Constellation</v>
    <v>None</v>
    <v>1168</v>
    <v>1.24888e+16</v>
    <v>1139</v>
    <v>1177</v>
  </rv>
  <rv s="2">
    <fb>20000112</fb>
    <v>1</v>
  </rv>
  <rv s="2">
    <fb>30000764</fb>
    <v>2</v>
  </rv>
  <rv s="2">
    <fb>30000765</fb>
    <v>2</v>
  </rv>
  <rv s="2">
    <fb>30000766</fb>
    <v>2</v>
  </rv>
  <rv s="2">
    <fb>30000767</fb>
    <v>2</v>
  </rv>
  <rv s="2">
    <fb>30000768</fb>
    <v>2</v>
  </rv>
  <rv s="2">
    <fb>30000769</fb>
    <v>2</v>
  </rv>
  <rv s="3">
    <v>119</v>
  </rv>
  <rv s="9">
    <v>Z-ONUI</v>
    <v>Atom</v>
    <v>0</v>
    <v>Z-ONUI</v>
    <v>Constellation</v>
    <v>None</v>
    <v>1179</v>
    <v>7316940000000000</v>
    <v>1139</v>
    <v>1186</v>
  </rv>
  <rv s="2">
    <fb>20000113</fb>
    <v>1</v>
  </rv>
  <rv s="2">
    <fb>30000770</fb>
    <v>2</v>
  </rv>
  <rv s="2">
    <fb>30000771</fb>
    <v>2</v>
  </rv>
  <rv s="2">
    <fb>30000772</fb>
    <v>2</v>
  </rv>
  <rv s="2">
    <fb>30000773</fb>
    <v>2</v>
  </rv>
  <rv s="2">
    <fb>30000774</fb>
    <v>2</v>
  </rv>
  <rv s="2">
    <fb>30000775</fb>
    <v>2</v>
  </rv>
  <rv s="2">
    <fb>30000776</fb>
    <v>2</v>
  </rv>
  <rv s="3">
    <v>120</v>
  </rv>
  <rv s="8">
    <v>QA-P7J</v>
    <v>Atom</v>
    <v>0</v>
    <v>QA-P7J</v>
    <v>Constellation</v>
    <v>None</v>
    <v>1188</v>
    <v>1.1918e+16</v>
    <v>1139</v>
    <v>1196</v>
  </rv>
  <rv s="2">
    <fb>20000114</fb>
    <v>1</v>
  </rv>
  <rv s="2">
    <fb>30000777</fb>
    <v>2</v>
  </rv>
  <rv s="2">
    <fb>30000778</fb>
    <v>2</v>
  </rv>
  <rv s="2">
    <fb>30000779</fb>
    <v>2</v>
  </rv>
  <rv s="2">
    <fb>30000780</fb>
    <v>2</v>
  </rv>
  <rv s="2">
    <fb>30000781</fb>
    <v>2</v>
  </rv>
  <rv s="2">
    <fb>30000782</fb>
    <v>2</v>
  </rv>
  <rv s="3">
    <v>121</v>
  </rv>
  <rv s="8">
    <v>UR-HG4</v>
    <v>Atom</v>
    <v>0</v>
    <v>UR-HG4</v>
    <v>Constellation</v>
    <v>None</v>
    <v>1198</v>
    <v>1.3563e+16</v>
    <v>1139</v>
    <v>1205</v>
  </rv>
  <rv s="2">
    <fb>20000115</fb>
    <v>1</v>
  </rv>
  <rv s="2">
    <fb>30000783</fb>
    <v>2</v>
  </rv>
  <rv s="2">
    <fb>30000784</fb>
    <v>2</v>
  </rv>
  <rv s="2">
    <fb>30000785</fb>
    <v>2</v>
  </rv>
  <rv s="2">
    <fb>30000786</fb>
    <v>2</v>
  </rv>
  <rv s="2">
    <fb>30000787</fb>
    <v>2</v>
  </rv>
  <rv s="2">
    <fb>30000788</fb>
    <v>2</v>
  </rv>
  <rv s="3">
    <v>122</v>
  </rv>
  <rv s="8">
    <v>0YMH-Q</v>
    <v>Atom</v>
    <v>0</v>
    <v>0YMH-Q</v>
    <v>Constellation</v>
    <v>None</v>
    <v>1207</v>
    <v>1.20545e+16</v>
    <v>1139</v>
    <v>1214</v>
  </rv>
  <rv s="2">
    <fb>20000116</fb>
    <v>1</v>
  </rv>
  <rv s="2">
    <fb>30000789</fb>
    <v>2</v>
  </rv>
  <rv s="2">
    <fb>30000790</fb>
    <v>2</v>
  </rv>
  <rv s="2">
    <fb>30000791</fb>
    <v>2</v>
  </rv>
  <rv s="2">
    <fb>30000792</fb>
    <v>2</v>
  </rv>
  <rv s="2">
    <fb>30000793</fb>
    <v>2</v>
  </rv>
  <rv s="2">
    <fb>30000794</fb>
    <v>2</v>
  </rv>
  <rv s="2">
    <fb>30000795</fb>
    <v>2</v>
  </rv>
  <rv s="3">
    <v>123</v>
  </rv>
  <rv s="8">
    <v>0EA3-8</v>
    <v>Atom</v>
    <v>0</v>
    <v>0EA3-8</v>
    <v>Constellation</v>
    <v>None</v>
    <v>1216</v>
    <v>1.30189e+16</v>
    <v>1139</v>
    <v>1224</v>
  </rv>
  <rv s="2">
    <fb>20000117</fb>
    <v>1</v>
  </rv>
  <rv s="2">
    <fb>30000796</fb>
    <v>2</v>
  </rv>
  <rv s="2">
    <fb>30000797</fb>
    <v>2</v>
  </rv>
  <rv s="2">
    <fb>30000798</fb>
    <v>2</v>
  </rv>
  <rv s="2">
    <fb>30000799</fb>
    <v>2</v>
  </rv>
  <rv s="2">
    <fb>30000800</fb>
    <v>2</v>
  </rv>
  <rv s="2">
    <fb>30000801</fb>
    <v>2</v>
  </rv>
  <rv s="3">
    <v>124</v>
  </rv>
  <rv s="8">
    <v>0-YMZM</v>
    <v>Atom</v>
    <v>0</v>
    <v>0-YMZM</v>
    <v>Constellation</v>
    <v>None</v>
    <v>1226</v>
    <v>1.69468e+16</v>
    <v>1139</v>
    <v>1233</v>
  </rv>
  <rv s="2">
    <fb>20000118</fb>
    <v>1</v>
  </rv>
  <rv s="2">
    <fb>30000802</fb>
    <v>2</v>
  </rv>
  <rv s="2">
    <fb>30000803</fb>
    <v>2</v>
  </rv>
  <rv s="2">
    <fb>30000804</fb>
    <v>2</v>
  </rv>
  <rv s="2">
    <fb>30000805</fb>
    <v>2</v>
  </rv>
  <rv s="2">
    <fb>30000806</fb>
    <v>2</v>
  </rv>
  <rv s="2">
    <fb>30000807</fb>
    <v>2</v>
  </rv>
  <rv s="3">
    <v>125</v>
  </rv>
  <rv s="9">
    <v>N5V-Y0</v>
    <v>Atom</v>
    <v>0</v>
    <v>N5V-Y0</v>
    <v>Constellation</v>
    <v>None</v>
    <v>1235</v>
    <v>7143250000000000</v>
    <v>1139</v>
    <v>1242</v>
  </rv>
  <rv s="2">
    <fb>20000119</fb>
    <v>1</v>
  </rv>
  <rv s="2">
    <fb>30000808</fb>
    <v>2</v>
  </rv>
  <rv s="2">
    <fb>30000809</fb>
    <v>2</v>
  </rv>
  <rv s="2">
    <fb>30000810</fb>
    <v>2</v>
  </rv>
  <rv s="2">
    <fb>30000811</fb>
    <v>2</v>
  </rv>
  <rv s="2">
    <fb>30000812</fb>
    <v>2</v>
  </rv>
  <rv s="2">
    <fb>30000813</fb>
    <v>2</v>
  </rv>
  <rv s="3">
    <v>126</v>
  </rv>
  <rv s="9">
    <v>N-LY4R</v>
    <v>Atom</v>
    <v>0</v>
    <v>N-LY4R</v>
    <v>Constellation</v>
    <v>None</v>
    <v>1244</v>
    <v>7800050000000000</v>
    <v>1139</v>
    <v>1251</v>
  </rv>
  <rv s="2">
    <fb>20000120</fb>
    <v>1</v>
  </rv>
  <rv s="2">
    <fb>30000814</fb>
    <v>2</v>
  </rv>
  <rv s="2">
    <fb>30000815</fb>
    <v>2</v>
  </rv>
  <rv s="2">
    <fb>30000816</fb>
    <v>2</v>
  </rv>
  <rv s="2">
    <fb>30000817</fb>
    <v>2</v>
  </rv>
  <rv s="2">
    <fb>30000818</fb>
    <v>2</v>
  </rv>
  <rv s="2">
    <fb>30000819</fb>
    <v>2</v>
  </rv>
  <rv s="2">
    <fb>30000820</fb>
    <v>2</v>
  </rv>
  <rv s="2">
    <fb>30000821</fb>
    <v>2</v>
  </rv>
  <rv s="2">
    <fb>30000822</fb>
    <v>2</v>
  </rv>
  <rv s="2">
    <fb>30000823</fb>
    <v>2</v>
  </rv>
  <rv s="3">
    <v>127</v>
  </rv>
  <rv s="8">
    <v>V2S-RH</v>
    <v>Atom</v>
    <v>0</v>
    <v>V2S-RH</v>
    <v>Constellation</v>
    <v>None</v>
    <v>1253</v>
    <v>2.01712e+16</v>
    <v>1139</v>
    <v>1264</v>
  </rv>
  <rv s="2">
    <fb>20000121</fb>
    <v>1</v>
  </rv>
  <rv s="2">
    <fb>30000824</fb>
    <v>2</v>
  </rv>
  <rv s="2">
    <fb>30000825</fb>
    <v>2</v>
  </rv>
  <rv s="2">
    <fb>30000826</fb>
    <v>2</v>
  </rv>
  <rv s="2">
    <fb>30000827</fb>
    <v>2</v>
  </rv>
  <rv s="2">
    <fb>30000828</fb>
    <v>2</v>
  </rv>
  <rv s="2">
    <fb>30000829</fb>
    <v>2</v>
  </rv>
  <rv s="2">
    <fb>30000830</fb>
    <v>2</v>
  </rv>
  <rv s="3">
    <v>128</v>
  </rv>
  <rv s="8">
    <v>FD-7Y4</v>
    <v>Atom</v>
    <v>0</v>
    <v>FD-7Y4</v>
    <v>Constellation</v>
    <v>None</v>
    <v>1266</v>
    <v>1.39109e+16</v>
    <v>1139</v>
    <v>1274</v>
  </rv>
  <rv s="2">
    <fb>20000122</fb>
    <v>1</v>
  </rv>
  <rv s="2">
    <fb>30000831</fb>
    <v>2</v>
  </rv>
  <rv s="2">
    <fb>30000832</fb>
    <v>2</v>
  </rv>
  <rv s="2">
    <fb>30000833</fb>
    <v>2</v>
  </rv>
  <rv s="2">
    <fb>30000834</fb>
    <v>2</v>
  </rv>
  <rv s="2">
    <fb>30000835</fb>
    <v>2</v>
  </rv>
  <rv s="2">
    <fb>30000836</fb>
    <v>2</v>
  </rv>
  <rv s="2">
    <fb>30000837</fb>
    <v>2</v>
  </rv>
  <rv s="3">
    <v>129</v>
  </rv>
  <rv s="8">
    <v>TL-FDN</v>
    <v>Atom</v>
    <v>0</v>
    <v>TL-FDN</v>
    <v>Constellation</v>
    <v>None</v>
    <v>1276</v>
    <v>1.23164e+16</v>
    <v>1139</v>
    <v>1284</v>
  </rv>
  <rv s="2">
    <fb>20000123</fb>
    <v>1</v>
  </rv>
  <rv s="2">
    <fb>30000838</fb>
    <v>2</v>
  </rv>
  <rv s="2">
    <fb>30000839</fb>
    <v>2</v>
  </rv>
  <rv s="2">
    <fb>30000840</fb>
    <v>2</v>
  </rv>
  <rv s="2">
    <fb>30000841</fb>
    <v>2</v>
  </rv>
  <rv s="2">
    <fb>30000842</fb>
    <v>2</v>
  </rv>
  <rv s="2">
    <fb>30000843</fb>
    <v>2</v>
  </rv>
  <rv s="2">
    <fb>30000844</fb>
    <v>2</v>
  </rv>
  <rv s="2">
    <fb>30000845</fb>
    <v>2</v>
  </rv>
  <rv s="3">
    <v>130</v>
  </rv>
  <rv s="8">
    <v>R-CL2W</v>
    <v>Atom</v>
    <v>0</v>
    <v>R-CL2W</v>
    <v>Constellation</v>
    <v>None</v>
    <v>1286</v>
    <v>2.03766e+16</v>
    <v>1139</v>
    <v>1295</v>
  </rv>
  <rv s="3">
    <v>131</v>
  </rv>
  <rv s="6">
    <v>Insmother</v>
    <v>Atom</v>
    <v>0</v>
    <v>1297</v>
    <v>Region</v>
    <v>Little is known by the Empires about the region known as Insmother. Long a haunt of the Angel Cartel, it forms a tangled barrier between the dense south-eastern cluster and the barbed mystery of the Cache region. Once the guardian of a little-visited backwater volume, in the wake of the Spectrum Breach incident it now serves as the primary corridor between the southern expanse and the drone-infested eastern regions.</v>
    <v>1139</v>
    <v>Insmother</v>
  </rv>
  <rv s="2">
    <fb>20000124</fb>
    <v>1</v>
  </rv>
  <rv s="2">
    <fb>10000010</fb>
    <v>1</v>
  </rv>
  <rv s="2">
    <fb>30000846</fb>
    <v>2</v>
  </rv>
  <rv s="2">
    <fb>30000847</fb>
    <v>2</v>
  </rv>
  <rv s="2">
    <fb>30000848</fb>
    <v>2</v>
  </rv>
  <rv s="2">
    <fb>30000849</fb>
    <v>2</v>
  </rv>
  <rv s="2">
    <fb>30000850</fb>
    <v>2</v>
  </rv>
  <rv s="2">
    <fb>30000851</fb>
    <v>2</v>
  </rv>
  <rv s="3">
    <v>132</v>
  </rv>
  <rv s="8">
    <v>1P-VL2</v>
    <v>Atom</v>
    <v>0</v>
    <v>1P-VL2</v>
    <v>Constellation</v>
    <v>None</v>
    <v>1299</v>
    <v>1.39193e+16</v>
    <v>1300</v>
    <v>1307</v>
  </rv>
  <rv s="2">
    <fb>20000125</fb>
    <v>1</v>
  </rv>
  <rv s="2">
    <fb>30000852</fb>
    <v>2</v>
  </rv>
  <rv s="2">
    <fb>30000853</fb>
    <v>2</v>
  </rv>
  <rv s="2">
    <fb>30000854</fb>
    <v>2</v>
  </rv>
  <rv s="2">
    <fb>30000855</fb>
    <v>2</v>
  </rv>
  <rv s="2">
    <fb>30000856</fb>
    <v>2</v>
  </rv>
  <rv s="2">
    <fb>30000857</fb>
    <v>2</v>
  </rv>
  <rv s="2">
    <fb>30000858</fb>
    <v>2</v>
  </rv>
  <rv s="2">
    <fb>30000859</fb>
    <v>2</v>
  </rv>
  <rv s="2">
    <fb>30000860</fb>
    <v>2</v>
  </rv>
  <rv s="3">
    <v>133</v>
  </rv>
  <rv s="8">
    <v>X-VN63</v>
    <v>Atom</v>
    <v>0</v>
    <v>X-VN63</v>
    <v>Constellation</v>
    <v>None</v>
    <v>1309</v>
    <v>1.18312e+16</v>
    <v>1300</v>
    <v>1319</v>
  </rv>
  <rv s="2">
    <fb>20000126</fb>
    <v>1</v>
  </rv>
  <rv s="2">
    <fb>30000861</fb>
    <v>2</v>
  </rv>
  <rv s="2">
    <fb>30000862</fb>
    <v>2</v>
  </rv>
  <rv s="2">
    <fb>30000863</fb>
    <v>2</v>
  </rv>
  <rv s="2">
    <fb>30000864</fb>
    <v>2</v>
  </rv>
  <rv s="2">
    <fb>30000865</fb>
    <v>2</v>
  </rv>
  <rv s="2">
    <fb>30000866</fb>
    <v>2</v>
  </rv>
  <rv s="3">
    <v>134</v>
  </rv>
  <rv s="8">
    <v>LLAP-1</v>
    <v>Atom</v>
    <v>0</v>
    <v>LLAP-1</v>
    <v>Constellation</v>
    <v>None</v>
    <v>1321</v>
    <v>1.49456e+16</v>
    <v>1300</v>
    <v>1328</v>
  </rv>
  <rv s="2">
    <fb>20000127</fb>
    <v>1</v>
  </rv>
  <rv s="2">
    <fb>30000867</fb>
    <v>2</v>
  </rv>
  <rv s="2">
    <fb>30000868</fb>
    <v>2</v>
  </rv>
  <rv s="2">
    <fb>30000869</fb>
    <v>2</v>
  </rv>
  <rv s="2">
    <fb>30000870</fb>
    <v>2</v>
  </rv>
  <rv s="2">
    <fb>30000871</fb>
    <v>2</v>
  </rv>
  <rv s="2">
    <fb>30000872</fb>
    <v>2</v>
  </rv>
  <rv s="3">
    <v>135</v>
  </rv>
  <rv s="8">
    <v>52-JKU</v>
    <v>Atom</v>
    <v>0</v>
    <v>52-JKU</v>
    <v>Constellation</v>
    <v>None</v>
    <v>1330</v>
    <v>1.51919e+16</v>
    <v>1300</v>
    <v>1337</v>
  </rv>
  <rv s="2">
    <fb>20000128</fb>
    <v>1</v>
  </rv>
  <rv s="2">
    <fb>30000873</fb>
    <v>2</v>
  </rv>
  <rv s="2">
    <fb>30000874</fb>
    <v>2</v>
  </rv>
  <rv s="2">
    <fb>30000875</fb>
    <v>2</v>
  </rv>
  <rv s="2">
    <fb>30000876</fb>
    <v>2</v>
  </rv>
  <rv s="2">
    <fb>30000877</fb>
    <v>2</v>
  </rv>
  <rv s="2">
    <fb>30000878</fb>
    <v>2</v>
  </rv>
  <rv s="3">
    <v>136</v>
  </rv>
  <rv s="8">
    <v>E3-NLE</v>
    <v>Atom</v>
    <v>0</v>
    <v>E3-NLE</v>
    <v>Constellation</v>
    <v>None</v>
    <v>1339</v>
    <v>1.42384e+16</v>
    <v>1300</v>
    <v>1346</v>
  </rv>
  <rv s="2">
    <fb>20000129</fb>
    <v>1</v>
  </rv>
  <rv s="2">
    <fb>30000879</fb>
    <v>2</v>
  </rv>
  <rv s="2">
    <fb>30000880</fb>
    <v>2</v>
  </rv>
  <rv s="2">
    <fb>30000881</fb>
    <v>2</v>
  </rv>
  <rv s="2">
    <fb>30000882</fb>
    <v>2</v>
  </rv>
  <rv s="2">
    <fb>30000883</fb>
    <v>2</v>
  </rv>
  <rv s="2">
    <fb>30000884</fb>
    <v>2</v>
  </rv>
  <rv s="2">
    <fb>30000885</fb>
    <v>2</v>
  </rv>
  <rv s="3">
    <v>137</v>
  </rv>
  <rv s="8">
    <v>GORV-P</v>
    <v>Atom</v>
    <v>0</v>
    <v>GORV-P</v>
    <v>Constellation</v>
    <v>None</v>
    <v>1348</v>
    <v>9.67653e+15</v>
    <v>1300</v>
    <v>1356</v>
  </rv>
  <rv s="2">
    <fb>20000130</fb>
    <v>1</v>
  </rv>
  <rv s="2">
    <fb>30000886</fb>
    <v>2</v>
  </rv>
  <rv s="2">
    <fb>30000887</fb>
    <v>2</v>
  </rv>
  <rv s="2">
    <fb>30000888</fb>
    <v>2</v>
  </rv>
  <rv s="2">
    <fb>30000889</fb>
    <v>2</v>
  </rv>
  <rv s="2">
    <fb>30000890</fb>
    <v>2</v>
  </rv>
  <rv s="2">
    <fb>30000891</fb>
    <v>2</v>
  </rv>
  <rv s="2">
    <fb>30000892</fb>
    <v>2</v>
  </rv>
  <rv s="2">
    <fb>30000893</fb>
    <v>2</v>
  </rv>
  <rv s="3">
    <v>138</v>
  </rv>
  <rv s="8">
    <v>03C-SU</v>
    <v>Atom</v>
    <v>0</v>
    <v>03C-SU</v>
    <v>Constellation</v>
    <v>None</v>
    <v>1358</v>
    <v>1.12159e+16</v>
    <v>1300</v>
    <v>1367</v>
  </rv>
  <rv s="2">
    <fb>20000131</fb>
    <v>1</v>
  </rv>
  <rv s="2">
    <fb>30000894</fb>
    <v>2</v>
  </rv>
  <rv s="2">
    <fb>30000895</fb>
    <v>2</v>
  </rv>
  <rv s="2">
    <fb>30000896</fb>
    <v>2</v>
  </rv>
  <rv s="2">
    <fb>30000897</fb>
    <v>2</v>
  </rv>
  <rv s="2">
    <fb>30000898</fb>
    <v>2</v>
  </rv>
  <rv s="2">
    <fb>30000899</fb>
    <v>2</v>
  </rv>
  <rv s="3">
    <v>139</v>
  </rv>
  <rv s="8">
    <v>W-XBGF</v>
    <v>Atom</v>
    <v>0</v>
    <v>W-XBGF</v>
    <v>Constellation</v>
    <v>None</v>
    <v>1369</v>
    <v>1.34562e+16</v>
    <v>1300</v>
    <v>1376</v>
  </rv>
  <rv s="3">
    <v>140</v>
  </rv>
  <rv s="6">
    <v>Tribute</v>
    <v>Atom</v>
    <v>0</v>
    <v>1378</v>
    <v>Region</v>
    <v>For a long time, the Caldari State maintained an illicit but considerable military presence in the region they often referred to as "The Northern Barrier," patrolling the crescent-shaped region in an attempt to detect and intercept raiding parties from the Gurista strongholds in Venal. The arrival of capsuleer alliances made their listening posts both untenable and unnecessary, so they evacuated their assets and retreated from the region. Where the Empires saw a barrier, the capsuleers see a transit corridor, and the "Tribute Pipeline" is now a strategically important route carrying trade between the State and the northern territories.</v>
    <v>1300</v>
    <v>Tribute</v>
  </rv>
  <rv s="2">
    <fb>500015</fb>
    <v>1</v>
  </rv>
  <rv s="2">
    <fb>20000132</fb>
    <v>1</v>
  </rv>
  <rv s="2">
    <fb>10000011</fb>
    <v>1</v>
  </rv>
  <rv s="2">
    <fb>30000900</fb>
    <v>2</v>
  </rv>
  <rv s="2">
    <fb>30000901</fb>
    <v>2</v>
  </rv>
  <rv s="2">
    <fb>30000902</fb>
    <v>2</v>
  </rv>
  <rv s="2">
    <fb>30000903</fb>
    <v>2</v>
  </rv>
  <rv s="2">
    <fb>30000904</fb>
    <v>2</v>
  </rv>
  <rv s="2">
    <fb>30000905</fb>
    <v>2</v>
  </rv>
  <rv s="3">
    <v>141</v>
  </rv>
  <rv s="4">
    <v>730-KH</v>
    <v>Atom</v>
    <v>0</v>
    <v>730-KH</v>
    <v>Constellation</v>
    <v>1380</v>
    <v>1381</v>
    <v>1.22358e+16</v>
    <v>1382</v>
    <v>1389</v>
  </rv>
  <rv s="2">
    <fb>20000133</fb>
    <v>1</v>
  </rv>
  <rv s="2">
    <fb>30000906</fb>
    <v>2</v>
  </rv>
  <rv s="2">
    <fb>30000907</fb>
    <v>2</v>
  </rv>
  <rv s="2">
    <fb>30000908</fb>
    <v>2</v>
  </rv>
  <rv s="2">
    <fb>30000909</fb>
    <v>2</v>
  </rv>
  <rv s="2">
    <fb>30000910</fb>
    <v>2</v>
  </rv>
  <rv s="2">
    <fb>30000911</fb>
    <v>2</v>
  </rv>
  <rv s="3">
    <v>142</v>
  </rv>
  <rv s="5">
    <v>U-3HAO</v>
    <v>Atom</v>
    <v>0</v>
    <v>U-3HAO</v>
    <v>Constellation</v>
    <v>1380</v>
    <v>1391</v>
    <v>8107330000000000</v>
    <v>1382</v>
    <v>1398</v>
  </rv>
  <rv s="2">
    <fb>20000134</fb>
    <v>1</v>
  </rv>
  <rv s="2">
    <fb>30000912</fb>
    <v>2</v>
  </rv>
  <rv s="2">
    <fb>30000913</fb>
    <v>2</v>
  </rv>
  <rv s="2">
    <fb>30000914</fb>
    <v>2</v>
  </rv>
  <rv s="2">
    <fb>30000915</fb>
    <v>2</v>
  </rv>
  <rv s="2">
    <fb>30000916</fb>
    <v>2</v>
  </rv>
  <rv s="2">
    <fb>30000917</fb>
    <v>2</v>
  </rv>
  <rv s="3">
    <v>143</v>
  </rv>
  <rv s="5">
    <v>K-DLD2</v>
    <v>Atom</v>
    <v>0</v>
    <v>K-DLD2</v>
    <v>Constellation</v>
    <v>1380</v>
    <v>1400</v>
    <v>7377350000000000</v>
    <v>1382</v>
    <v>1407</v>
  </rv>
  <rv s="2">
    <fb>20000135</fb>
    <v>1</v>
  </rv>
  <rv s="2">
    <fb>30000918</fb>
    <v>2</v>
  </rv>
  <rv s="2">
    <fb>30000919</fb>
    <v>2</v>
  </rv>
  <rv s="2">
    <fb>30000920</fb>
    <v>2</v>
  </rv>
  <rv s="2">
    <fb>30000921</fb>
    <v>2</v>
  </rv>
  <rv s="2">
    <fb>30000922</fb>
    <v>2</v>
  </rv>
  <rv s="2">
    <fb>30000923</fb>
    <v>2</v>
  </rv>
  <rv s="2">
    <fb>30000924</fb>
    <v>2</v>
  </rv>
  <rv s="2">
    <fb>30000925</fb>
    <v>2</v>
  </rv>
  <rv s="2">
    <fb>30000926</fb>
    <v>2</v>
  </rv>
  <rv s="3">
    <v>144</v>
  </rv>
  <rv s="4">
    <v>V-LQBF</v>
    <v>Atom</v>
    <v>0</v>
    <v>V-LQBF</v>
    <v>Constellation</v>
    <v>1380</v>
    <v>1409</v>
    <v>2.07842e+16</v>
    <v>1382</v>
    <v>1419</v>
  </rv>
  <rv s="2">
    <fb>20000136</fb>
    <v>1</v>
  </rv>
  <rv s="2">
    <fb>30000927</fb>
    <v>2</v>
  </rv>
  <rv s="2">
    <fb>30000928</fb>
    <v>2</v>
  </rv>
  <rv s="2">
    <fb>30000929</fb>
    <v>2</v>
  </rv>
  <rv s="2">
    <fb>30000930</fb>
    <v>2</v>
  </rv>
  <rv s="2">
    <fb>30000931</fb>
    <v>2</v>
  </rv>
  <rv s="2">
    <fb>30000932</fb>
    <v>2</v>
  </rv>
  <rv s="2">
    <fb>30000933</fb>
    <v>2</v>
  </rv>
  <rv s="2">
    <fb>30000934</fb>
    <v>2</v>
  </rv>
  <rv s="2">
    <fb>30000935</fb>
    <v>2</v>
  </rv>
  <rv s="3">
    <v>145</v>
  </rv>
  <rv s="4">
    <v>BB8E-G</v>
    <v>Atom</v>
    <v>0</v>
    <v>BB8E-G</v>
    <v>Constellation</v>
    <v>1380</v>
    <v>1421</v>
    <v>1.26497e+16</v>
    <v>1382</v>
    <v>1431</v>
  </rv>
  <rv s="2">
    <fb>20000137</fb>
    <v>1</v>
  </rv>
  <rv s="2">
    <fb>30000936</fb>
    <v>2</v>
  </rv>
  <rv s="2">
    <fb>30000937</fb>
    <v>2</v>
  </rv>
  <rv s="2">
    <fb>30000938</fb>
    <v>2</v>
  </rv>
  <rv s="2">
    <fb>30000939</fb>
    <v>2</v>
  </rv>
  <rv s="2">
    <fb>30000940</fb>
    <v>2</v>
  </rv>
  <rv s="2">
    <fb>30000941</fb>
    <v>2</v>
  </rv>
  <rv s="3">
    <v>146</v>
  </rv>
  <rv s="4">
    <v>IYOO-M</v>
    <v>Atom</v>
    <v>0</v>
    <v>IYOO-M</v>
    <v>Constellation</v>
    <v>1380</v>
    <v>1433</v>
    <v>1.35076e+16</v>
    <v>1382</v>
    <v>1440</v>
  </rv>
  <rv s="2">
    <fb>20000138</fb>
    <v>1</v>
  </rv>
  <rv s="2">
    <fb>30000942</fb>
    <v>2</v>
  </rv>
  <rv s="2">
    <fb>30000943</fb>
    <v>2</v>
  </rv>
  <rv s="2">
    <fb>30000944</fb>
    <v>2</v>
  </rv>
  <rv s="2">
    <fb>30000945</fb>
    <v>2</v>
  </rv>
  <rv s="2">
    <fb>30000946</fb>
    <v>2</v>
  </rv>
  <rv s="2">
    <fb>30000947</fb>
    <v>2</v>
  </rv>
  <rv s="2">
    <fb>30000948</fb>
    <v>2</v>
  </rv>
  <rv s="3">
    <v>147</v>
  </rv>
  <rv s="4">
    <v>Q-PVMK</v>
    <v>Atom</v>
    <v>0</v>
    <v>Q-PVMK</v>
    <v>Constellation</v>
    <v>1380</v>
    <v>1442</v>
    <v>1.23828e+16</v>
    <v>1382</v>
    <v>1450</v>
  </rv>
  <rv s="2">
    <fb>20000139</fb>
    <v>1</v>
  </rv>
  <rv s="2">
    <fb>30000949</fb>
    <v>2</v>
  </rv>
  <rv s="2">
    <fb>30000950</fb>
    <v>2</v>
  </rv>
  <rv s="2">
    <fb>30000951</fb>
    <v>2</v>
  </rv>
  <rv s="2">
    <fb>30000952</fb>
    <v>2</v>
  </rv>
  <rv s="2">
    <fb>30000953</fb>
    <v>2</v>
  </rv>
  <rv s="2">
    <fb>30000954</fb>
    <v>2</v>
  </rv>
  <rv s="2">
    <fb>30000955</fb>
    <v>2</v>
  </rv>
  <rv s="3">
    <v>148</v>
  </rv>
  <rv s="4">
    <v>AP-S8F</v>
    <v>Atom</v>
    <v>0</v>
    <v>AP-S8F</v>
    <v>Constellation</v>
    <v>1380</v>
    <v>1452</v>
    <v>1.43388e+16</v>
    <v>1382</v>
    <v>1460</v>
  </rv>
  <rv s="2">
    <fb>20000140</fb>
    <v>1</v>
  </rv>
  <rv s="2">
    <fb>30000956</fb>
    <v>2</v>
  </rv>
  <rv s="2">
    <fb>30000957</fb>
    <v>2</v>
  </rv>
  <rv s="2">
    <fb>30000958</fb>
    <v>2</v>
  </rv>
  <rv s="2">
    <fb>30000959</fb>
    <v>2</v>
  </rv>
  <rv s="2">
    <fb>30000960</fb>
    <v>2</v>
  </rv>
  <rv s="2">
    <fb>30000961</fb>
    <v>2</v>
  </rv>
  <rv s="2">
    <fb>30000962</fb>
    <v>2</v>
  </rv>
  <rv s="2">
    <fb>30000963</fb>
    <v>2</v>
  </rv>
  <rv s="3">
    <v>149</v>
  </rv>
  <rv s="4">
    <v>T-W4L3</v>
    <v>Atom</v>
    <v>0</v>
    <v>T-W4L3</v>
    <v>Constellation</v>
    <v>1380</v>
    <v>1462</v>
    <v>1.81363e+16</v>
    <v>1382</v>
    <v>1471</v>
  </rv>
  <rv s="2">
    <fb>20000141</fb>
    <v>1</v>
  </rv>
  <rv s="2">
    <fb>30000964</fb>
    <v>2</v>
  </rv>
  <rv s="2">
    <fb>30000965</fb>
    <v>2</v>
  </rv>
  <rv s="2">
    <fb>30000966</fb>
    <v>2</v>
  </rv>
  <rv s="2">
    <fb>30000967</fb>
    <v>2</v>
  </rv>
  <rv s="2">
    <fb>30000968</fb>
    <v>2</v>
  </rv>
  <rv s="2">
    <fb>30000969</fb>
    <v>2</v>
  </rv>
  <rv s="2">
    <fb>30000970</fb>
    <v>2</v>
  </rv>
  <rv s="3">
    <v>150</v>
  </rv>
  <rv s="4">
    <v>V-4QJC</v>
    <v>Atom</v>
    <v>0</v>
    <v>V-4QJC</v>
    <v>Constellation</v>
    <v>1380</v>
    <v>1473</v>
    <v>1.92734e+16</v>
    <v>1382</v>
    <v>1481</v>
  </rv>
  <rv s="2">
    <fb>20000142</fb>
    <v>1</v>
  </rv>
  <rv s="2">
    <fb>30000971</fb>
    <v>2</v>
  </rv>
  <rv s="2">
    <fb>30000972</fb>
    <v>2</v>
  </rv>
  <rv s="2">
    <fb>30000973</fb>
    <v>2</v>
  </rv>
  <rv s="2">
    <fb>30000974</fb>
    <v>2</v>
  </rv>
  <rv s="2">
    <fb>30000975</fb>
    <v>2</v>
  </rv>
  <rv s="2">
    <fb>30000976</fb>
    <v>2</v>
  </rv>
  <rv s="3">
    <v>151</v>
  </rv>
  <rv s="4">
    <v>DYK-G8</v>
    <v>Atom</v>
    <v>0</v>
    <v>DYK-G8</v>
    <v>Constellation</v>
    <v>1380</v>
    <v>1483</v>
    <v>1.26708e+16</v>
    <v>1382</v>
    <v>1490</v>
  </rv>
  <rv s="2">
    <fb>20000143</fb>
    <v>1</v>
  </rv>
  <rv s="2">
    <fb>30000977</fb>
    <v>2</v>
  </rv>
  <rv s="2">
    <fb>30000978</fb>
    <v>2</v>
  </rv>
  <rv s="2">
    <fb>30000979</fb>
    <v>2</v>
  </rv>
  <rv s="2">
    <fb>30000980</fb>
    <v>2</v>
  </rv>
  <rv s="2">
    <fb>30000981</fb>
    <v>2</v>
  </rv>
  <rv s="2">
    <fb>30000982</fb>
    <v>2</v>
  </rv>
  <rv s="3">
    <v>152</v>
  </rv>
  <rv s="4">
    <v>L-TEVM</v>
    <v>Atom</v>
    <v>0</v>
    <v>L-TEVM</v>
    <v>Constellation</v>
    <v>1380</v>
    <v>1492</v>
    <v>1.08627e+16</v>
    <v>1382</v>
    <v>1499</v>
  </rv>
  <rv s="2">
    <fb>20000144</fb>
    <v>1</v>
  </rv>
  <rv s="2">
    <fb>30000983</fb>
    <v>2</v>
  </rv>
  <rv s="2">
    <fb>30000984</fb>
    <v>2</v>
  </rv>
  <rv s="2">
    <fb>30000985</fb>
    <v>2</v>
  </rv>
  <rv s="2">
    <fb>30000986</fb>
    <v>2</v>
  </rv>
  <rv s="2">
    <fb>30000987</fb>
    <v>2</v>
  </rv>
  <rv s="2">
    <fb>30000988</fb>
    <v>2</v>
  </rv>
  <rv s="3">
    <v>153</v>
  </rv>
  <rv s="4">
    <v>HRJG-D</v>
    <v>Atom</v>
    <v>0</v>
    <v>HRJG-D</v>
    <v>Constellation</v>
    <v>1380</v>
    <v>1501</v>
    <v>1.17231e+16</v>
    <v>1382</v>
    <v>1508</v>
  </rv>
  <rv s="2">
    <fb>20000145</fb>
    <v>1</v>
  </rv>
  <rv s="2">
    <fb>30000989</fb>
    <v>2</v>
  </rv>
  <rv s="2">
    <fb>30000990</fb>
    <v>2</v>
  </rv>
  <rv s="2">
    <fb>30000991</fb>
    <v>2</v>
  </rv>
  <rv s="2">
    <fb>30000992</fb>
    <v>2</v>
  </rv>
  <rv s="2">
    <fb>30000993</fb>
    <v>2</v>
  </rv>
  <rv s="2">
    <fb>30000994</fb>
    <v>2</v>
  </rv>
  <rv s="3">
    <v>154</v>
  </rv>
  <rv s="5">
    <v>W-3Y6D</v>
    <v>Atom</v>
    <v>0</v>
    <v>W-3Y6D</v>
    <v>Constellation</v>
    <v>1380</v>
    <v>1510</v>
    <v>6299570000000000</v>
    <v>1382</v>
    <v>1517</v>
  </rv>
  <rv s="2">
    <fb>20000146</fb>
    <v>1</v>
  </rv>
  <rv s="2">
    <fb>30000995</fb>
    <v>2</v>
  </rv>
  <rv s="2">
    <fb>30000996</fb>
    <v>2</v>
  </rv>
  <rv s="2">
    <fb>30000997</fb>
    <v>2</v>
  </rv>
  <rv s="2">
    <fb>30000998</fb>
    <v>2</v>
  </rv>
  <rv s="2">
    <fb>30000999</fb>
    <v>2</v>
  </rv>
  <rv s="2">
    <fb>30001000</fb>
    <v>2</v>
  </rv>
  <rv s="3">
    <v>155</v>
  </rv>
  <rv s="4">
    <v>I3-2J0</v>
    <v>Atom</v>
    <v>0</v>
    <v>I3-2J0</v>
    <v>Constellation</v>
    <v>1380</v>
    <v>1519</v>
    <v>1.2861e+16</v>
    <v>1382</v>
    <v>1526</v>
  </rv>
  <rv s="3">
    <v>156</v>
  </rv>
  <rv s="6">
    <v>Great Wildlands</v>
    <v>Atom</v>
    <v>0</v>
    <v>1528</v>
    <v>Region</v>
    <v xml:space="preserve">"Pirates. Scoundrels. Vagabonds. The most enigmatic of all the Minmatar tribes members are called many things, but no one truly knows them. I have researched them perhaps more than any scholar alive and still I feel I've barely scratched the surface."_x000D_
_x000D_
- The Travels of Germone Ferush </v>
    <v>1382</v>
    <v>Great Wildlands</v>
  </rv>
  <rv s="2">
    <fb>500011</fb>
    <v>1</v>
  </rv>
  <rv s="2">
    <fb>20000147</fb>
    <v>1</v>
  </rv>
  <rv s="2">
    <fb>10000012</fb>
    <v>1</v>
  </rv>
  <rv s="2">
    <fb>30001001</fb>
    <v>2</v>
  </rv>
  <rv s="2">
    <fb>30001002</fb>
    <v>2</v>
  </rv>
  <rv s="2">
    <fb>30001003</fb>
    <v>2</v>
  </rv>
  <rv s="2">
    <fb>30001004</fb>
    <v>2</v>
  </rv>
  <rv s="2">
    <fb>30001005</fb>
    <v>2</v>
  </rv>
  <rv s="2">
    <fb>30001006</fb>
    <v>2</v>
  </rv>
  <rv s="3">
    <v>157</v>
  </rv>
  <rv s="4">
    <v>Tranquility</v>
    <v>Atom</v>
    <v>0</v>
    <v>Tranquility</v>
    <v>Constellation</v>
    <v>1530</v>
    <v>1531</v>
    <v>1.57349e+16</v>
    <v>1532</v>
    <v>1539</v>
  </rv>
  <rv s="2">
    <fb>20000148</fb>
    <v>1</v>
  </rv>
  <rv s="2">
    <fb>30001007</fb>
    <v>2</v>
  </rv>
  <rv s="2">
    <fb>30001008</fb>
    <v>2</v>
  </rv>
  <rv s="2">
    <fb>30001009</fb>
    <v>2</v>
  </rv>
  <rv s="2">
    <fb>30001010</fb>
    <v>2</v>
  </rv>
  <rv s="2">
    <fb>30001011</fb>
    <v>2</v>
  </rv>
  <rv s="2">
    <fb>30001012</fb>
    <v>2</v>
  </rv>
  <rv s="2">
    <fb>30001013</fb>
    <v>2</v>
  </rv>
  <rv s="2">
    <fb>30001014</fb>
    <v>2</v>
  </rv>
  <rv s="2">
    <fb>30001015</fb>
    <v>2</v>
  </rv>
  <rv s="3">
    <v>158</v>
  </rv>
  <rv s="4">
    <v>Paradise</v>
    <v>Atom</v>
    <v>0</v>
    <v>Paradise</v>
    <v>Constellation</v>
    <v>1530</v>
    <v>1541</v>
    <v>1.31099e+16</v>
    <v>1532</v>
    <v>1551</v>
  </rv>
  <rv s="2">
    <fb>20000149</fb>
    <v>1</v>
  </rv>
  <rv s="2">
    <fb>30001016</fb>
    <v>2</v>
  </rv>
  <rv s="2">
    <fb>30001017</fb>
    <v>2</v>
  </rv>
  <rv s="2">
    <fb>30001018</fb>
    <v>2</v>
  </rv>
  <rv s="2">
    <fb>30001019</fb>
    <v>2</v>
  </rv>
  <rv s="2">
    <fb>30001020</fb>
    <v>2</v>
  </rv>
  <rv s="2">
    <fb>30001021</fb>
    <v>2</v>
  </rv>
  <rv s="3">
    <v>159</v>
  </rv>
  <rv s="4">
    <v>Elysium</v>
    <v>Atom</v>
    <v>0</v>
    <v>Elysium</v>
    <v>Constellation</v>
    <v>1530</v>
    <v>1553</v>
    <v>1.21208e+16</v>
    <v>1532</v>
    <v>1560</v>
  </rv>
  <rv s="2">
    <fb>20000150</fb>
    <v>1</v>
  </rv>
  <rv s="2">
    <fb>30001022</fb>
    <v>2</v>
  </rv>
  <rv s="2">
    <fb>30001023</fb>
    <v>2</v>
  </rv>
  <rv s="2">
    <fb>30001024</fb>
    <v>2</v>
  </rv>
  <rv s="2">
    <fb>30001025</fb>
    <v>2</v>
  </rv>
  <rv s="2">
    <fb>30001026</fb>
    <v>2</v>
  </rv>
  <rv s="2">
    <fb>30001027</fb>
    <v>2</v>
  </rv>
  <rv s="2">
    <fb>30001028</fb>
    <v>2</v>
  </rv>
  <rv s="3">
    <v>160</v>
  </rv>
  <rv s="4">
    <v>Sound</v>
    <v>Atom</v>
    <v>0</v>
    <v>Sound</v>
    <v>Constellation</v>
    <v>1530</v>
    <v>1562</v>
    <v>1.10308e+16</v>
    <v>1532</v>
    <v>1570</v>
  </rv>
  <rv s="2">
    <fb>20000151</fb>
    <v>1</v>
  </rv>
  <rv s="2">
    <fb>30001029</fb>
    <v>2</v>
  </rv>
  <rv s="2">
    <fb>30001030</fb>
    <v>2</v>
  </rv>
  <rv s="2">
    <fb>30001031</fb>
    <v>2</v>
  </rv>
  <rv s="2">
    <fb>30001032</fb>
    <v>2</v>
  </rv>
  <rv s="2">
    <fb>30001033</fb>
    <v>2</v>
  </rv>
  <rv s="2">
    <fb>30001034</fb>
    <v>2</v>
  </rv>
  <rv s="2">
    <fb>30001035</fb>
    <v>2</v>
  </rv>
  <rv s="3">
    <v>161</v>
  </rv>
  <rv s="5">
    <v>Rapture</v>
    <v>Atom</v>
    <v>0</v>
    <v>Rapture</v>
    <v>Constellation</v>
    <v>1530</v>
    <v>1572</v>
    <v>8923740000000000</v>
    <v>1532</v>
    <v>1580</v>
  </rv>
  <rv s="2">
    <fb>20000152</fb>
    <v>1</v>
  </rv>
  <rv s="2">
    <fb>30001036</fb>
    <v>2</v>
  </rv>
  <rv s="2">
    <fb>30001037</fb>
    <v>2</v>
  </rv>
  <rv s="2">
    <fb>30001038</fb>
    <v>2</v>
  </rv>
  <rv s="2">
    <fb>30001039</fb>
    <v>2</v>
  </rv>
  <rv s="2">
    <fb>30001040</fb>
    <v>2</v>
  </rv>
  <rv s="2">
    <fb>30001041</fb>
    <v>2</v>
  </rv>
  <rv s="2">
    <fb>30001042</fb>
    <v>2</v>
  </rv>
  <rv s="2">
    <fb>30001043</fb>
    <v>2</v>
  </rv>
  <rv s="3">
    <v>162</v>
  </rv>
  <rv s="4">
    <v>Hale</v>
    <v>Atom</v>
    <v>0</v>
    <v>Hale</v>
    <v>Constellation</v>
    <v>1530</v>
    <v>1582</v>
    <v>1.04454e+16</v>
    <v>1532</v>
    <v>1591</v>
  </rv>
  <rv s="2">
    <fb>20000153</fb>
    <v>1</v>
  </rv>
  <rv s="2">
    <fb>30001044</fb>
    <v>2</v>
  </rv>
  <rv s="2">
    <fb>30001045</fb>
    <v>2</v>
  </rv>
  <rv s="2">
    <fb>30001046</fb>
    <v>2</v>
  </rv>
  <rv s="2">
    <fb>30001047</fb>
    <v>2</v>
  </rv>
  <rv s="2">
    <fb>30001048</fb>
    <v>2</v>
  </rv>
  <rv s="2">
    <fb>30001049</fb>
    <v>2</v>
  </rv>
  <rv s="2">
    <fb>30001050</fb>
    <v>2</v>
  </rv>
  <rv s="3">
    <v>163</v>
  </rv>
  <rv s="5">
    <v>Heaven</v>
    <v>Atom</v>
    <v>0</v>
    <v>Heaven</v>
    <v>Constellation</v>
    <v>1530</v>
    <v>1593</v>
    <v>8996570000000000</v>
    <v>1532</v>
    <v>1601</v>
  </rv>
  <rv s="3">
    <v>164</v>
  </rv>
  <rv s="6">
    <v>Curse</v>
    <v>Atom</v>
    <v>0</v>
    <v>1603</v>
    <v>Region</v>
    <v xml:space="preserve">Once we were mighty,_x000D_
Stars bent to our will,_x000D_
Our reach was infinite,_x000D_
Our power incontestable,_x000D_
With outstretched hands we tried,_x000D_
To touch the face of perfection,_x000D_
But we came too close,_x000D_
To that which is not due mortals,_x000D_
And our punishment is our curse,_x000D_
Our endless sorrow._x000D_
- Translation of an old Jovian poem_x000D_
_x000D_
"Perfection ain't all it's cracked up to be"_x000D_
- Angel saying </v>
    <v>1532</v>
    <v>Curse</v>
  </rv>
  <rv s="2">
    <fb>20000154</fb>
    <v>1</v>
  </rv>
  <rv s="2">
    <fb>10000013</fb>
    <v>1</v>
  </rv>
  <rv s="2">
    <fb>30001051</fb>
    <v>2</v>
  </rv>
  <rv s="2">
    <fb>30001052</fb>
    <v>2</v>
  </rv>
  <rv s="2">
    <fb>30001053</fb>
    <v>2</v>
  </rv>
  <rv s="2">
    <fb>30001054</fb>
    <v>2</v>
  </rv>
  <rv s="2">
    <fb>30001055</fb>
    <v>2</v>
  </rv>
  <rv s="2">
    <fb>30001056</fb>
    <v>2</v>
  </rv>
  <rv s="3">
    <v>165</v>
  </rv>
  <rv s="8">
    <v>4R-HUN</v>
    <v>Atom</v>
    <v>0</v>
    <v>4R-HUN</v>
    <v>Constellation</v>
    <v>None</v>
    <v>1605</v>
    <v>1.47695e+16</v>
    <v>1606</v>
    <v>1613</v>
  </rv>
  <rv s="2">
    <fb>20000155</fb>
    <v>1</v>
  </rv>
  <rv s="2">
    <fb>30001057</fb>
    <v>2</v>
  </rv>
  <rv s="2">
    <fb>30001058</fb>
    <v>2</v>
  </rv>
  <rv s="2">
    <fb>30001059</fb>
    <v>2</v>
  </rv>
  <rv s="2">
    <fb>30001060</fb>
    <v>2</v>
  </rv>
  <rv s="2">
    <fb>30001061</fb>
    <v>2</v>
  </rv>
  <rv s="2">
    <fb>30001062</fb>
    <v>2</v>
  </rv>
  <rv s="3">
    <v>166</v>
  </rv>
  <rv s="8">
    <v>XI0-X2</v>
    <v>Atom</v>
    <v>0</v>
    <v>XI0-X2</v>
    <v>Constellation</v>
    <v>None</v>
    <v>1615</v>
    <v>9.55863e+15</v>
    <v>1606</v>
    <v>1622</v>
  </rv>
  <rv s="2">
    <fb>20000156</fb>
    <v>1</v>
  </rv>
  <rv s="2">
    <fb>30001063</fb>
    <v>2</v>
  </rv>
  <rv s="2">
    <fb>30001064</fb>
    <v>2</v>
  </rv>
  <rv s="2">
    <fb>30001065</fb>
    <v>2</v>
  </rv>
  <rv s="2">
    <fb>30001066</fb>
    <v>2</v>
  </rv>
  <rv s="2">
    <fb>30001067</fb>
    <v>2</v>
  </rv>
  <rv s="2">
    <fb>30001068</fb>
    <v>2</v>
  </rv>
  <rv s="3">
    <v>167</v>
  </rv>
  <rv s="8">
    <v>1M4-FN</v>
    <v>Atom</v>
    <v>0</v>
    <v>1M4-FN</v>
    <v>Constellation</v>
    <v>None</v>
    <v>1624</v>
    <v>1.04759e+16</v>
    <v>1606</v>
    <v>1631</v>
  </rv>
  <rv s="2">
    <fb>20000157</fb>
    <v>1</v>
  </rv>
  <rv s="2">
    <fb>30001069</fb>
    <v>2</v>
  </rv>
  <rv s="2">
    <fb>30001070</fb>
    <v>2</v>
  </rv>
  <rv s="2">
    <fb>30001071</fb>
    <v>2</v>
  </rv>
  <rv s="2">
    <fb>30001072</fb>
    <v>2</v>
  </rv>
  <rv s="2">
    <fb>30001073</fb>
    <v>2</v>
  </rv>
  <rv s="2">
    <fb>30001074</fb>
    <v>2</v>
  </rv>
  <rv s="3">
    <v>168</v>
  </rv>
  <rv s="8">
    <v>UL8-RD</v>
    <v>Atom</v>
    <v>0</v>
    <v>UL8-RD</v>
    <v>Constellation</v>
    <v>None</v>
    <v>1633</v>
    <v>1.23388e+16</v>
    <v>1606</v>
    <v>1640</v>
  </rv>
  <rv s="2">
    <fb>20000158</fb>
    <v>1</v>
  </rv>
  <rv s="2">
    <fb>30001075</fb>
    <v>2</v>
  </rv>
  <rv s="2">
    <fb>30001076</fb>
    <v>2</v>
  </rv>
  <rv s="2">
    <fb>30001077</fb>
    <v>2</v>
  </rv>
  <rv s="2">
    <fb>30001078</fb>
    <v>2</v>
  </rv>
  <rv s="2">
    <fb>30001079</fb>
    <v>2</v>
  </rv>
  <rv s="2">
    <fb>30001080</fb>
    <v>2</v>
  </rv>
  <rv s="2">
    <fb>30001081</fb>
    <v>2</v>
  </rv>
  <rv s="2">
    <fb>30001082</fb>
    <v>2</v>
  </rv>
  <rv s="3">
    <v>169</v>
  </rv>
  <rv s="8">
    <v>3TS-12</v>
    <v>Atom</v>
    <v>0</v>
    <v>3TS-12</v>
    <v>Constellation</v>
    <v>None</v>
    <v>1642</v>
    <v>1.26487e+16</v>
    <v>1606</v>
    <v>1651</v>
  </rv>
  <rv s="2">
    <fb>20000159</fb>
    <v>1</v>
  </rv>
  <rv s="2">
    <fb>30001083</fb>
    <v>2</v>
  </rv>
  <rv s="2">
    <fb>30001084</fb>
    <v>2</v>
  </rv>
  <rv s="2">
    <fb>30001085</fb>
    <v>2</v>
  </rv>
  <rv s="2">
    <fb>30001086</fb>
    <v>2</v>
  </rv>
  <rv s="2">
    <fb>30001087</fb>
    <v>2</v>
  </rv>
  <rv s="2">
    <fb>30001088</fb>
    <v>2</v>
  </rv>
  <rv s="2">
    <fb>30001089</fb>
    <v>2</v>
  </rv>
  <rv s="2">
    <fb>30001090</fb>
    <v>2</v>
  </rv>
  <rv s="3">
    <v>170</v>
  </rv>
  <rv s="8">
    <v>E6EO-H</v>
    <v>Atom</v>
    <v>0</v>
    <v>E6EO-H</v>
    <v>Constellation</v>
    <v>None</v>
    <v>1653</v>
    <v>1.90499e+16</v>
    <v>1606</v>
    <v>1662</v>
  </rv>
  <rv s="2">
    <fb>20000160</fb>
    <v>1</v>
  </rv>
  <rv s="2">
    <fb>30001091</fb>
    <v>2</v>
  </rv>
  <rv s="2">
    <fb>30001092</fb>
    <v>2</v>
  </rv>
  <rv s="2">
    <fb>30001093</fb>
    <v>2</v>
  </rv>
  <rv s="2">
    <fb>30001094</fb>
    <v>2</v>
  </rv>
  <rv s="2">
    <fb>30001095</fb>
    <v>2</v>
  </rv>
  <rv s="2">
    <fb>30001096</fb>
    <v>2</v>
  </rv>
  <rv s="3">
    <v>171</v>
  </rv>
  <rv s="9">
    <v>PFL-QY</v>
    <v>Atom</v>
    <v>0</v>
    <v>PFL-QY</v>
    <v>Constellation</v>
    <v>None</v>
    <v>1664</v>
    <v>7131620000000000</v>
    <v>1606</v>
    <v>1671</v>
  </rv>
  <rv s="2">
    <fb>20000161</fb>
    <v>1</v>
  </rv>
  <rv s="2">
    <fb>30001097</fb>
    <v>2</v>
  </rv>
  <rv s="2">
    <fb>30001098</fb>
    <v>2</v>
  </rv>
  <rv s="2">
    <fb>30001099</fb>
    <v>2</v>
  </rv>
  <rv s="2">
    <fb>30001100</fb>
    <v>2</v>
  </rv>
  <rv s="2">
    <fb>30001101</fb>
    <v>2</v>
  </rv>
  <rv s="2">
    <fb>30001102</fb>
    <v>2</v>
  </rv>
  <rv s="3">
    <v>172</v>
  </rv>
  <rv s="9">
    <v>7UNX-J</v>
    <v>Atom</v>
    <v>0</v>
    <v>7UNX-J</v>
    <v>Constellation</v>
    <v>None</v>
    <v>1673</v>
    <v>6462900000000000</v>
    <v>1606</v>
    <v>1680</v>
  </rv>
  <rv s="2">
    <fb>20000162</fb>
    <v>1</v>
  </rv>
  <rv s="2">
    <fb>30001103</fb>
    <v>2</v>
  </rv>
  <rv s="2">
    <fb>30001104</fb>
    <v>2</v>
  </rv>
  <rv s="2">
    <fb>30001105</fb>
    <v>2</v>
  </rv>
  <rv s="2">
    <fb>30001106</fb>
    <v>2</v>
  </rv>
  <rv s="2">
    <fb>30001107</fb>
    <v>2</v>
  </rv>
  <rv s="2">
    <fb>30001108</fb>
    <v>2</v>
  </rv>
  <rv s="3">
    <v>173</v>
  </rv>
  <rv s="9">
    <v>D-YKXH</v>
    <v>Atom</v>
    <v>0</v>
    <v>D-YKXH</v>
    <v>Constellation</v>
    <v>None</v>
    <v>1682</v>
    <v>5827670000000000</v>
    <v>1606</v>
    <v>1689</v>
  </rv>
  <rv s="2">
    <fb>20000163</fb>
    <v>1</v>
  </rv>
  <rv s="2">
    <fb>30001109</fb>
    <v>2</v>
  </rv>
  <rv s="2">
    <fb>30001110</fb>
    <v>2</v>
  </rv>
  <rv s="2">
    <fb>30001111</fb>
    <v>2</v>
  </rv>
  <rv s="2">
    <fb>30001112</fb>
    <v>2</v>
  </rv>
  <rv s="2">
    <fb>30001113</fb>
    <v>2</v>
  </rv>
  <rv s="2">
    <fb>30001114</fb>
    <v>2</v>
  </rv>
  <rv s="2">
    <fb>30001115</fb>
    <v>2</v>
  </rv>
  <rv s="2">
    <fb>30001116</fb>
    <v>2</v>
  </rv>
  <rv s="3">
    <v>174</v>
  </rv>
  <rv s="8">
    <v>G-HISF</v>
    <v>Atom</v>
    <v>0</v>
    <v>G-HISF</v>
    <v>Constellation</v>
    <v>None</v>
    <v>1691</v>
    <v>1.44178e+16</v>
    <v>1606</v>
    <v>1700</v>
  </rv>
  <rv s="2">
    <fb>20000164</fb>
    <v>1</v>
  </rv>
  <rv s="2">
    <fb>30001117</fb>
    <v>2</v>
  </rv>
  <rv s="2">
    <fb>30001118</fb>
    <v>2</v>
  </rv>
  <rv s="2">
    <fb>30001119</fb>
    <v>2</v>
  </rv>
  <rv s="2">
    <fb>30001120</fb>
    <v>2</v>
  </rv>
  <rv s="2">
    <fb>30001121</fb>
    <v>2</v>
  </rv>
  <rv s="2">
    <fb>30001122</fb>
    <v>2</v>
  </rv>
  <rv s="2">
    <fb>30001123</fb>
    <v>2</v>
  </rv>
  <rv s="2">
    <fb>30001124</fb>
    <v>2</v>
  </rv>
  <rv s="2">
    <fb>30001125</fb>
    <v>2</v>
  </rv>
  <rv s="3">
    <v>175</v>
  </rv>
  <rv s="8">
    <v>GDBW-2</v>
    <v>Atom</v>
    <v>0</v>
    <v>GDBW-2</v>
    <v>Constellation</v>
    <v>None</v>
    <v>1702</v>
    <v>1.49461e+16</v>
    <v>1606</v>
    <v>1712</v>
  </rv>
  <rv s="2">
    <fb>20000165</fb>
    <v>1</v>
  </rv>
  <rv s="2">
    <fb>30001126</fb>
    <v>2</v>
  </rv>
  <rv s="2">
    <fb>30001127</fb>
    <v>2</v>
  </rv>
  <rv s="2">
    <fb>30001128</fb>
    <v>2</v>
  </rv>
  <rv s="2">
    <fb>30001129</fb>
    <v>2</v>
  </rv>
  <rv s="2">
    <fb>30001130</fb>
    <v>2</v>
  </rv>
  <rv s="2">
    <fb>30001131</fb>
    <v>2</v>
  </rv>
  <rv s="3">
    <v>176</v>
  </rv>
  <rv s="8">
    <v>WS5L-X</v>
    <v>Atom</v>
    <v>0</v>
    <v>WS5L-X</v>
    <v>Constellation</v>
    <v>None</v>
    <v>1714</v>
    <v>9.38305e+15</v>
    <v>1606</v>
    <v>1721</v>
  </rv>
  <rv s="2">
    <fb>20000166</fb>
    <v>1</v>
  </rv>
  <rv s="2">
    <fb>30001132</fb>
    <v>2</v>
  </rv>
  <rv s="2">
    <fb>30001133</fb>
    <v>2</v>
  </rv>
  <rv s="2">
    <fb>30001134</fb>
    <v>2</v>
  </rv>
  <rv s="2">
    <fb>30001135</fb>
    <v>2</v>
  </rv>
  <rv s="2">
    <fb>30001136</fb>
    <v>2</v>
  </rv>
  <rv s="2">
    <fb>30001137</fb>
    <v>2</v>
  </rv>
  <rv s="2">
    <fb>30001138</fb>
    <v>2</v>
  </rv>
  <rv s="2">
    <fb>30001139</fb>
    <v>2</v>
  </rv>
  <rv s="3">
    <v>177</v>
  </rv>
  <rv s="8">
    <v>MW49-U</v>
    <v>Atom</v>
    <v>0</v>
    <v>MW49-U</v>
    <v>Constellation</v>
    <v>None</v>
    <v>1723</v>
    <v>1.53692e+16</v>
    <v>1606</v>
    <v>1732</v>
  </rv>
  <rv s="2">
    <fb>20000167</fb>
    <v>1</v>
  </rv>
  <rv s="2">
    <fb>30001140</fb>
    <v>2</v>
  </rv>
  <rv s="2">
    <fb>30001141</fb>
    <v>2</v>
  </rv>
  <rv s="2">
    <fb>30001142</fb>
    <v>2</v>
  </rv>
  <rv s="2">
    <fb>30001143</fb>
    <v>2</v>
  </rv>
  <rv s="2">
    <fb>30001144</fb>
    <v>2</v>
  </rv>
  <rv s="2">
    <fb>30001145</fb>
    <v>2</v>
  </rv>
  <rv s="2">
    <fb>30001146</fb>
    <v>2</v>
  </rv>
  <rv s="3">
    <v>178</v>
  </rv>
  <rv s="8">
    <v>PX0-P4</v>
    <v>Atom</v>
    <v>0</v>
    <v>PX0-P4</v>
    <v>Constellation</v>
    <v>None</v>
    <v>1734</v>
    <v>9.6053e+15</v>
    <v>1606</v>
    <v>1742</v>
  </rv>
  <rv s="2">
    <fb>20000168</fb>
    <v>1</v>
  </rv>
  <rv s="2">
    <fb>30001147</fb>
    <v>2</v>
  </rv>
  <rv s="2">
    <fb>30001148</fb>
    <v>2</v>
  </rv>
  <rv s="2">
    <fb>30001149</fb>
    <v>2</v>
  </rv>
  <rv s="2">
    <fb>30001150</fb>
    <v>2</v>
  </rv>
  <rv s="2">
    <fb>30001151</fb>
    <v>2</v>
  </rv>
  <rv s="2">
    <fb>30001152</fb>
    <v>2</v>
  </rv>
  <rv s="3">
    <v>179</v>
  </rv>
  <rv s="9">
    <v>2747-4</v>
    <v>Atom</v>
    <v>0</v>
    <v>2747-4</v>
    <v>Constellation</v>
    <v>None</v>
    <v>1744</v>
    <v>8359310000000000</v>
    <v>1606</v>
    <v>1751</v>
  </rv>
  <rv s="3">
    <v>180</v>
  </rv>
  <rv s="6">
    <v>Malpais</v>
    <v>Atom</v>
    <v>0</v>
    <v>1753</v>
    <v>Region</v>
    <v xml:space="preserve">At the heart of the Drone Regions subcluster, Malpais quickly gained a reputation as a graveyard for the unwary, its twisting routes leading many eager explorers astray in the early days of the capsuleer expansion into the region. Death by rogue drones was before long joined by death by piracy and war. As capsuleers settled into the patterns of behavior seen in so many other outer regions, the region's reputation led many to avoid it in favor of opportunities elsewhere. </v>
    <v>1606</v>
    <v>Malpais</v>
  </rv>
  <rv s="2">
    <fb>20000169</fb>
    <v>1</v>
  </rv>
  <rv s="2">
    <fb>10000014</fb>
    <v>1</v>
  </rv>
  <rv s="2">
    <fb>30001153</fb>
    <v>2</v>
  </rv>
  <rv s="2">
    <fb>30001154</fb>
    <v>2</v>
  </rv>
  <rv s="2">
    <fb>30001155</fb>
    <v>2</v>
  </rv>
  <rv s="2">
    <fb>30001156</fb>
    <v>2</v>
  </rv>
  <rv s="2">
    <fb>30001157</fb>
    <v>2</v>
  </rv>
  <rv s="2">
    <fb>30001158</fb>
    <v>2</v>
  </rv>
  <rv s="2">
    <fb>30001159</fb>
    <v>2</v>
  </rv>
  <rv s="2">
    <fb>30001160</fb>
    <v>2</v>
  </rv>
  <rv s="2">
    <fb>30001161</fb>
    <v>2</v>
  </rv>
  <rv s="2">
    <fb>30001162</fb>
    <v>2</v>
  </rv>
  <rv s="3">
    <v>181</v>
  </rv>
  <rv s="8">
    <v>UX3-N2</v>
    <v>Atom</v>
    <v>0</v>
    <v>UX3-N2</v>
    <v>Constellation</v>
    <v>None</v>
    <v>1755</v>
    <v>2.20391e+16</v>
    <v>1756</v>
    <v>1767</v>
  </rv>
  <rv s="2">
    <fb>20000170</fb>
    <v>1</v>
  </rv>
  <rv s="2">
    <fb>30001163</fb>
    <v>2</v>
  </rv>
  <rv s="2">
    <fb>30001164</fb>
    <v>2</v>
  </rv>
  <rv s="2">
    <fb>30001165</fb>
    <v>2</v>
  </rv>
  <rv s="2">
    <fb>30001166</fb>
    <v>2</v>
  </rv>
  <rv s="2">
    <fb>30001167</fb>
    <v>2</v>
  </rv>
  <rv s="2">
    <fb>30001168</fb>
    <v>2</v>
  </rv>
  <rv s="2">
    <fb>30001169</fb>
    <v>2</v>
  </rv>
  <rv s="3">
    <v>182</v>
  </rv>
  <rv s="8">
    <v>N-OGI1</v>
    <v>Atom</v>
    <v>0</v>
    <v>N-OGI1</v>
    <v>Constellation</v>
    <v>None</v>
    <v>1769</v>
    <v>1.61807e+16</v>
    <v>1756</v>
    <v>1777</v>
  </rv>
  <rv s="2">
    <fb>20000171</fb>
    <v>1</v>
  </rv>
  <rv s="2">
    <fb>30001170</fb>
    <v>2</v>
  </rv>
  <rv s="2">
    <fb>30001171</fb>
    <v>2</v>
  </rv>
  <rv s="2">
    <fb>30001172</fb>
    <v>2</v>
  </rv>
  <rv s="2">
    <fb>30001173</fb>
    <v>2</v>
  </rv>
  <rv s="2">
    <fb>30001174</fb>
    <v>2</v>
  </rv>
  <rv s="2">
    <fb>30001175</fb>
    <v>2</v>
  </rv>
  <rv s="3">
    <v>183</v>
  </rv>
  <rv s="9">
    <v>EM-L3K</v>
    <v>Atom</v>
    <v>0</v>
    <v>EM-L3K</v>
    <v>Constellation</v>
    <v>None</v>
    <v>1779</v>
    <v>8490690000000000</v>
    <v>1756</v>
    <v>1786</v>
  </rv>
  <rv s="2">
    <fb>20000172</fb>
    <v>1</v>
  </rv>
  <rv s="2">
    <fb>30001176</fb>
    <v>2</v>
  </rv>
  <rv s="2">
    <fb>30001177</fb>
    <v>2</v>
  </rv>
  <rv s="2">
    <fb>30001178</fb>
    <v>2</v>
  </rv>
  <rv s="2">
    <fb>30001179</fb>
    <v>2</v>
  </rv>
  <rv s="2">
    <fb>30001180</fb>
    <v>2</v>
  </rv>
  <rv s="2">
    <fb>30001181</fb>
    <v>2</v>
  </rv>
  <rv s="3">
    <v>184</v>
  </rv>
  <rv s="8">
    <v>ZW-BY5</v>
    <v>Atom</v>
    <v>0</v>
    <v>ZW-BY5</v>
    <v>Constellation</v>
    <v>None</v>
    <v>1788</v>
    <v>1.52757e+16</v>
    <v>1756</v>
    <v>1795</v>
  </rv>
  <rv s="2">
    <fb>20000173</fb>
    <v>1</v>
  </rv>
  <rv s="2">
    <fb>30001182</fb>
    <v>2</v>
  </rv>
  <rv s="2">
    <fb>30001183</fb>
    <v>2</v>
  </rv>
  <rv s="2">
    <fb>30001184</fb>
    <v>2</v>
  </rv>
  <rv s="2">
    <fb>30001185</fb>
    <v>2</v>
  </rv>
  <rv s="2">
    <fb>30001186</fb>
    <v>2</v>
  </rv>
  <rv s="2">
    <fb>30001187</fb>
    <v>2</v>
  </rv>
  <rv s="3">
    <v>185</v>
  </rv>
  <rv s="8">
    <v>JZV-O6</v>
    <v>Atom</v>
    <v>0</v>
    <v>JZV-O6</v>
    <v>Constellation</v>
    <v>None</v>
    <v>1797</v>
    <v>1.04512e+16</v>
    <v>1756</v>
    <v>1804</v>
  </rv>
  <rv s="2">
    <fb>20000174</fb>
    <v>1</v>
  </rv>
  <rv s="2">
    <fb>30001188</fb>
    <v>2</v>
  </rv>
  <rv s="2">
    <fb>30001189</fb>
    <v>2</v>
  </rv>
  <rv s="2">
    <fb>30001190</fb>
    <v>2</v>
  </rv>
  <rv s="2">
    <fb>30001191</fb>
    <v>2</v>
  </rv>
  <rv s="2">
    <fb>30001192</fb>
    <v>2</v>
  </rv>
  <rv s="2">
    <fb>30001193</fb>
    <v>2</v>
  </rv>
  <rv s="2">
    <fb>30001194</fb>
    <v>2</v>
  </rv>
  <rv s="2">
    <fb>30001195</fb>
    <v>2</v>
  </rv>
  <rv s="2">
    <fb>30001196</fb>
    <v>2</v>
  </rv>
  <rv s="2">
    <fb>30001197</fb>
    <v>2</v>
  </rv>
  <rv s="3">
    <v>186</v>
  </rv>
  <rv s="8">
    <v>XR9-LP</v>
    <v>Atom</v>
    <v>0</v>
    <v>XR9-LP</v>
    <v>Constellation</v>
    <v>None</v>
    <v>1806</v>
    <v>2.22418e+16</v>
    <v>1756</v>
    <v>1817</v>
  </rv>
  <rv s="2">
    <fb>20000175</fb>
    <v>1</v>
  </rv>
  <rv s="2">
    <fb>30001198</fb>
    <v>2</v>
  </rv>
  <rv s="2">
    <fb>30001199</fb>
    <v>2</v>
  </rv>
  <rv s="2">
    <fb>30001200</fb>
    <v>2</v>
  </rv>
  <rv s="2">
    <fb>30001201</fb>
    <v>2</v>
  </rv>
  <rv s="2">
    <fb>30001202</fb>
    <v>2</v>
  </rv>
  <rv s="2">
    <fb>30001203</fb>
    <v>2</v>
  </rv>
  <rv s="2">
    <fb>30001204</fb>
    <v>2</v>
  </rv>
  <rv s="3">
    <v>187</v>
  </rv>
  <rv s="8">
    <v>9HXQ-G</v>
    <v>Atom</v>
    <v>0</v>
    <v>9HXQ-G</v>
    <v>Constellation</v>
    <v>None</v>
    <v>1819</v>
    <v>1.07238e+16</v>
    <v>1756</v>
    <v>1827</v>
  </rv>
  <rv s="2">
    <fb>20000176</fb>
    <v>1</v>
  </rv>
  <rv s="2">
    <fb>30001205</fb>
    <v>2</v>
  </rv>
  <rv s="2">
    <fb>30001206</fb>
    <v>2</v>
  </rv>
  <rv s="2">
    <fb>30001207</fb>
    <v>2</v>
  </rv>
  <rv s="2">
    <fb>30001208</fb>
    <v>2</v>
  </rv>
  <rv s="2">
    <fb>30001209</fb>
    <v>2</v>
  </rv>
  <rv s="2">
    <fb>30001210</fb>
    <v>2</v>
  </rv>
  <rv s="2">
    <fb>30001211</fb>
    <v>2</v>
  </rv>
  <rv s="2">
    <fb>30001212</fb>
    <v>2</v>
  </rv>
  <rv s="3">
    <v>188</v>
  </rv>
  <rv s="8">
    <v>FDR-EQ</v>
    <v>Atom</v>
    <v>0</v>
    <v>FDR-EQ</v>
    <v>Constellation</v>
    <v>None</v>
    <v>1829</v>
    <v>1.21668e+16</v>
    <v>1756</v>
    <v>1838</v>
  </rv>
  <rv s="2">
    <fb>20000177</fb>
    <v>1</v>
  </rv>
  <rv s="2">
    <fb>30001213</fb>
    <v>2</v>
  </rv>
  <rv s="2">
    <fb>30001214</fb>
    <v>2</v>
  </rv>
  <rv s="2">
    <fb>30001215</fb>
    <v>2</v>
  </rv>
  <rv s="2">
    <fb>30001216</fb>
    <v>2</v>
  </rv>
  <rv s="2">
    <fb>30001217</fb>
    <v>2</v>
  </rv>
  <rv s="2">
    <fb>30001218</fb>
    <v>2</v>
  </rv>
  <rv s="3">
    <v>189</v>
  </rv>
  <rv s="8">
    <v>T-1WDH</v>
    <v>Atom</v>
    <v>0</v>
    <v>T-1WDH</v>
    <v>Constellation</v>
    <v>None</v>
    <v>1840</v>
    <v>1.11051e+16</v>
    <v>1756</v>
    <v>1847</v>
  </rv>
  <rv s="2">
    <fb>20000178</fb>
    <v>1</v>
  </rv>
  <rv s="2">
    <fb>30001219</fb>
    <v>2</v>
  </rv>
  <rv s="2">
    <fb>30001220</fb>
    <v>2</v>
  </rv>
  <rv s="2">
    <fb>30001221</fb>
    <v>2</v>
  </rv>
  <rv s="2">
    <fb>30001222</fb>
    <v>2</v>
  </rv>
  <rv s="2">
    <fb>30001223</fb>
    <v>2</v>
  </rv>
  <rv s="2">
    <fb>30001224</fb>
    <v>2</v>
  </rv>
  <rv s="2">
    <fb>30001225</fb>
    <v>2</v>
  </rv>
  <rv s="3">
    <v>190</v>
  </rv>
  <rv s="8">
    <v>A-JI5E</v>
    <v>Atom</v>
    <v>0</v>
    <v>A-JI5E</v>
    <v>Constellation</v>
    <v>None</v>
    <v>1849</v>
    <v>1.30551e+16</v>
    <v>1756</v>
    <v>1857</v>
  </rv>
  <rv s="2">
    <fb>20000179</fb>
    <v>1</v>
  </rv>
  <rv s="2">
    <fb>30001226</fb>
    <v>2</v>
  </rv>
  <rv s="2">
    <fb>30001227</fb>
    <v>2</v>
  </rv>
  <rv s="2">
    <fb>30001228</fb>
    <v>2</v>
  </rv>
  <rv s="2">
    <fb>30001229</fb>
    <v>2</v>
  </rv>
  <rv s="2">
    <fb>30001230</fb>
    <v>2</v>
  </rv>
  <rv s="2">
    <fb>30001231</fb>
    <v>2</v>
  </rv>
  <rv s="3">
    <v>191</v>
  </rv>
  <rv s="8">
    <v>T-HHHT</v>
    <v>Atom</v>
    <v>0</v>
    <v>T-HHHT</v>
    <v>Constellation</v>
    <v>None</v>
    <v>1859</v>
    <v>9.25817e+15</v>
    <v>1756</v>
    <v>1866</v>
  </rv>
  <rv s="2">
    <fb>20000180</fb>
    <v>1</v>
  </rv>
  <rv s="2">
    <fb>30001232</fb>
    <v>2</v>
  </rv>
  <rv s="2">
    <fb>30001233</fb>
    <v>2</v>
  </rv>
  <rv s="2">
    <fb>30001234</fb>
    <v>2</v>
  </rv>
  <rv s="2">
    <fb>30001235</fb>
    <v>2</v>
  </rv>
  <rv s="2">
    <fb>30001236</fb>
    <v>2</v>
  </rv>
  <rv s="2">
    <fb>30001237</fb>
    <v>2</v>
  </rv>
  <rv s="3">
    <v>192</v>
  </rv>
  <rv s="9">
    <v>NNLX-K</v>
    <v>Atom</v>
    <v>0</v>
    <v>NNLX-K</v>
    <v>Constellation</v>
    <v>None</v>
    <v>1868</v>
    <v>8121240000000000</v>
    <v>1756</v>
    <v>1875</v>
  </rv>
  <rv s="2">
    <fb>20000181</fb>
    <v>1</v>
  </rv>
  <rv s="2">
    <fb>30001238</fb>
    <v>2</v>
  </rv>
  <rv s="2">
    <fb>30001239</fb>
    <v>2</v>
  </rv>
  <rv s="2">
    <fb>30001240</fb>
    <v>2</v>
  </rv>
  <rv s="2">
    <fb>30001241</fb>
    <v>2</v>
  </rv>
  <rv s="2">
    <fb>30001242</fb>
    <v>2</v>
  </rv>
  <rv s="2">
    <fb>30001243</fb>
    <v>2</v>
  </rv>
  <rv s="2">
    <fb>30001244</fb>
    <v>2</v>
  </rv>
  <rv s="2">
    <fb>30001245</fb>
    <v>2</v>
  </rv>
  <rv s="3">
    <v>193</v>
  </rv>
  <rv s="8">
    <v>6JCS-4</v>
    <v>Atom</v>
    <v>0</v>
    <v>6JCS-4</v>
    <v>Constellation</v>
    <v>None</v>
    <v>1877</v>
    <v>1.699e+16</v>
    <v>1756</v>
    <v>1886</v>
  </rv>
  <rv s="2">
    <fb>20000182</fb>
    <v>1</v>
  </rv>
  <rv s="2">
    <fb>30001246</fb>
    <v>2</v>
  </rv>
  <rv s="2">
    <fb>30001247</fb>
    <v>2</v>
  </rv>
  <rv s="2">
    <fb>30001248</fb>
    <v>2</v>
  </rv>
  <rv s="2">
    <fb>30001249</fb>
    <v>2</v>
  </rv>
  <rv s="2">
    <fb>30001250</fb>
    <v>2</v>
  </rv>
  <rv s="2">
    <fb>30001251</fb>
    <v>2</v>
  </rv>
  <rv s="2">
    <fb>30001252</fb>
    <v>2</v>
  </rv>
  <rv s="2">
    <fb>30001253</fb>
    <v>2</v>
  </rv>
  <rv s="3">
    <v>194</v>
  </rv>
  <rv s="8">
    <v>U-JTBT</v>
    <v>Atom</v>
    <v>0</v>
    <v>U-JTBT</v>
    <v>Constellation</v>
    <v>None</v>
    <v>1888</v>
    <v>1.08368e+16</v>
    <v>1756</v>
    <v>1897</v>
  </rv>
  <rv s="2">
    <fb>20000183</fb>
    <v>1</v>
  </rv>
  <rv s="2">
    <fb>30001254</fb>
    <v>2</v>
  </rv>
  <rv s="2">
    <fb>30001255</fb>
    <v>2</v>
  </rv>
  <rv s="2">
    <fb>30001256</fb>
    <v>2</v>
  </rv>
  <rv s="2">
    <fb>30001257</fb>
    <v>2</v>
  </rv>
  <rv s="2">
    <fb>30001258</fb>
    <v>2</v>
  </rv>
  <rv s="2">
    <fb>30001259</fb>
    <v>2</v>
  </rv>
  <rv s="2">
    <fb>30001260</fb>
    <v>2</v>
  </rv>
  <rv s="3">
    <v>195</v>
  </rv>
  <rv s="8">
    <v>BRP2-K</v>
    <v>Atom</v>
    <v>0</v>
    <v>BRP2-K</v>
    <v>Constellation</v>
    <v>None</v>
    <v>1899</v>
    <v>1.29256e+16</v>
    <v>1756</v>
    <v>1907</v>
  </rv>
  <rv s="3">
    <v>196</v>
  </rv>
  <rv s="6">
    <v>Catch</v>
    <v>Atom</v>
    <v>0</v>
    <v>1909</v>
    <v>Region</v>
    <v>Catch has long been a strategically important region. During the initial expansion into the rim territories, it linked the Khanid Kingdom, Sansha's Nation and the Angel Cartel to one another, and through its connections to Providence was given considerable status as the "Southern Gateway" by the Amarr Empire. Unlike regions such as Pure Blind, however, its importance did not fade with the dawn of the capsuleer era, as its branching links east and west ensured continued relevance. As a consequence it has earned itself a bloody reputation - some say the very stars reverberate with the dying breaths of the countless lost souls.</v>
    <v>1756</v>
    <v>Catch</v>
  </rv>
  <rv s="2">
    <fb>500010</fb>
    <v>1</v>
  </rv>
  <rv s="2">
    <fb>20000184</fb>
    <v>1</v>
  </rv>
  <rv s="2">
    <fb>10000015</fb>
    <v>1</v>
  </rv>
  <rv s="2">
    <fb>30001261</fb>
    <v>2</v>
  </rv>
  <rv s="2">
    <fb>30001262</fb>
    <v>2</v>
  </rv>
  <rv s="2">
    <fb>30001263</fb>
    <v>2</v>
  </rv>
  <rv s="2">
    <fb>30001264</fb>
    <v>2</v>
  </rv>
  <rv s="2">
    <fb>30001265</fb>
    <v>2</v>
  </rv>
  <rv s="2">
    <fb>30001266</fb>
    <v>2</v>
  </rv>
  <rv s="2">
    <fb>30001267</fb>
    <v>2</v>
  </rv>
  <rv s="3">
    <v>197</v>
  </rv>
  <rv s="4">
    <v>1G-8KY</v>
    <v>Atom</v>
    <v>0</v>
    <v>1G-8KY</v>
    <v>Constellation</v>
    <v>1911</v>
    <v>1912</v>
    <v>1.18672e+16</v>
    <v>1913</v>
    <v>1921</v>
  </rv>
  <rv s="2">
    <fb>20000185</fb>
    <v>1</v>
  </rv>
  <rv s="2">
    <fb>30001268</fb>
    <v>2</v>
  </rv>
  <rv s="2">
    <fb>30001269</fb>
    <v>2</v>
  </rv>
  <rv s="2">
    <fb>30001270</fb>
    <v>2</v>
  </rv>
  <rv s="2">
    <fb>30001271</fb>
    <v>2</v>
  </rv>
  <rv s="2">
    <fb>30001272</fb>
    <v>2</v>
  </rv>
  <rv s="2">
    <fb>30001273</fb>
    <v>2</v>
  </rv>
  <rv s="3">
    <v>198</v>
  </rv>
  <rv s="4">
    <v>ST-0EZ</v>
    <v>Atom</v>
    <v>0</v>
    <v>ST-0EZ</v>
    <v>Constellation</v>
    <v>1911</v>
    <v>1923</v>
    <v>1.04904e+16</v>
    <v>1913</v>
    <v>1930</v>
  </rv>
  <rv s="2">
    <fb>20000186</fb>
    <v>1</v>
  </rv>
  <rv s="2">
    <fb>30001274</fb>
    <v>2</v>
  </rv>
  <rv s="2">
    <fb>30001275</fb>
    <v>2</v>
  </rv>
  <rv s="2">
    <fb>30001276</fb>
    <v>2</v>
  </rv>
  <rv s="2">
    <fb>30001277</fb>
    <v>2</v>
  </rv>
  <rv s="2">
    <fb>30001278</fb>
    <v>2</v>
  </rv>
  <rv s="2">
    <fb>30001279</fb>
    <v>2</v>
  </rv>
  <rv s="3">
    <v>199</v>
  </rv>
  <rv s="4">
    <v>48R-PS</v>
    <v>Atom</v>
    <v>0</v>
    <v>48R-PS</v>
    <v>Constellation</v>
    <v>1911</v>
    <v>1932</v>
    <v>1.57449e+16</v>
    <v>1913</v>
    <v>1939</v>
  </rv>
  <rv s="2">
    <fb>20000187</fb>
    <v>1</v>
  </rv>
  <rv s="2">
    <fb>30001280</fb>
    <v>2</v>
  </rv>
  <rv s="2">
    <fb>30001281</fb>
    <v>2</v>
  </rv>
  <rv s="2">
    <fb>30001282</fb>
    <v>2</v>
  </rv>
  <rv s="2">
    <fb>30001283</fb>
    <v>2</v>
  </rv>
  <rv s="2">
    <fb>30001284</fb>
    <v>2</v>
  </rv>
  <rv s="2">
    <fb>30001285</fb>
    <v>2</v>
  </rv>
  <rv s="3">
    <v>200</v>
  </rv>
  <rv s="5">
    <v>N32Z-Z</v>
    <v>Atom</v>
    <v>0</v>
    <v>N32Z-Z</v>
    <v>Constellation</v>
    <v>1911</v>
    <v>1941</v>
    <v>8242850000000000</v>
    <v>1913</v>
    <v>1948</v>
  </rv>
  <rv s="2">
    <fb>20000188</fb>
    <v>1</v>
  </rv>
  <rv s="2">
    <fb>30001286</fb>
    <v>2</v>
  </rv>
  <rv s="2">
    <fb>30001287</fb>
    <v>2</v>
  </rv>
  <rv s="2">
    <fb>30001288</fb>
    <v>2</v>
  </rv>
  <rv s="2">
    <fb>30001289</fb>
    <v>2</v>
  </rv>
  <rv s="2">
    <fb>30001290</fb>
    <v>2</v>
  </rv>
  <rv s="2">
    <fb>30001291</fb>
    <v>2</v>
  </rv>
  <rv s="3">
    <v>201</v>
  </rv>
  <rv s="4">
    <v>UTZ-7B</v>
    <v>Atom</v>
    <v>0</v>
    <v>UTZ-7B</v>
    <v>Constellation</v>
    <v>1911</v>
    <v>1950</v>
    <v>1.64229e+16</v>
    <v>1913</v>
    <v>1957</v>
  </rv>
  <rv s="2">
    <fb>20000189</fb>
    <v>1</v>
  </rv>
  <rv s="2">
    <fb>30001292</fb>
    <v>2</v>
  </rv>
  <rv s="2">
    <fb>30001293</fb>
    <v>2</v>
  </rv>
  <rv s="2">
    <fb>30001294</fb>
    <v>2</v>
  </rv>
  <rv s="2">
    <fb>30001295</fb>
    <v>2</v>
  </rv>
  <rv s="2">
    <fb>30001296</fb>
    <v>2</v>
  </rv>
  <rv s="2">
    <fb>30001297</fb>
    <v>2</v>
  </rv>
  <rv s="2">
    <fb>30001298</fb>
    <v>2</v>
  </rv>
  <rv s="2">
    <fb>30001299</fb>
    <v>2</v>
  </rv>
  <rv s="3">
    <v>202</v>
  </rv>
  <rv s="4">
    <v>E-I1JW</v>
    <v>Atom</v>
    <v>0</v>
    <v>E-I1JW</v>
    <v>Constellation</v>
    <v>1911</v>
    <v>1959</v>
    <v>1.87907e+16</v>
    <v>1913</v>
    <v>1968</v>
  </rv>
  <rv s="2">
    <fb>20000190</fb>
    <v>1</v>
  </rv>
  <rv s="2">
    <fb>30001300</fb>
    <v>2</v>
  </rv>
  <rv s="2">
    <fb>30001301</fb>
    <v>2</v>
  </rv>
  <rv s="2">
    <fb>30001302</fb>
    <v>2</v>
  </rv>
  <rv s="2">
    <fb>30001303</fb>
    <v>2</v>
  </rv>
  <rv s="2">
    <fb>30001304</fb>
    <v>2</v>
  </rv>
  <rv s="2">
    <fb>30001305</fb>
    <v>2</v>
  </rv>
  <rv s="2">
    <fb>30001306</fb>
    <v>2</v>
  </rv>
  <rv s="2">
    <fb>30001307</fb>
    <v>2</v>
  </rv>
  <rv s="2">
    <fb>30001308</fb>
    <v>2</v>
  </rv>
  <rv s="3">
    <v>203</v>
  </rv>
  <rv s="4">
    <v>W9MQ-1</v>
    <v>Atom</v>
    <v>0</v>
    <v>W9MQ-1</v>
    <v>Constellation</v>
    <v>1911</v>
    <v>1970</v>
    <v>2.42445e+16</v>
    <v>1913</v>
    <v>1980</v>
  </rv>
  <rv s="2">
    <fb>20000191</fb>
    <v>1</v>
  </rv>
  <rv s="2">
    <fb>30001309</fb>
    <v>2</v>
  </rv>
  <rv s="2">
    <fb>30001310</fb>
    <v>2</v>
  </rv>
  <rv s="2">
    <fb>30001311</fb>
    <v>2</v>
  </rv>
  <rv s="2">
    <fb>30001312</fb>
    <v>2</v>
  </rv>
  <rv s="2">
    <fb>30001313</fb>
    <v>2</v>
  </rv>
  <rv s="2">
    <fb>30001314</fb>
    <v>2</v>
  </rv>
  <rv s="3">
    <v>204</v>
  </rv>
  <rv s="4">
    <v>XHYS-O</v>
    <v>Atom</v>
    <v>0</v>
    <v>XHYS-O</v>
    <v>Constellation</v>
    <v>1911</v>
    <v>1982</v>
    <v>1.37393e+16</v>
    <v>1913</v>
    <v>1989</v>
  </rv>
  <rv s="2">
    <fb>20000192</fb>
    <v>1</v>
  </rv>
  <rv s="2">
    <fb>30001315</fb>
    <v>2</v>
  </rv>
  <rv s="2">
    <fb>30001316</fb>
    <v>2</v>
  </rv>
  <rv s="2">
    <fb>30001317</fb>
    <v>2</v>
  </rv>
  <rv s="2">
    <fb>30001318</fb>
    <v>2</v>
  </rv>
  <rv s="2">
    <fb>30001319</fb>
    <v>2</v>
  </rv>
  <rv s="2">
    <fb>30001320</fb>
    <v>2</v>
  </rv>
  <rv s="2">
    <fb>30001321</fb>
    <v>2</v>
  </rv>
  <rv s="2">
    <fb>30001322</fb>
    <v>2</v>
  </rv>
  <rv s="2">
    <fb>30001323</fb>
    <v>2</v>
  </rv>
  <rv s="3">
    <v>205</v>
  </rv>
  <rv s="4">
    <v>Y8-HHZ</v>
    <v>Atom</v>
    <v>0</v>
    <v>Y8-HHZ</v>
    <v>Constellation</v>
    <v>1911</v>
    <v>1991</v>
    <v>2.97583e+16</v>
    <v>1913</v>
    <v>2001</v>
  </rv>
  <rv s="2">
    <fb>20000193</fb>
    <v>1</v>
  </rv>
  <rv s="2">
    <fb>30001324</fb>
    <v>2</v>
  </rv>
  <rv s="2">
    <fb>30001325</fb>
    <v>2</v>
  </rv>
  <rv s="2">
    <fb>30001326</fb>
    <v>2</v>
  </rv>
  <rv s="2">
    <fb>30001327</fb>
    <v>2</v>
  </rv>
  <rv s="2">
    <fb>30001328</fb>
    <v>2</v>
  </rv>
  <rv s="2">
    <fb>30001329</fb>
    <v>2</v>
  </rv>
  <rv s="2">
    <fb>30001330</fb>
    <v>2</v>
  </rv>
  <rv s="3">
    <v>206</v>
  </rv>
  <rv s="4">
    <v>Y8HB-U</v>
    <v>Atom</v>
    <v>0</v>
    <v>Y8HB-U</v>
    <v>Constellation</v>
    <v>1911</v>
    <v>2003</v>
    <v>1.27654e+16</v>
    <v>1913</v>
    <v>2011</v>
  </rv>
  <rv s="2">
    <fb>20000194</fb>
    <v>1</v>
  </rv>
  <rv s="2">
    <fb>30001331</fb>
    <v>2</v>
  </rv>
  <rv s="2">
    <fb>30001332</fb>
    <v>2</v>
  </rv>
  <rv s="2">
    <fb>30001333</fb>
    <v>2</v>
  </rv>
  <rv s="2">
    <fb>30001334</fb>
    <v>2</v>
  </rv>
  <rv s="2">
    <fb>30001335</fb>
    <v>2</v>
  </rv>
  <rv s="2">
    <fb>30001336</fb>
    <v>2</v>
  </rv>
  <rv s="3">
    <v>207</v>
  </rv>
  <rv s="4">
    <v>XMNF-7</v>
    <v>Atom</v>
    <v>0</v>
    <v>XMNF-7</v>
    <v>Constellation</v>
    <v>1911</v>
    <v>2013</v>
    <v>1.09401e+16</v>
    <v>1913</v>
    <v>2020</v>
  </rv>
  <rv s="2">
    <fb>20000195</fb>
    <v>1</v>
  </rv>
  <rv s="2">
    <fb>30001337</fb>
    <v>2</v>
  </rv>
  <rv s="2">
    <fb>30001338</fb>
    <v>2</v>
  </rv>
  <rv s="2">
    <fb>30001339</fb>
    <v>2</v>
  </rv>
  <rv s="2">
    <fb>30001340</fb>
    <v>2</v>
  </rv>
  <rv s="2">
    <fb>30001341</fb>
    <v>2</v>
  </rv>
  <rv s="2">
    <fb>30001342</fb>
    <v>2</v>
  </rv>
  <rv s="2">
    <fb>30001343</fb>
    <v>2</v>
  </rv>
  <rv s="3">
    <v>208</v>
  </rv>
  <rv s="4">
    <v>L-1T22</v>
    <v>Atom</v>
    <v>0</v>
    <v>L-1T22</v>
    <v>Constellation</v>
    <v>1911</v>
    <v>2022</v>
    <v>1.02742e+16</v>
    <v>1913</v>
    <v>2030</v>
  </rv>
  <rv s="2">
    <fb>20000196</fb>
    <v>1</v>
  </rv>
  <rv s="2">
    <fb>30001344</fb>
    <v>2</v>
  </rv>
  <rv s="2">
    <fb>30001345</fb>
    <v>2</v>
  </rv>
  <rv s="2">
    <fb>30001346</fb>
    <v>2</v>
  </rv>
  <rv s="2">
    <fb>30001347</fb>
    <v>2</v>
  </rv>
  <rv s="2">
    <fb>30001348</fb>
    <v>2</v>
  </rv>
  <rv s="2">
    <fb>30001349</fb>
    <v>2</v>
  </rv>
  <rv s="3">
    <v>209</v>
  </rv>
  <rv s="4">
    <v>0HD-6C</v>
    <v>Atom</v>
    <v>0</v>
    <v>0HD-6C</v>
    <v>Constellation</v>
    <v>1911</v>
    <v>2032</v>
    <v>1.21882e+16</v>
    <v>1913</v>
    <v>2039</v>
  </rv>
  <rv s="2">
    <fb>20000197</fb>
    <v>1</v>
  </rv>
  <rv s="2">
    <fb>30001350</fb>
    <v>2</v>
  </rv>
  <rv s="2">
    <fb>30001351</fb>
    <v>2</v>
  </rv>
  <rv s="2">
    <fb>30001352</fb>
    <v>2</v>
  </rv>
  <rv s="2">
    <fb>30001353</fb>
    <v>2</v>
  </rv>
  <rv s="2">
    <fb>30001354</fb>
    <v>2</v>
  </rv>
  <rv s="2">
    <fb>30001355</fb>
    <v>2</v>
  </rv>
  <rv s="3">
    <v>210</v>
  </rv>
  <rv s="4">
    <v>0KTC-R</v>
    <v>Atom</v>
    <v>0</v>
    <v>0KTC-R</v>
    <v>Constellation</v>
    <v>1911</v>
    <v>2041</v>
    <v>1.09339e+16</v>
    <v>1913</v>
    <v>2048</v>
  </rv>
  <rv s="3">
    <v>211</v>
  </rv>
  <rv s="6">
    <v>Venal</v>
    <v>Atom</v>
    <v>0</v>
    <v>2050</v>
    <v>Region</v>
    <v xml:space="preserve">"I can neither confirm nor deny the allegations that... what are we being accused of again, Rabbit?"_x000D_
_x000D_
"This time? G-g-grand piracy, sixth-degree m-m-multiple-homicide, terrorism and littering, i-i-if I'm reading this right"_x000D_
_x000D_
"Yeah, that. No comment" </v>
    <v>1913</v>
    <v>Venal</v>
  </rv>
  <rv s="2">
    <fb>20000198</fb>
    <v>1</v>
  </rv>
  <rv s="2">
    <fb>10000016</fb>
    <v>1</v>
  </rv>
  <rv s="2">
    <fb>30001356</fb>
    <v>2</v>
  </rv>
  <rv s="2">
    <fb>30001357</fb>
    <v>2</v>
  </rv>
  <rv s="2">
    <fb>30001358</fb>
    <v>2</v>
  </rv>
  <rv s="2">
    <fb>30001359</fb>
    <v>2</v>
  </rv>
  <rv s="2">
    <fb>30001360</fb>
    <v>2</v>
  </rv>
  <rv s="2">
    <fb>30001361</fb>
    <v>2</v>
  </rv>
  <rv s="3">
    <v>212</v>
  </rv>
  <rv s="4">
    <v>Okunda</v>
    <v>Atom</v>
    <v>0</v>
    <v>Okunda</v>
    <v>Constellation</v>
    <v>56</v>
    <v>2052</v>
    <v>1.65881e+16</v>
    <v>2053</v>
    <v>2060</v>
  </rv>
  <rv s="2">
    <fb>20000199</fb>
    <v>1</v>
  </rv>
  <rv s="2">
    <fb>30001362</fb>
    <v>2</v>
  </rv>
  <rv s="2">
    <fb>30001363</fb>
    <v>2</v>
  </rv>
  <rv s="2">
    <fb>30001364</fb>
    <v>2</v>
  </rv>
  <rv s="2">
    <fb>30001365</fb>
    <v>2</v>
  </rv>
  <rv s="2">
    <fb>30001366</fb>
    <v>2</v>
  </rv>
  <rv s="2">
    <fb>30001367</fb>
    <v>2</v>
  </rv>
  <rv s="2">
    <fb>30021392</fb>
    <v>2</v>
  </rv>
  <rv s="3">
    <v>213</v>
  </rv>
  <rv s="4">
    <v>Koichi</v>
    <v>Atom</v>
    <v>0</v>
    <v>Koichi</v>
    <v>Constellation</v>
    <v>56</v>
    <v>2062</v>
    <v>1.43522e+16</v>
    <v>2053</v>
    <v>2070</v>
  </rv>
  <rv s="2">
    <fb>20000200</fb>
    <v>1</v>
  </rv>
  <rv s="2">
    <fb>30001368</fb>
    <v>2</v>
  </rv>
  <rv s="2">
    <fb>30001369</fb>
    <v>2</v>
  </rv>
  <rv s="2">
    <fb>30001370</fb>
    <v>2</v>
  </rv>
  <rv s="2">
    <fb>30001371</fb>
    <v>2</v>
  </rv>
  <rv s="2">
    <fb>30001373</fb>
    <v>2</v>
  </rv>
  <rv s="3">
    <v>214</v>
  </rv>
  <rv s="5">
    <v>Haurala</v>
    <v>Atom</v>
    <v>0</v>
    <v>Haurala</v>
    <v>Constellation</v>
    <v>56</v>
    <v>2072</v>
    <v>8042940000000000</v>
    <v>2053</v>
    <v>2078</v>
  </rv>
  <rv s="2">
    <fb>20000201</fb>
    <v>1</v>
  </rv>
  <rv s="2">
    <fb>30001374</fb>
    <v>2</v>
  </rv>
  <rv s="2">
    <fb>30001375</fb>
    <v>2</v>
  </rv>
  <rv s="2">
    <fb>30001376</fb>
    <v>2</v>
  </rv>
  <rv s="2">
    <fb>30001377</fb>
    <v>2</v>
  </rv>
  <rv s="2">
    <fb>30001378</fb>
    <v>2</v>
  </rv>
  <rv s="2">
    <fb>30001379</fb>
    <v>2</v>
  </rv>
  <rv s="2">
    <fb>30011392</fb>
    <v>2</v>
  </rv>
  <rv s="2">
    <fb>30031407</fb>
    <v>2</v>
  </rv>
  <rv s="2">
    <fb>30041407</fb>
    <v>2</v>
  </rv>
  <rv s="3">
    <v>215</v>
  </rv>
  <rv s="4">
    <v>Okela</v>
    <v>Atom</v>
    <v>0</v>
    <v>Okela</v>
    <v>Constellation</v>
    <v>56</v>
    <v>2080</v>
    <v>1.33096e+16</v>
    <v>2053</v>
    <v>2090</v>
  </rv>
  <rv s="2">
    <fb>20000202</fb>
    <v>1</v>
  </rv>
  <rv s="2">
    <fb>30001380</fb>
    <v>2</v>
  </rv>
  <rv s="2">
    <fb>30001382</fb>
    <v>2</v>
  </rv>
  <rv s="2">
    <fb>30001383</fb>
    <v>2</v>
  </rv>
  <rv s="2">
    <fb>30001384</fb>
    <v>2</v>
  </rv>
  <rv s="2">
    <fb>30001385</fb>
    <v>2</v>
  </rv>
  <rv s="3">
    <v>216</v>
  </rv>
  <rv s="5">
    <v>Kaala</v>
    <v>Atom</v>
    <v>0</v>
    <v>Kaala</v>
    <v>Constellation</v>
    <v>56</v>
    <v>2092</v>
    <v>8430560000000000</v>
    <v>2053</v>
    <v>2098</v>
  </rv>
  <rv s="2">
    <fb>20000203</fb>
    <v>1</v>
  </rv>
  <rv s="2">
    <fb>30001386</fb>
    <v>2</v>
  </rv>
  <rv s="2">
    <fb>30001387</fb>
    <v>2</v>
  </rv>
  <rv s="2">
    <fb>30001388</fb>
    <v>2</v>
  </rv>
  <rv s="2">
    <fb>30001389</fb>
    <v>2</v>
  </rv>
  <rv s="2">
    <fb>30001390</fb>
    <v>2</v>
  </rv>
  <rv s="2">
    <fb>30001391</fb>
    <v>2</v>
  </rv>
  <rv s="3">
    <v>217</v>
  </rv>
  <rv s="4">
    <v>Makiriemi</v>
    <v>Atom</v>
    <v>0</v>
    <v>Makiriemi</v>
    <v>Constellation</v>
    <v>56</v>
    <v>2100</v>
    <v>1.58228e+16</v>
    <v>2053</v>
    <v>2107</v>
  </rv>
  <rv s="2">
    <fb>20000204</fb>
    <v>1</v>
  </rv>
  <rv s="2">
    <fb>30001392</fb>
    <v>2</v>
  </rv>
  <rv s="2">
    <fb>30001393</fb>
    <v>2</v>
  </rv>
  <rv s="2">
    <fb>30001394</fb>
    <v>2</v>
  </rv>
  <rv s="2">
    <fb>30001395</fb>
    <v>2</v>
  </rv>
  <rv s="2">
    <fb>30001396</fb>
    <v>2</v>
  </rv>
  <rv s="2">
    <fb>30001397</fb>
    <v>2</v>
  </rv>
  <rv s="3">
    <v>218</v>
  </rv>
  <rv s="4">
    <v>Sela</v>
    <v>Atom</v>
    <v>0</v>
    <v>Sela</v>
    <v>Constellation</v>
    <v>56</v>
    <v>2109</v>
    <v>9.18068e+15</v>
    <v>2053</v>
    <v>2116</v>
  </rv>
  <rv s="2">
    <fb>20000205</fb>
    <v>1</v>
  </rv>
  <rv s="2">
    <fb>30001398</fb>
    <v>2</v>
  </rv>
  <rv s="2">
    <fb>30001399</fb>
    <v>2</v>
  </rv>
  <rv s="2">
    <fb>30001400</fb>
    <v>2</v>
  </rv>
  <rv s="2">
    <fb>30001401</fb>
    <v>2</v>
  </rv>
  <rv s="2">
    <fb>30001402</fb>
    <v>2</v>
  </rv>
  <rv s="2">
    <fb>30001403</fb>
    <v>2</v>
  </rv>
  <rv s="3">
    <v>219</v>
  </rv>
  <rv s="4">
    <v>Minnen</v>
    <v>Atom</v>
    <v>0</v>
    <v>Minnen</v>
    <v>Constellation</v>
    <v>56</v>
    <v>2118</v>
    <v>1.56299e+16</v>
    <v>2053</v>
    <v>2125</v>
  </rv>
  <rv s="2">
    <fb>20000206</fb>
    <v>1</v>
  </rv>
  <rv s="2">
    <fb>30001404</fb>
    <v>2</v>
  </rv>
  <rv s="2">
    <fb>30001405</fb>
    <v>2</v>
  </rv>
  <rv s="2">
    <fb>30001406</fb>
    <v>2</v>
  </rv>
  <rv s="2">
    <fb>30001407</fb>
    <v>2</v>
  </rv>
  <rv s="2">
    <fb>30001408</fb>
    <v>2</v>
  </rv>
  <rv s="2">
    <fb>30001409</fb>
    <v>2</v>
  </rv>
  <rv s="2">
    <fb>30011407</fb>
    <v>2</v>
  </rv>
  <rv s="3">
    <v>220</v>
  </rv>
  <rv s="5">
    <v>Karnola</v>
    <v>Atom</v>
    <v>0</v>
    <v>Karnola</v>
    <v>Constellation</v>
    <v>56</v>
    <v>2127</v>
    <v>6677320000000000</v>
    <v>2053</v>
    <v>2135</v>
  </rv>
  <rv s="2">
    <fb>20000207</fb>
    <v>1</v>
  </rv>
  <rv s="2">
    <fb>30001410</fb>
    <v>2</v>
  </rv>
  <rv s="2">
    <fb>30001411</fb>
    <v>2</v>
  </rv>
  <rv s="2">
    <fb>30001412</fb>
    <v>2</v>
  </rv>
  <rv s="2">
    <fb>30001414</fb>
    <v>2</v>
  </rv>
  <rv s="2">
    <fb>30001415</fb>
    <v>2</v>
  </rv>
  <rv s="3">
    <v>221</v>
  </rv>
  <rv s="4">
    <v>Kainokai</v>
    <v>Atom</v>
    <v>0</v>
    <v>Kainokai</v>
    <v>Constellation</v>
    <v>56</v>
    <v>2137</v>
    <v>1.10108e+16</v>
    <v>2053</v>
    <v>2143</v>
  </rv>
  <rv s="2">
    <fb>20000208</fb>
    <v>1</v>
  </rv>
  <rv s="2">
    <fb>30001416</fb>
    <v>2</v>
  </rv>
  <rv s="2">
    <fb>30001417</fb>
    <v>2</v>
  </rv>
  <rv s="2">
    <fb>30001418</fb>
    <v>2</v>
  </rv>
  <rv s="2">
    <fb>30001419</fb>
    <v>2</v>
  </rv>
  <rv s="2">
    <fb>30001420</fb>
    <v>2</v>
  </rv>
  <rv s="2">
    <fb>30001421</fb>
    <v>2</v>
  </rv>
  <rv s="2">
    <fb>30001422</fb>
    <v>2</v>
  </rv>
  <rv s="2">
    <fb>30001423</fb>
    <v>2</v>
  </rv>
  <rv s="3">
    <v>222</v>
  </rv>
  <rv s="4">
    <v>Pietanen</v>
    <v>Atom</v>
    <v>0</v>
    <v>Pietanen</v>
    <v>Constellation</v>
    <v>56</v>
    <v>2145</v>
    <v>1.41236e+16</v>
    <v>2053</v>
    <v>2154</v>
  </rv>
  <rv s="2">
    <fb>20000209</fb>
    <v>1</v>
  </rv>
  <rv s="2">
    <fb>30001424</fb>
    <v>2</v>
  </rv>
  <rv s="2">
    <fb>30001425</fb>
    <v>2</v>
  </rv>
  <rv s="2">
    <fb>30001426</fb>
    <v>2</v>
  </rv>
  <rv s="2">
    <fb>30001427</fb>
    <v>2</v>
  </rv>
  <rv s="2">
    <fb>30001428</fb>
    <v>2</v>
  </rv>
  <rv s="2">
    <fb>30001429</fb>
    <v>2</v>
  </rv>
  <rv s="3">
    <v>223</v>
  </rv>
  <rv s="4">
    <v>Asalola</v>
    <v>Atom</v>
    <v>0</v>
    <v>Asalola</v>
    <v>Constellation</v>
    <v>56</v>
    <v>2156</v>
    <v>1.42147e+16</v>
    <v>2053</v>
    <v>2163</v>
  </rv>
  <rv s="2">
    <fb>20000210</fb>
    <v>1</v>
  </rv>
  <rv s="2">
    <fb>30001430</fb>
    <v>2</v>
  </rv>
  <rv s="2">
    <fb>30001431</fb>
    <v>2</v>
  </rv>
  <rv s="2">
    <fb>30001432</fb>
    <v>2</v>
  </rv>
  <rv s="2">
    <fb>30001433</fb>
    <v>2</v>
  </rv>
  <rv s="2">
    <fb>30001434</fb>
    <v>2</v>
  </rv>
  <rv s="2">
    <fb>30001435</fb>
    <v>2</v>
  </rv>
  <rv s="2">
    <fb>30001436</fb>
    <v>2</v>
  </rv>
  <rv s="3">
    <v>224</v>
  </rv>
  <rv s="4">
    <v>Malariya</v>
    <v>Atom</v>
    <v>0</v>
    <v>Malariya</v>
    <v>Constellation</v>
    <v>56</v>
    <v>2165</v>
    <v>1.21194e+16</v>
    <v>2053</v>
    <v>2173</v>
  </rv>
  <rv s="2">
    <fb>20000211</fb>
    <v>1</v>
  </rv>
  <rv s="2">
    <fb>30001437</fb>
    <v>2</v>
  </rv>
  <rv s="2">
    <fb>30001438</fb>
    <v>2</v>
  </rv>
  <rv s="2">
    <fb>30001439</fb>
    <v>2</v>
  </rv>
  <rv s="2">
    <fb>30001440</fb>
    <v>2</v>
  </rv>
  <rv s="2">
    <fb>30001441</fb>
    <v>2</v>
  </rv>
  <rv s="2">
    <fb>30001442</fb>
    <v>2</v>
  </rv>
  <rv s="3">
    <v>225</v>
  </rv>
  <rv s="4">
    <v>Umamon</v>
    <v>Atom</v>
    <v>0</v>
    <v>Umamon</v>
    <v>Constellation</v>
    <v>56</v>
    <v>2175</v>
    <v>1.44119e+16</v>
    <v>2053</v>
    <v>2182</v>
  </rv>
  <rv s="2">
    <fb>20000212</fb>
    <v>1</v>
  </rv>
  <rv s="2">
    <fb>30001443</fb>
    <v>2</v>
  </rv>
  <rv s="2">
    <fb>30001444</fb>
    <v>2</v>
  </rv>
  <rv s="2">
    <fb>30001446</fb>
    <v>2</v>
  </rv>
  <rv s="2">
    <fb>30001447</fb>
    <v>2</v>
  </rv>
  <rv s="2">
    <fb>30001448</fb>
    <v>2</v>
  </rv>
  <rv s="3">
    <v>226</v>
  </rv>
  <rv s="5">
    <v>Mito</v>
    <v>Atom</v>
    <v>0</v>
    <v>Mito</v>
    <v>Constellation</v>
    <v>56</v>
    <v>2184</v>
    <v>7378810000000000</v>
    <v>2053</v>
    <v>2190</v>
  </rv>
  <rv s="3">
    <v>227</v>
  </rv>
  <rv s="6">
    <v>Lonetrek</v>
    <v>Atom</v>
    <v>0</v>
    <v>2192</v>
    <v>Region</v>
    <v xml:space="preserve">"Our surveys show that there are many planets capable of sustaining life in these systems. However, the lack of a proper stargate network has drastically increased the travel time for our mission. I think it is worth it. I don't trust those Gallente further than I could throw one, and that isn't very far, given their indulgences.
The initial speculation for a fallback position seems to be sustainable, but we have one potential problem. The long-range probes we sent out have been reporting some strange readings. Our science teams think they are reading stargates and an adjoining region, which is disturbing. I do not think it possible that the Gallente have yet moved that far. Until we can confirm these readings and determine who or what these stargates belong to, it would be ill-advised to place ourselves in a position where we have our movement restricted on multiple fronts."
-Minato Zumari, Caldari Navy Commander </v>
    <v>2053</v>
    <v>Lonetrek</v>
  </rv>
  <rv s="2">
    <fb>500005</fb>
    <v>1</v>
  </rv>
  <rv s="2">
    <fb>20000213</fb>
    <v>1</v>
  </rv>
  <rv s="2">
    <fb>10000017</fb>
    <v>1</v>
  </rv>
  <rv s="2">
    <fb>30001449</fb>
    <v>2</v>
  </rv>
  <rv s="2">
    <fb>30001450</fb>
    <v>2</v>
  </rv>
  <rv s="2">
    <fb>30001451</fb>
    <v>2</v>
  </rv>
  <rv s="2">
    <fb>30001452</fb>
    <v>2</v>
  </rv>
  <rv s="2">
    <fb>30001453</fb>
    <v>2</v>
  </rv>
  <rv s="2">
    <fb>30001454</fb>
    <v>2</v>
  </rv>
  <rv s="3">
    <v>228</v>
  </rv>
  <rv s="4">
    <v>1-Z95W</v>
    <v>Atom</v>
    <v>0</v>
    <v>1-Z95W</v>
    <v>Constellation</v>
    <v>2194</v>
    <v>2195</v>
    <v>1.54217e+16</v>
    <v>2196</v>
    <v>2203</v>
  </rv>
  <rv s="2">
    <fb>20000214</fb>
    <v>1</v>
  </rv>
  <rv s="2">
    <fb>30001455</fb>
    <v>2</v>
  </rv>
  <rv s="2">
    <fb>30001456</fb>
    <v>2</v>
  </rv>
  <rv s="2">
    <fb>30001457</fb>
    <v>2</v>
  </rv>
  <rv s="2">
    <fb>30001458</fb>
    <v>2</v>
  </rv>
  <rv s="2">
    <fb>30001459</fb>
    <v>2</v>
  </rv>
  <rv s="2">
    <fb>30001460</fb>
    <v>2</v>
  </rv>
  <rv s="3">
    <v>229</v>
  </rv>
  <rv s="5">
    <v>OG-DJD</v>
    <v>Atom</v>
    <v>0</v>
    <v>OG-DJD</v>
    <v>Constellation</v>
    <v>2194</v>
    <v>2205</v>
    <v>8912770000000000</v>
    <v>2196</v>
    <v>2212</v>
  </rv>
  <rv s="2">
    <fb>20000215</fb>
    <v>1</v>
  </rv>
  <rv s="2">
    <fb>30001461</fb>
    <v>2</v>
  </rv>
  <rv s="2">
    <fb>30001462</fb>
    <v>2</v>
  </rv>
  <rv s="2">
    <fb>30001463</fb>
    <v>2</v>
  </rv>
  <rv s="2">
    <fb>30001464</fb>
    <v>2</v>
  </rv>
  <rv s="2">
    <fb>30001465</fb>
    <v>2</v>
  </rv>
  <rv s="2">
    <fb>30001466</fb>
    <v>2</v>
  </rv>
  <rv s="3">
    <v>230</v>
  </rv>
  <rv s="4">
    <v>05-1B6</v>
    <v>Atom</v>
    <v>0</v>
    <v>05-1B6</v>
    <v>Constellation</v>
    <v>2194</v>
    <v>2214</v>
    <v>1.329e+16</v>
    <v>2196</v>
    <v>2221</v>
  </rv>
  <rv s="2">
    <fb>20000216</fb>
    <v>1</v>
  </rv>
  <rv s="2">
    <fb>30001467</fb>
    <v>2</v>
  </rv>
  <rv s="2">
    <fb>30001468</fb>
    <v>2</v>
  </rv>
  <rv s="2">
    <fb>30001469</fb>
    <v>2</v>
  </rv>
  <rv s="2">
    <fb>30001470</fb>
    <v>2</v>
  </rv>
  <rv s="2">
    <fb>30001471</fb>
    <v>2</v>
  </rv>
  <rv s="2">
    <fb>30001472</fb>
    <v>2</v>
  </rv>
  <rv s="3">
    <v>231</v>
  </rv>
  <rv s="4">
    <v>WSC-AL</v>
    <v>Atom</v>
    <v>0</v>
    <v>WSC-AL</v>
    <v>Constellation</v>
    <v>2194</v>
    <v>2223</v>
    <v>1.0792e+16</v>
    <v>2196</v>
    <v>2230</v>
  </rv>
  <rv s="2">
    <fb>20000217</fb>
    <v>1</v>
  </rv>
  <rv s="2">
    <fb>30001473</fb>
    <v>2</v>
  </rv>
  <rv s="2">
    <fb>30001474</fb>
    <v>2</v>
  </rv>
  <rv s="2">
    <fb>30001475</fb>
    <v>2</v>
  </rv>
  <rv s="2">
    <fb>30001476</fb>
    <v>2</v>
  </rv>
  <rv s="2">
    <fb>30001477</fb>
    <v>2</v>
  </rv>
  <rv s="2">
    <fb>30001478</fb>
    <v>2</v>
  </rv>
  <rv s="3">
    <v>232</v>
  </rv>
  <rv s="4">
    <v>BS8-ZQ</v>
    <v>Atom</v>
    <v>0</v>
    <v>BS8-ZQ</v>
    <v>Constellation</v>
    <v>2194</v>
    <v>2232</v>
    <v>1.29929e+16</v>
    <v>2196</v>
    <v>2239</v>
  </rv>
  <rv s="2">
    <fb>20000218</fb>
    <v>1</v>
  </rv>
  <rv s="2">
    <fb>30001479</fb>
    <v>2</v>
  </rv>
  <rv s="2">
    <fb>30001480</fb>
    <v>2</v>
  </rv>
  <rv s="2">
    <fb>30001481</fb>
    <v>2</v>
  </rv>
  <rv s="2">
    <fb>30001482</fb>
    <v>2</v>
  </rv>
  <rv s="2">
    <fb>30001483</fb>
    <v>2</v>
  </rv>
  <rv s="2">
    <fb>30001484</fb>
    <v>2</v>
  </rv>
  <rv s="2">
    <fb>30001485</fb>
    <v>2</v>
  </rv>
  <rv s="3">
    <v>233</v>
  </rv>
  <rv s="4">
    <v>I4-DK8</v>
    <v>Atom</v>
    <v>0</v>
    <v>I4-DK8</v>
    <v>Constellation</v>
    <v>2194</v>
    <v>2241</v>
    <v>1.28143e+16</v>
    <v>2196</v>
    <v>2249</v>
  </rv>
  <rv s="2">
    <fb>20000219</fb>
    <v>1</v>
  </rv>
  <rv s="2">
    <fb>30001486</fb>
    <v>2</v>
  </rv>
  <rv s="2">
    <fb>30001487</fb>
    <v>2</v>
  </rv>
  <rv s="2">
    <fb>30001488</fb>
    <v>2</v>
  </rv>
  <rv s="2">
    <fb>30001489</fb>
    <v>2</v>
  </rv>
  <rv s="2">
    <fb>30001490</fb>
    <v>2</v>
  </rv>
  <rv s="2">
    <fb>30001491</fb>
    <v>2</v>
  </rv>
  <rv s="3">
    <v>234</v>
  </rv>
  <rv s="4">
    <v>4I-WP1</v>
    <v>Atom</v>
    <v>0</v>
    <v>4I-WP1</v>
    <v>Constellation</v>
    <v>2194</v>
    <v>2251</v>
    <v>1.12389e+16</v>
    <v>2196</v>
    <v>2258</v>
  </rv>
  <rv s="2">
    <fb>20000220</fb>
    <v>1</v>
  </rv>
  <rv s="2">
    <fb>30001492</fb>
    <v>2</v>
  </rv>
  <rv s="2">
    <fb>30001493</fb>
    <v>2</v>
  </rv>
  <rv s="2">
    <fb>30001494</fb>
    <v>2</v>
  </rv>
  <rv s="2">
    <fb>30001495</fb>
    <v>2</v>
  </rv>
  <rv s="2">
    <fb>30001496</fb>
    <v>2</v>
  </rv>
  <rv s="2">
    <fb>30001497</fb>
    <v>2</v>
  </rv>
  <rv s="2">
    <fb>30001498</fb>
    <v>2</v>
  </rv>
  <rv s="2">
    <fb>30001499</fb>
    <v>2</v>
  </rv>
  <rv s="3">
    <v>235</v>
  </rv>
  <rv s="4">
    <v>NSM-6F</v>
    <v>Atom</v>
    <v>0</v>
    <v>NSM-6F</v>
    <v>Constellation</v>
    <v>2194</v>
    <v>2260</v>
    <v>1.4482e+16</v>
    <v>2196</v>
    <v>2269</v>
  </rv>
  <rv s="2">
    <fb>20000221</fb>
    <v>1</v>
  </rv>
  <rv s="2">
    <fb>30001500</fb>
    <v>2</v>
  </rv>
  <rv s="2">
    <fb>30001501</fb>
    <v>2</v>
  </rv>
  <rv s="2">
    <fb>30001502</fb>
    <v>2</v>
  </rv>
  <rv s="2">
    <fb>30001503</fb>
    <v>2</v>
  </rv>
  <rv s="2">
    <fb>30001504</fb>
    <v>2</v>
  </rv>
  <rv s="2">
    <fb>30001505</fb>
    <v>2</v>
  </rv>
  <rv s="3">
    <v>236</v>
  </rv>
  <rv s="4">
    <v>F-8DMX</v>
    <v>Atom</v>
    <v>0</v>
    <v>F-8DMX</v>
    <v>Constellation</v>
    <v>2194</v>
    <v>2271</v>
    <v>1.07414e+16</v>
    <v>2196</v>
    <v>2278</v>
  </rv>
  <rv s="2">
    <fb>20000222</fb>
    <v>1</v>
  </rv>
  <rv s="2">
    <fb>30001506</fb>
    <v>2</v>
  </rv>
  <rv s="2">
    <fb>30001507</fb>
    <v>2</v>
  </rv>
  <rv s="2">
    <fb>30001508</fb>
    <v>2</v>
  </rv>
  <rv s="2">
    <fb>30001509</fb>
    <v>2</v>
  </rv>
  <rv s="2">
    <fb>30001510</fb>
    <v>2</v>
  </rv>
  <rv s="2">
    <fb>30001511</fb>
    <v>2</v>
  </rv>
  <rv s="3">
    <v>237</v>
  </rv>
  <rv s="4">
    <v>D-YMGR</v>
    <v>Atom</v>
    <v>0</v>
    <v>D-YMGR</v>
    <v>Constellation</v>
    <v>2194</v>
    <v>2280</v>
    <v>1.43153e+16</v>
    <v>2196</v>
    <v>2287</v>
  </rv>
  <rv s="2">
    <fb>20000223</fb>
    <v>1</v>
  </rv>
  <rv s="2">
    <fb>30001512</fb>
    <v>2</v>
  </rv>
  <rv s="2">
    <fb>30001513</fb>
    <v>2</v>
  </rv>
  <rv s="2">
    <fb>30001514</fb>
    <v>2</v>
  </rv>
  <rv s="2">
    <fb>30001515</fb>
    <v>2</v>
  </rv>
  <rv s="2">
    <fb>30001516</fb>
    <v>2</v>
  </rv>
  <rv s="2">
    <fb>30001517</fb>
    <v>2</v>
  </rv>
  <rv s="3">
    <v>238</v>
  </rv>
  <rv s="5">
    <v>2RX9-6</v>
    <v>Atom</v>
    <v>0</v>
    <v>2RX9-6</v>
    <v>Constellation</v>
    <v>2194</v>
    <v>2289</v>
    <v>7866300000000000</v>
    <v>2196</v>
    <v>2296</v>
  </rv>
  <rv s="2">
    <fb>20000224</fb>
    <v>1</v>
  </rv>
  <rv s="2">
    <fb>30001518</fb>
    <v>2</v>
  </rv>
  <rv s="2">
    <fb>30001519</fb>
    <v>2</v>
  </rv>
  <rv s="2">
    <fb>30001520</fb>
    <v>2</v>
  </rv>
  <rv s="2">
    <fb>30001521</fb>
    <v>2</v>
  </rv>
  <rv s="2">
    <fb>30001522</fb>
    <v>2</v>
  </rv>
  <rv s="2">
    <fb>30001523</fb>
    <v>2</v>
  </rv>
  <rv s="2">
    <fb>30001524</fb>
    <v>2</v>
  </rv>
  <rv s="2">
    <fb>30001525</fb>
    <v>2</v>
  </rv>
  <rv s="3">
    <v>239</v>
  </rv>
  <rv s="4">
    <v>3A-CND</v>
    <v>Atom</v>
    <v>0</v>
    <v>3A-CND</v>
    <v>Constellation</v>
    <v>2194</v>
    <v>2298</v>
    <v>1.04261e+16</v>
    <v>2196</v>
    <v>2307</v>
  </rv>
  <rv s="3">
    <v>240</v>
  </rv>
  <rv s="6">
    <v>J7HZ-F</v>
    <v>Atom</v>
    <v>0</v>
    <v>2309</v>
    <v>Region</v>
    <v>Children.   Leave us be.</v>
    <v>2196</v>
    <v>J7HZ-F</v>
  </rv>
  <rv s="2">
    <fb>20000225</fb>
    <v>1</v>
  </rv>
  <rv s="2">
    <fb>10000018</fb>
    <v>1</v>
  </rv>
  <rv s="2">
    <fb>30001526</fb>
    <v>2</v>
  </rv>
  <rv s="2">
    <fb>30001527</fb>
    <v>2</v>
  </rv>
  <rv s="2">
    <fb>30001528</fb>
    <v>2</v>
  </rv>
  <rv s="2">
    <fb>30001529</fb>
    <v>2</v>
  </rv>
  <rv s="2">
    <fb>30001530</fb>
    <v>2</v>
  </rv>
  <rv s="2">
    <fb>30001531</fb>
    <v>2</v>
  </rv>
  <rv s="2">
    <fb>30001532</fb>
    <v>2</v>
  </rv>
  <rv s="3">
    <v>241</v>
  </rv>
  <rv s="8">
    <v>Z6T6-B</v>
    <v>Atom</v>
    <v>0</v>
    <v>Z6T6-B</v>
    <v>Constellation</v>
    <v>None</v>
    <v>2311</v>
    <v>1.53294e+16</v>
    <v>2312</v>
    <v>2320</v>
  </rv>
  <rv s="2">
    <fb>20000226</fb>
    <v>1</v>
  </rv>
  <rv s="2">
    <fb>30001533</fb>
    <v>2</v>
  </rv>
  <rv s="2">
    <fb>30001534</fb>
    <v>2</v>
  </rv>
  <rv s="2">
    <fb>30001535</fb>
    <v>2</v>
  </rv>
  <rv s="2">
    <fb>30001536</fb>
    <v>2</v>
  </rv>
  <rv s="2">
    <fb>30001537</fb>
    <v>2</v>
  </rv>
  <rv s="2">
    <fb>30001538</fb>
    <v>2</v>
  </rv>
  <rv s="2">
    <fb>30001539</fb>
    <v>2</v>
  </rv>
  <rv s="2">
    <fb>30001540</fb>
    <v>2</v>
  </rv>
  <rv s="3">
    <v>242</v>
  </rv>
  <rv s="8">
    <v>OC-TTA</v>
    <v>Atom</v>
    <v>0</v>
    <v>OC-TTA</v>
    <v>Constellation</v>
    <v>None</v>
    <v>2322</v>
    <v>1.51294e+16</v>
    <v>2312</v>
    <v>2331</v>
  </rv>
  <rv s="2">
    <fb>20000227</fb>
    <v>1</v>
  </rv>
  <rv s="2">
    <fb>30001541</fb>
    <v>2</v>
  </rv>
  <rv s="2">
    <fb>30001542</fb>
    <v>2</v>
  </rv>
  <rv s="2">
    <fb>30001543</fb>
    <v>2</v>
  </rv>
  <rv s="2">
    <fb>30001544</fb>
    <v>2</v>
  </rv>
  <rv s="2">
    <fb>30001545</fb>
    <v>2</v>
  </rv>
  <rv s="2">
    <fb>30001546</fb>
    <v>2</v>
  </rv>
  <rv s="2">
    <fb>30001547</fb>
    <v>2</v>
  </rv>
  <rv s="3">
    <v>243</v>
  </rv>
  <rv s="8">
    <v>J0-59Y</v>
    <v>Atom</v>
    <v>0</v>
    <v>J0-59Y</v>
    <v>Constellation</v>
    <v>None</v>
    <v>2333</v>
    <v>1.11801e+16</v>
    <v>2312</v>
    <v>2341</v>
  </rv>
  <rv s="2">
    <fb>20000228</fb>
    <v>1</v>
  </rv>
  <rv s="2">
    <fb>30001548</fb>
    <v>2</v>
  </rv>
  <rv s="2">
    <fb>30001549</fb>
    <v>2</v>
  </rv>
  <rv s="2">
    <fb>30001550</fb>
    <v>2</v>
  </rv>
  <rv s="2">
    <fb>30001551</fb>
    <v>2</v>
  </rv>
  <rv s="2">
    <fb>30001552</fb>
    <v>2</v>
  </rv>
  <rv s="2">
    <fb>30001553</fb>
    <v>2</v>
  </rv>
  <rv s="3">
    <v>244</v>
  </rv>
  <rv s="8">
    <v>3D-ROC</v>
    <v>Atom</v>
    <v>0</v>
    <v>3D-ROC</v>
    <v>Constellation</v>
    <v>None</v>
    <v>2343</v>
    <v>1.22128e+16</v>
    <v>2312</v>
    <v>2350</v>
  </rv>
  <rv s="2">
    <fb>20000229</fb>
    <v>1</v>
  </rv>
  <rv s="2">
    <fb>30001554</fb>
    <v>2</v>
  </rv>
  <rv s="2">
    <fb>30001555</fb>
    <v>2</v>
  </rv>
  <rv s="2">
    <fb>30001556</fb>
    <v>2</v>
  </rv>
  <rv s="2">
    <fb>30001557</fb>
    <v>2</v>
  </rv>
  <rv s="2">
    <fb>30001558</fb>
    <v>2</v>
  </rv>
  <rv s="2">
    <fb>30001559</fb>
    <v>2</v>
  </rv>
  <rv s="2">
    <fb>30001560</fb>
    <v>2</v>
  </rv>
  <rv s="3">
    <v>245</v>
  </rv>
  <rv s="8">
    <v>4-0VL9</v>
    <v>Atom</v>
    <v>0</v>
    <v>4-0VL9</v>
    <v>Constellation</v>
    <v>None</v>
    <v>2352</v>
    <v>1.46302e+16</v>
    <v>2312</v>
    <v>2360</v>
  </rv>
  <rv s="2">
    <fb>20000230</fb>
    <v>1</v>
  </rv>
  <rv s="2">
    <fb>30001561</fb>
    <v>2</v>
  </rv>
  <rv s="2">
    <fb>30001562</fb>
    <v>2</v>
  </rv>
  <rv s="2">
    <fb>30001563</fb>
    <v>2</v>
  </rv>
  <rv s="2">
    <fb>30001564</fb>
    <v>2</v>
  </rv>
  <rv s="2">
    <fb>30001565</fb>
    <v>2</v>
  </rv>
  <rv s="2">
    <fb>30001566</fb>
    <v>2</v>
  </rv>
  <rv s="2">
    <fb>30001567</fb>
    <v>2</v>
  </rv>
  <rv s="3">
    <v>246</v>
  </rv>
  <rv s="8">
    <v>E-UBWI</v>
    <v>Atom</v>
    <v>0</v>
    <v>E-UBWI</v>
    <v>Constellation</v>
    <v>None</v>
    <v>2362</v>
    <v>1.11344e+16</v>
    <v>2312</v>
    <v>2370</v>
  </rv>
  <rv s="2">
    <fb>20000231</fb>
    <v>1</v>
  </rv>
  <rv s="2">
    <fb>30001568</fb>
    <v>2</v>
  </rv>
  <rv s="2">
    <fb>30001569</fb>
    <v>2</v>
  </rv>
  <rv s="2">
    <fb>30001570</fb>
    <v>2</v>
  </rv>
  <rv s="2">
    <fb>30001571</fb>
    <v>2</v>
  </rv>
  <rv s="2">
    <fb>30001572</fb>
    <v>2</v>
  </rv>
  <rv s="2">
    <fb>30001573</fb>
    <v>2</v>
  </rv>
  <rv s="3">
    <v>247</v>
  </rv>
  <rv s="8">
    <v>E1L-UY</v>
    <v>Atom</v>
    <v>0</v>
    <v>E1L-UY</v>
    <v>Constellation</v>
    <v>None</v>
    <v>2372</v>
    <v>2.75313e+16</v>
    <v>2312</v>
    <v>2379</v>
  </rv>
  <rv s="2">
    <fb>20000232</fb>
    <v>1</v>
  </rv>
  <rv s="2">
    <fb>30001574</fb>
    <v>2</v>
  </rv>
  <rv s="2">
    <fb>30001575</fb>
    <v>2</v>
  </rv>
  <rv s="2">
    <fb>30001576</fb>
    <v>2</v>
  </rv>
  <rv s="2">
    <fb>30001577</fb>
    <v>2</v>
  </rv>
  <rv s="2">
    <fb>30001578</fb>
    <v>2</v>
  </rv>
  <rv s="2">
    <fb>30001579</fb>
    <v>2</v>
  </rv>
  <rv s="3">
    <v>248</v>
  </rv>
  <rv s="8">
    <v>P-FL48</v>
    <v>Atom</v>
    <v>0</v>
    <v>P-FL48</v>
    <v>Constellation</v>
    <v>None</v>
    <v>2381</v>
    <v>1.59254e+16</v>
    <v>2312</v>
    <v>2388</v>
  </rv>
  <rv s="2">
    <fb>20000233</fb>
    <v>1</v>
  </rv>
  <rv s="2">
    <fb>30001580</fb>
    <v>2</v>
  </rv>
  <rv s="2">
    <fb>30001581</fb>
    <v>2</v>
  </rv>
  <rv s="2">
    <fb>30001582</fb>
    <v>2</v>
  </rv>
  <rv s="2">
    <fb>30001583</fb>
    <v>2</v>
  </rv>
  <rv s="2">
    <fb>30001584</fb>
    <v>2</v>
  </rv>
  <rv s="2">
    <fb>30001585</fb>
    <v>2</v>
  </rv>
  <rv s="3">
    <v>249</v>
  </rv>
  <rv s="8">
    <v>OWT3-6</v>
    <v>Atom</v>
    <v>0</v>
    <v>OWT3-6</v>
    <v>Constellation</v>
    <v>None</v>
    <v>2390</v>
    <v>1.99623e+16</v>
    <v>2312</v>
    <v>2397</v>
  </rv>
  <rv s="2">
    <fb>20000234</fb>
    <v>1</v>
  </rv>
  <rv s="2">
    <fb>30001586</fb>
    <v>2</v>
  </rv>
  <rv s="2">
    <fb>30001587</fb>
    <v>2</v>
  </rv>
  <rv s="2">
    <fb>30001588</fb>
    <v>2</v>
  </rv>
  <rv s="2">
    <fb>30001589</fb>
    <v>2</v>
  </rv>
  <rv s="2">
    <fb>30001590</fb>
    <v>2</v>
  </rv>
  <rv s="2">
    <fb>30001591</fb>
    <v>2</v>
  </rv>
  <rv s="3">
    <v>250</v>
  </rv>
  <rv s="9">
    <v>E65-47</v>
    <v>Atom</v>
    <v>0</v>
    <v>E65-47</v>
    <v>Constellation</v>
    <v>None</v>
    <v>2399</v>
    <v>6997750000000000</v>
    <v>2312</v>
    <v>2406</v>
  </rv>
  <rv s="2">
    <fb>20000235</fb>
    <v>1</v>
  </rv>
  <rv s="2">
    <fb>30001592</fb>
    <v>2</v>
  </rv>
  <rv s="2">
    <fb>30001593</fb>
    <v>2</v>
  </rv>
  <rv s="2">
    <fb>30001594</fb>
    <v>2</v>
  </rv>
  <rv s="2">
    <fb>30001595</fb>
    <v>2</v>
  </rv>
  <rv s="2">
    <fb>30001596</fb>
    <v>2</v>
  </rv>
  <rv s="2">
    <fb>30001597</fb>
    <v>2</v>
  </rv>
  <rv s="3">
    <v>251</v>
  </rv>
  <rv s="8">
    <v>MY-HQD</v>
    <v>Atom</v>
    <v>0</v>
    <v>MY-HQD</v>
    <v>Constellation</v>
    <v>None</v>
    <v>2408</v>
    <v>1.88982e+16</v>
    <v>2312</v>
    <v>2415</v>
  </rv>
  <rv s="3">
    <v>252</v>
  </rv>
  <rv s="6">
    <v>The Spire</v>
    <v>Atom</v>
    <v>0</v>
    <v>2417</v>
    <v>Region</v>
    <v xml:space="preserve">"The Spire! Oh God, the Spire! Warn everyone, warn your brothers, your sisters, warn your parents and your friends! Oh no, no, warn God, does he know? Warn him, the Spire! You must warn him!" </v>
    <v>2312</v>
    <v>The Spire</v>
  </rv>
  <rv s="2">
    <fb>20000236</fb>
    <v>1</v>
  </rv>
  <rv s="2">
    <fb>10000019</fb>
    <v>1</v>
  </rv>
  <rv s="2">
    <fb>30001598</fb>
    <v>2</v>
  </rv>
  <rv s="2">
    <fb>30001599</fb>
    <v>2</v>
  </rv>
  <rv s="2">
    <fb>30001600</fb>
    <v>2</v>
  </rv>
  <rv s="2">
    <fb>30001601</fb>
    <v>2</v>
  </rv>
  <rv s="2">
    <fb>30001602</fb>
    <v>2</v>
  </rv>
  <rv s="2">
    <fb>30001603</fb>
    <v>2</v>
  </rv>
  <rv s="3">
    <v>253</v>
  </rv>
  <rv s="4">
    <v>O-BSIB</v>
    <v>Atom</v>
    <v>0</v>
    <v>O-BSIB</v>
    <v>Constellation</v>
    <v>2194</v>
    <v>2419</v>
    <v>1.00268e+16</v>
    <v>2420</v>
    <v>2427</v>
  </rv>
  <rv s="2">
    <fb>20000237</fb>
    <v>1</v>
  </rv>
  <rv s="2">
    <fb>30001604</fb>
    <v>2</v>
  </rv>
  <rv s="2">
    <fb>30001605</fb>
    <v>2</v>
  </rv>
  <rv s="2">
    <fb>30001606</fb>
    <v>2</v>
  </rv>
  <rv s="2">
    <fb>30001607</fb>
    <v>2</v>
  </rv>
  <rv s="2">
    <fb>30001608</fb>
    <v>2</v>
  </rv>
  <rv s="2">
    <fb>30001609</fb>
    <v>2</v>
  </rv>
  <rv s="3">
    <v>254</v>
  </rv>
  <rv s="4">
    <v>W1-F3U</v>
    <v>Atom</v>
    <v>0</v>
    <v>W1-F3U</v>
    <v>Constellation</v>
    <v>2194</v>
    <v>2429</v>
    <v>1.52111e+16</v>
    <v>2420</v>
    <v>2436</v>
  </rv>
  <rv s="2">
    <fb>20000238</fb>
    <v>1</v>
  </rv>
  <rv s="2">
    <fb>30001610</fb>
    <v>2</v>
  </rv>
  <rv s="2">
    <fb>30001611</fb>
    <v>2</v>
  </rv>
  <rv s="2">
    <fb>30001612</fb>
    <v>2</v>
  </rv>
  <rv s="2">
    <fb>30001613</fb>
    <v>2</v>
  </rv>
  <rv s="2">
    <fb>30001614</fb>
    <v>2</v>
  </rv>
  <rv s="2">
    <fb>30001615</fb>
    <v>2</v>
  </rv>
  <rv s="2">
    <fb>30001616</fb>
    <v>2</v>
  </rv>
  <rv s="2">
    <fb>30001617</fb>
    <v>2</v>
  </rv>
  <rv s="3">
    <v>255</v>
  </rv>
  <rv s="4">
    <v>826-A5</v>
    <v>Atom</v>
    <v>0</v>
    <v>826-A5</v>
    <v>Constellation</v>
    <v>2194</v>
    <v>2438</v>
    <v>1.40341e+16</v>
    <v>2420</v>
    <v>2447</v>
  </rv>
  <rv s="2">
    <fb>20000239</fb>
    <v>1</v>
  </rv>
  <rv s="2">
    <fb>30001618</fb>
    <v>2</v>
  </rv>
  <rv s="2">
    <fb>30001619</fb>
    <v>2</v>
  </rv>
  <rv s="2">
    <fb>30001620</fb>
    <v>2</v>
  </rv>
  <rv s="2">
    <fb>30001621</fb>
    <v>2</v>
  </rv>
  <rv s="2">
    <fb>30001622</fb>
    <v>2</v>
  </rv>
  <rv s="2">
    <fb>30001623</fb>
    <v>2</v>
  </rv>
  <rv s="3">
    <v>256</v>
  </rv>
  <rv s="4">
    <v>6I-9Y2</v>
    <v>Atom</v>
    <v>0</v>
    <v>6I-9Y2</v>
    <v>Constellation</v>
    <v>2194</v>
    <v>2449</v>
    <v>2.01672e+16</v>
    <v>2420</v>
    <v>2456</v>
  </rv>
  <rv s="2">
    <fb>20000240</fb>
    <v>1</v>
  </rv>
  <rv s="2">
    <fb>30001624</fb>
    <v>2</v>
  </rv>
  <rv s="2">
    <fb>30001625</fb>
    <v>2</v>
  </rv>
  <rv s="2">
    <fb>30001626</fb>
    <v>2</v>
  </rv>
  <rv s="2">
    <fb>30001627</fb>
    <v>2</v>
  </rv>
  <rv s="2">
    <fb>30001628</fb>
    <v>2</v>
  </rv>
  <rv s="2">
    <fb>30001629</fb>
    <v>2</v>
  </rv>
  <rv s="2">
    <fb>30001630</fb>
    <v>2</v>
  </rv>
  <rv s="3">
    <v>257</v>
  </rv>
  <rv s="4">
    <v>B9J-NT</v>
    <v>Atom</v>
    <v>0</v>
    <v>B9J-NT</v>
    <v>Constellation</v>
    <v>2194</v>
    <v>2458</v>
    <v>1.04061e+16</v>
    <v>2420</v>
    <v>2466</v>
  </rv>
  <rv s="2">
    <fb>20000241</fb>
    <v>1</v>
  </rv>
  <rv s="2">
    <fb>30001631</fb>
    <v>2</v>
  </rv>
  <rv s="2">
    <fb>30001632</fb>
    <v>2</v>
  </rv>
  <rv s="2">
    <fb>30001633</fb>
    <v>2</v>
  </rv>
  <rv s="2">
    <fb>30001634</fb>
    <v>2</v>
  </rv>
  <rv s="2">
    <fb>30001635</fb>
    <v>2</v>
  </rv>
  <rv s="2">
    <fb>30001636</fb>
    <v>2</v>
  </rv>
  <rv s="3">
    <v>258</v>
  </rv>
  <rv s="4">
    <v>UN2H-D</v>
    <v>Atom</v>
    <v>0</v>
    <v>UN2H-D</v>
    <v>Constellation</v>
    <v>2194</v>
    <v>2468</v>
    <v>1.62016e+16</v>
    <v>2420</v>
    <v>2475</v>
  </rv>
  <rv s="2">
    <fb>20000242</fb>
    <v>1</v>
  </rv>
  <rv s="2">
    <fb>30001637</fb>
    <v>2</v>
  </rv>
  <rv s="2">
    <fb>30001638</fb>
    <v>2</v>
  </rv>
  <rv s="2">
    <fb>30001639</fb>
    <v>2</v>
  </rv>
  <rv s="2">
    <fb>30001640</fb>
    <v>2</v>
  </rv>
  <rv s="2">
    <fb>30001641</fb>
    <v>2</v>
  </rv>
  <rv s="2">
    <fb>30001642</fb>
    <v>2</v>
  </rv>
  <rv s="2">
    <fb>30001643</fb>
    <v>2</v>
  </rv>
  <rv s="3">
    <v>259</v>
  </rv>
  <rv s="4">
    <v>F-0CTG</v>
    <v>Atom</v>
    <v>0</v>
    <v>F-0CTG</v>
    <v>Constellation</v>
    <v>2194</v>
    <v>2477</v>
    <v>1.91929e+16</v>
    <v>2420</v>
    <v>2485</v>
  </rv>
  <rv s="3">
    <v>260</v>
  </rv>
  <rv s="6">
    <v>A821-A</v>
    <v>Atom</v>
    <v>0</v>
    <v>2487</v>
    <v>Region</v>
    <v>"It was like the gods of old, descending from the heavens and handing us fire, empowering us far beyond our comprehension.. and then vanishing."- Treatise on the rise of the capsuleer.</v>
    <v>2420</v>
    <v>A821-A</v>
  </rv>
  <rv s="2">
    <fb>500003</fb>
    <v>1</v>
  </rv>
  <rv s="2">
    <fb>20000243</fb>
    <v>1</v>
  </rv>
  <rv s="2">
    <fb>10000020</fb>
    <v>1</v>
  </rv>
  <rv s="2">
    <fb>30001644</fb>
    <v>2</v>
  </rv>
  <rv s="2">
    <fb>30001645</fb>
    <v>2</v>
  </rv>
  <rv s="2">
    <fb>30001646</fb>
    <v>2</v>
  </rv>
  <rv s="2">
    <fb>30001647</fb>
    <v>2</v>
  </rv>
  <rv s="2">
    <fb>30001648</fb>
    <v>2</v>
  </rv>
  <rv s="2">
    <fb>30001649</fb>
    <v>2</v>
  </rv>
  <rv s="3">
    <v>261</v>
  </rv>
  <rv s="5">
    <v>Sanair</v>
    <v>Atom</v>
    <v>0</v>
    <v>Sanair</v>
    <v>Constellation</v>
    <v>2489</v>
    <v>2490</v>
    <v>7946460000000000</v>
    <v>2491</v>
    <v>2498</v>
  </rv>
  <rv s="2">
    <fb>20000244</fb>
    <v>1</v>
  </rv>
  <rv s="2">
    <fb>30001650</fb>
    <v>2</v>
  </rv>
  <rv s="2">
    <fb>30001651</fb>
    <v>2</v>
  </rv>
  <rv s="2">
    <fb>30001652</fb>
    <v>2</v>
  </rv>
  <rv s="2">
    <fb>30001653</fb>
    <v>2</v>
  </rv>
  <rv s="2">
    <fb>30001654</fb>
    <v>2</v>
  </rv>
  <rv s="2">
    <fb>30001655</fb>
    <v>2</v>
  </rv>
  <rv s="3">
    <v>262</v>
  </rv>
  <rv s="4">
    <v>Somi</v>
    <v>Atom</v>
    <v>0</v>
    <v>Somi</v>
    <v>Constellation</v>
    <v>2489</v>
    <v>2500</v>
    <v>1.11327e+16</v>
    <v>2491</v>
    <v>2507</v>
  </rv>
  <rv s="2">
    <fb>20000245</fb>
    <v>1</v>
  </rv>
  <rv s="2">
    <fb>30001656</fb>
    <v>2</v>
  </rv>
  <rv s="2">
    <fb>30001657</fb>
    <v>2</v>
  </rv>
  <rv s="2">
    <fb>30001658</fb>
    <v>2</v>
  </rv>
  <rv s="2">
    <fb>30001659</fb>
    <v>2</v>
  </rv>
  <rv s="2">
    <fb>30001660</fb>
    <v>2</v>
  </rv>
  <rv s="2">
    <fb>30001661</fb>
    <v>2</v>
  </rv>
  <rv s="3">
    <v>263</v>
  </rv>
  <rv s="4">
    <v>Mise</v>
    <v>Atom</v>
    <v>0</v>
    <v>Mise</v>
    <v>Constellation</v>
    <v>2489</v>
    <v>2509</v>
    <v>1.05047e+16</v>
    <v>2491</v>
    <v>2516</v>
  </rv>
  <rv s="2">
    <fb>20000246</fb>
    <v>1</v>
  </rv>
  <rv s="2">
    <fb>30001662</fb>
    <v>2</v>
  </rv>
  <rv s="2">
    <fb>30001663</fb>
    <v>2</v>
  </rv>
  <rv s="2">
    <fb>30001664</fb>
    <v>2</v>
  </rv>
  <rv s="2">
    <fb>30001665</fb>
    <v>2</v>
  </rv>
  <rv s="2">
    <fb>30001666</fb>
    <v>2</v>
  </rv>
  <rv s="2">
    <fb>30001667</fb>
    <v>2</v>
  </rv>
  <rv s="2">
    <fb>30001668</fb>
    <v>2</v>
  </rv>
  <rv s="3">
    <v>264</v>
  </rv>
  <rv s="4">
    <v>Emsek</v>
    <v>Atom</v>
    <v>0</v>
    <v>Emsek</v>
    <v>Constellation</v>
    <v>2489</v>
    <v>2518</v>
    <v>9.16954e+15</v>
    <v>2491</v>
    <v>2526</v>
  </rv>
  <rv s="2">
    <fb>20000247</fb>
    <v>1</v>
  </rv>
  <rv s="2">
    <fb>30001669</fb>
    <v>2</v>
  </rv>
  <rv s="2">
    <fb>30001670</fb>
    <v>2</v>
  </rv>
  <rv s="2">
    <fb>30001671</fb>
    <v>2</v>
  </rv>
  <rv s="2">
    <fb>30001672</fb>
    <v>2</v>
  </rv>
  <rv s="2">
    <fb>30001673</fb>
    <v>2</v>
  </rv>
  <rv s="2">
    <fb>30001674</fb>
    <v>2</v>
  </rv>
  <rv s="2">
    <fb>30021672</fb>
    <v>2</v>
  </rv>
  <rv s="3">
    <v>265</v>
  </rv>
  <rv s="4">
    <v>Arvachah</v>
    <v>Atom</v>
    <v>0</v>
    <v>Arvachah</v>
    <v>Constellation</v>
    <v>2489</v>
    <v>2528</v>
    <v>1.1076e+16</v>
    <v>2491</v>
    <v>2536</v>
  </rv>
  <rv s="2">
    <fb>20000248</fb>
    <v>1</v>
  </rv>
  <rv s="2">
    <fb>30001675</fb>
    <v>2</v>
  </rv>
  <rv s="2">
    <fb>30001676</fb>
    <v>2</v>
  </rv>
  <rv s="2">
    <fb>30001677</fb>
    <v>2</v>
  </rv>
  <rv s="2">
    <fb>30001678</fb>
    <v>2</v>
  </rv>
  <rv s="2">
    <fb>30001679</fb>
    <v>2</v>
  </rv>
  <rv s="2">
    <fb>30001680</fb>
    <v>2</v>
  </rv>
  <rv s="3">
    <v>266</v>
  </rv>
  <rv s="4">
    <v>Mimishia</v>
    <v>Atom</v>
    <v>0</v>
    <v>Mimishia</v>
    <v>Constellation</v>
    <v>2489</v>
    <v>2538</v>
    <v>1.13145e+16</v>
    <v>2491</v>
    <v>2545</v>
  </rv>
  <rv s="2">
    <fb>20000249</fb>
    <v>1</v>
  </rv>
  <rv s="2">
    <fb>30001681</fb>
    <v>2</v>
  </rv>
  <rv s="2">
    <fb>30001682</fb>
    <v>2</v>
  </rv>
  <rv s="2">
    <fb>30001683</fb>
    <v>2</v>
  </rv>
  <rv s="2">
    <fb>30001684</fb>
    <v>2</v>
  </rv>
  <rv s="2">
    <fb>30001685</fb>
    <v>2</v>
  </rv>
  <rv s="2">
    <fb>30001686</fb>
    <v>2</v>
  </rv>
  <rv s="3">
    <v>267</v>
  </rv>
  <rv s="4">
    <v>Sukanan</v>
    <v>Atom</v>
    <v>0</v>
    <v>Sukanan</v>
    <v>Constellation</v>
    <v>2489</v>
    <v>2547</v>
    <v>1.01187e+16</v>
    <v>2491</v>
    <v>2554</v>
  </rv>
  <rv s="2">
    <fb>20000250</fb>
    <v>1</v>
  </rv>
  <rv s="2">
    <fb>30001687</fb>
    <v>2</v>
  </rv>
  <rv s="2">
    <fb>30001688</fb>
    <v>2</v>
  </rv>
  <rv s="2">
    <fb>30001689</fb>
    <v>2</v>
  </rv>
  <rv s="2">
    <fb>30001690</fb>
    <v>2</v>
  </rv>
  <rv s="2">
    <fb>30001691</fb>
    <v>2</v>
  </rv>
  <rv s="2">
    <fb>30001692</fb>
    <v>2</v>
  </rv>
  <rv s="2">
    <fb>30001693</fb>
    <v>2</v>
  </rv>
  <rv s="3">
    <v>268</v>
  </rv>
  <rv s="4">
    <v>Damadil</v>
    <v>Atom</v>
    <v>0</v>
    <v>Damadil</v>
    <v>Constellation</v>
    <v>2489</v>
    <v>2556</v>
    <v>1.44096e+16</v>
    <v>2491</v>
    <v>2564</v>
  </rv>
  <rv s="2">
    <fb>20000251</fb>
    <v>1</v>
  </rv>
  <rv s="2">
    <fb>30001694</fb>
    <v>2</v>
  </rv>
  <rv s="2">
    <fb>30001695</fb>
    <v>2</v>
  </rv>
  <rv s="2">
    <fb>30001696</fb>
    <v>2</v>
  </rv>
  <rv s="2">
    <fb>30001697</fb>
    <v>2</v>
  </rv>
  <rv s="2">
    <fb>30001698</fb>
    <v>2</v>
  </rv>
  <rv s="2">
    <fb>30001699</fb>
    <v>2</v>
  </rv>
  <rv s="3">
    <v>269</v>
  </rv>
  <rv s="5">
    <v>Rifenda</v>
    <v>Atom</v>
    <v>0</v>
    <v>Rifenda</v>
    <v>Constellation</v>
    <v>2489</v>
    <v>2566</v>
    <v>8181510000000000</v>
    <v>2491</v>
    <v>2573</v>
  </rv>
  <rv s="2">
    <fb>20000252</fb>
    <v>1</v>
  </rv>
  <rv s="2">
    <fb>30001700</fb>
    <v>2</v>
  </rv>
  <rv s="2">
    <fb>30001701</fb>
    <v>2</v>
  </rv>
  <rv s="2">
    <fb>30001702</fb>
    <v>2</v>
  </rv>
  <rv s="2">
    <fb>30001703</fb>
    <v>2</v>
  </rv>
  <rv s="2">
    <fb>30001704</fb>
    <v>2</v>
  </rv>
  <rv s="2">
    <fb>30001705</fb>
    <v>2</v>
  </rv>
  <rv s="2">
    <fb>30001706</fb>
    <v>2</v>
  </rv>
  <rv s="2">
    <fb>30001707</fb>
    <v>2</v>
  </rv>
  <rv s="3">
    <v>270</v>
  </rv>
  <rv s="5">
    <v>Nasorin</v>
    <v>Atom</v>
    <v>0</v>
    <v>Nasorin</v>
    <v>Constellation</v>
    <v>2489</v>
    <v>2575</v>
    <v>8516990000000000</v>
    <v>2491</v>
    <v>2584</v>
  </rv>
  <rv s="2">
    <fb>20000253</fb>
    <v>1</v>
  </rv>
  <rv s="2">
    <fb>30001708</fb>
    <v>2</v>
  </rv>
  <rv s="2">
    <fb>30001709</fb>
    <v>2</v>
  </rv>
  <rv s="2">
    <fb>30001710</fb>
    <v>2</v>
  </rv>
  <rv s="2">
    <fb>30001711</fb>
    <v>2</v>
  </rv>
  <rv s="2">
    <fb>30001712</fb>
    <v>2</v>
  </rv>
  <rv s="2">
    <fb>30001713</fb>
    <v>2</v>
  </rv>
  <rv s="2">
    <fb>30001714</fb>
    <v>2</v>
  </rv>
  <rv s="2">
    <fb>30001715</fb>
    <v>2</v>
  </rv>
  <rv s="3">
    <v>271</v>
  </rv>
  <rv s="4">
    <v>Tsemshatel</v>
    <v>Atom</v>
    <v>0</v>
    <v>Tsemshatel</v>
    <v>Constellation</v>
    <v>2489</v>
    <v>2586</v>
    <v>1.3587e+16</v>
    <v>2491</v>
    <v>2595</v>
  </rv>
  <rv s="2">
    <fb>20000254</fb>
    <v>1</v>
  </rv>
  <rv s="2">
    <fb>30001716</fb>
    <v>2</v>
  </rv>
  <rv s="2">
    <fb>30001717</fb>
    <v>2</v>
  </rv>
  <rv s="2">
    <fb>30001718</fb>
    <v>2</v>
  </rv>
  <rv s="2">
    <fb>30001719</fb>
    <v>2</v>
  </rv>
  <rv s="2">
    <fb>30001720</fb>
    <v>2</v>
  </rv>
  <rv s="2">
    <fb>30001721</fb>
    <v>2</v>
  </rv>
  <rv s="3">
    <v>272</v>
  </rv>
  <rv s="4">
    <v>Anidaza</v>
    <v>Atom</v>
    <v>0</v>
    <v>Anidaza</v>
    <v>Constellation</v>
    <v>2489</v>
    <v>2597</v>
    <v>1.14817e+16</v>
    <v>2491</v>
    <v>2604</v>
  </rv>
  <rv s="2">
    <fb>20000255</fb>
    <v>1</v>
  </rv>
  <rv s="2">
    <fb>30001722</fb>
    <v>2</v>
  </rv>
  <rv s="2">
    <fb>30001723</fb>
    <v>2</v>
  </rv>
  <rv s="2">
    <fb>30001724</fb>
    <v>2</v>
  </rv>
  <rv s="2">
    <fb>30001725</fb>
    <v>2</v>
  </rv>
  <rv s="2">
    <fb>30001726</fb>
    <v>2</v>
  </rv>
  <rv s="2">
    <fb>30001727</fb>
    <v>2</v>
  </rv>
  <rv s="2">
    <fb>30001728</fb>
    <v>2</v>
  </rv>
  <rv s="2">
    <fb>30011672</fb>
    <v>2</v>
  </rv>
  <rv s="2">
    <fb>30031672</fb>
    <v>2</v>
  </rv>
  <rv s="3">
    <v>273</v>
  </rv>
  <rv s="5">
    <v>Ajah</v>
    <v>Atom</v>
    <v>0</v>
    <v>Ajah</v>
    <v>Constellation</v>
    <v>2489</v>
    <v>2606</v>
    <v>6805870000000000</v>
    <v>2491</v>
    <v>2616</v>
  </rv>
  <rv s="2">
    <fb>20000256</fb>
    <v>1</v>
  </rv>
  <rv s="2">
    <fb>30001729</fb>
    <v>2</v>
  </rv>
  <rv s="2">
    <fb>30001730</fb>
    <v>2</v>
  </rv>
  <rv s="2">
    <fb>30001731</fb>
    <v>2</v>
  </rv>
  <rv s="2">
    <fb>30001732</fb>
    <v>2</v>
  </rv>
  <rv s="2">
    <fb>30001733</fb>
    <v>2</v>
  </rv>
  <rv s="2">
    <fb>30001734</fb>
    <v>2</v>
  </rv>
  <rv s="2">
    <fb>30041672</fb>
    <v>2</v>
  </rv>
  <rv s="3">
    <v>274</v>
  </rv>
  <rv s="5">
    <v>Subhatoub</v>
    <v>Atom</v>
    <v>0</v>
    <v>Subhatoub</v>
    <v>Constellation</v>
    <v>2489</v>
    <v>2618</v>
    <v>8639790000000000</v>
    <v>2491</v>
    <v>2626</v>
  </rv>
  <rv s="2">
    <fb>20000257</fb>
    <v>1</v>
  </rv>
  <rv s="2">
    <fb>30001735</fb>
    <v>2</v>
  </rv>
  <rv s="2">
    <fb>30001736</fb>
    <v>2</v>
  </rv>
  <rv s="2">
    <fb>30001737</fb>
    <v>2</v>
  </rv>
  <rv s="2">
    <fb>30001738</fb>
    <v>2</v>
  </rv>
  <rv s="2">
    <fb>30001739</fb>
    <v>2</v>
  </rv>
  <rv s="2">
    <fb>30001740</fb>
    <v>2</v>
  </rv>
  <rv s="2">
    <fb>30001741</fb>
    <v>2</v>
  </rv>
  <rv s="2">
    <fb>30001742</fb>
    <v>2</v>
  </rv>
  <rv s="3">
    <v>275</v>
  </rv>
  <rv s="5">
    <v>Peges</v>
    <v>Atom</v>
    <v>0</v>
    <v>Peges</v>
    <v>Constellation</v>
    <v>2489</v>
    <v>2628</v>
    <v>7124240000000000</v>
    <v>2491</v>
    <v>2637</v>
  </rv>
  <rv s="3">
    <v>276</v>
  </rv>
  <rv s="6">
    <v>Tash-Murkon</v>
    <v>Atom</v>
    <v>0</v>
    <v>2639</v>
    <v>Region</v>
    <v xml:space="preserve">Even before they were an Heir Family, the Tash-Murkon house controlled much of the space they now lend their name to. Thanks to their enterprising ways, the Tash-Murkon transformed the once-backwater locale into a bustling trade hub. Though the pressures and duties of being a Royal Family have rendered the region less of an economic juggernaut than it once was, Tash-Murkon continues to be the friendliest and easiest region of the Empire for the average trader to make a living in._x000D_
</v>
    <v>2491</v>
    <v>Tash-Murkon</v>
  </rv>
  <rv s="2">
    <fb>20000258</fb>
    <v>1</v>
  </rv>
  <rv s="2">
    <fb>10000021</fb>
    <v>1</v>
  </rv>
  <rv s="2">
    <fb>30001743</fb>
    <v>2</v>
  </rv>
  <rv s="2">
    <fb>30001744</fb>
    <v>2</v>
  </rv>
  <rv s="2">
    <fb>30001745</fb>
    <v>2</v>
  </rv>
  <rv s="2">
    <fb>30001746</fb>
    <v>2</v>
  </rv>
  <rv s="2">
    <fb>30001747</fb>
    <v>2</v>
  </rv>
  <rv s="2">
    <fb>30001748</fb>
    <v>2</v>
  </rv>
  <rv s="3">
    <v>277</v>
  </rv>
  <rv s="8">
    <v>B-D245</v>
    <v>Atom</v>
    <v>0</v>
    <v>B-D245</v>
    <v>Constellation</v>
    <v>None</v>
    <v>2641</v>
    <v>1.60249e+16</v>
    <v>2642</v>
    <v>2649</v>
  </rv>
  <rv s="2">
    <fb>20000259</fb>
    <v>1</v>
  </rv>
  <rv s="2">
    <fb>30001749</fb>
    <v>2</v>
  </rv>
  <rv s="2">
    <fb>30001750</fb>
    <v>2</v>
  </rv>
  <rv s="2">
    <fb>30001751</fb>
    <v>2</v>
  </rv>
  <rv s="2">
    <fb>30001752</fb>
    <v>2</v>
  </rv>
  <rv s="2">
    <fb>30001753</fb>
    <v>2</v>
  </rv>
  <rv s="2">
    <fb>30001754</fb>
    <v>2</v>
  </rv>
  <rv s="3">
    <v>278</v>
  </rv>
  <rv s="8">
    <v>X5O9-E</v>
    <v>Atom</v>
    <v>0</v>
    <v>X5O9-E</v>
    <v>Constellation</v>
    <v>None</v>
    <v>2651</v>
    <v>1.38643e+16</v>
    <v>2642</v>
    <v>2658</v>
  </rv>
  <rv s="2">
    <fb>20000260</fb>
    <v>1</v>
  </rv>
  <rv s="2">
    <fb>30001755</fb>
    <v>2</v>
  </rv>
  <rv s="2">
    <fb>30001756</fb>
    <v>2</v>
  </rv>
  <rv s="2">
    <fb>30001757</fb>
    <v>2</v>
  </rv>
  <rv s="2">
    <fb>30001758</fb>
    <v>2</v>
  </rv>
  <rv s="2">
    <fb>30001759</fb>
    <v>2</v>
  </rv>
  <rv s="2">
    <fb>30001760</fb>
    <v>2</v>
  </rv>
  <rv s="2">
    <fb>30001761</fb>
    <v>2</v>
  </rv>
  <rv s="3">
    <v>279</v>
  </rv>
  <rv s="8">
    <v>J33-JR</v>
    <v>Atom</v>
    <v>0</v>
    <v>J33-JR</v>
    <v>Constellation</v>
    <v>None</v>
    <v>2660</v>
    <v>1.25556e+16</v>
    <v>2642</v>
    <v>2668</v>
  </rv>
  <rv s="2">
    <fb>20000261</fb>
    <v>1</v>
  </rv>
  <rv s="2">
    <fb>30001762</fb>
    <v>2</v>
  </rv>
  <rv s="2">
    <fb>30001763</fb>
    <v>2</v>
  </rv>
  <rv s="2">
    <fb>30001764</fb>
    <v>2</v>
  </rv>
  <rv s="2">
    <fb>30001765</fb>
    <v>2</v>
  </rv>
  <rv s="2">
    <fb>30001766</fb>
    <v>2</v>
  </rv>
  <rv s="2">
    <fb>30001767</fb>
    <v>2</v>
  </rv>
  <rv s="3">
    <v>280</v>
  </rv>
  <rv s="9">
    <v>AGI1-F</v>
    <v>Atom</v>
    <v>0</v>
    <v>AGI1-F</v>
    <v>Constellation</v>
    <v>None</v>
    <v>2670</v>
    <v>8958670000000000</v>
    <v>2642</v>
    <v>2677</v>
  </rv>
  <rv s="2">
    <fb>20000262</fb>
    <v>1</v>
  </rv>
  <rv s="2">
    <fb>30001768</fb>
    <v>2</v>
  </rv>
  <rv s="2">
    <fb>30001769</fb>
    <v>2</v>
  </rv>
  <rv s="2">
    <fb>30001770</fb>
    <v>2</v>
  </rv>
  <rv s="2">
    <fb>30001771</fb>
    <v>2</v>
  </rv>
  <rv s="2">
    <fb>30001772</fb>
    <v>2</v>
  </rv>
  <rv s="2">
    <fb>30001773</fb>
    <v>2</v>
  </rv>
  <rv s="3">
    <v>281</v>
  </rv>
  <rv s="8">
    <v>U-IOR1</v>
    <v>Atom</v>
    <v>0</v>
    <v>U-IOR1</v>
    <v>Constellation</v>
    <v>None</v>
    <v>2679</v>
    <v>9.83236e+15</v>
    <v>2642</v>
    <v>2686</v>
  </rv>
  <rv s="2">
    <fb>20000263</fb>
    <v>1</v>
  </rv>
  <rv s="2">
    <fb>30001774</fb>
    <v>2</v>
  </rv>
  <rv s="2">
    <fb>30001775</fb>
    <v>2</v>
  </rv>
  <rv s="2">
    <fb>30001776</fb>
    <v>2</v>
  </rv>
  <rv s="2">
    <fb>30001777</fb>
    <v>2</v>
  </rv>
  <rv s="2">
    <fb>30001778</fb>
    <v>2</v>
  </rv>
  <rv s="2">
    <fb>30001779</fb>
    <v>2</v>
  </rv>
  <rv s="2">
    <fb>30001780</fb>
    <v>2</v>
  </rv>
  <rv s="2">
    <fb>30001781</fb>
    <v>2</v>
  </rv>
  <rv s="2">
    <fb>30001782</fb>
    <v>2</v>
  </rv>
  <rv s="3">
    <v>282</v>
  </rv>
  <rv s="8">
    <v>NPL-WH</v>
    <v>Atom</v>
    <v>0</v>
    <v>NPL-WH</v>
    <v>Constellation</v>
    <v>None</v>
    <v>2688</v>
    <v>1.51002e+16</v>
    <v>2642</v>
    <v>2698</v>
  </rv>
  <rv s="2">
    <fb>20000264</fb>
    <v>1</v>
  </rv>
  <rv s="2">
    <fb>30001783</fb>
    <v>2</v>
  </rv>
  <rv s="2">
    <fb>30001784</fb>
    <v>2</v>
  </rv>
  <rv s="2">
    <fb>30001785</fb>
    <v>2</v>
  </rv>
  <rv s="2">
    <fb>30001786</fb>
    <v>2</v>
  </rv>
  <rv s="2">
    <fb>30001787</fb>
    <v>2</v>
  </rv>
  <rv s="2">
    <fb>30001788</fb>
    <v>2</v>
  </rv>
  <rv s="3">
    <v>283</v>
  </rv>
  <rv s="8">
    <v>IM-8S5</v>
    <v>Atom</v>
    <v>0</v>
    <v>IM-8S5</v>
    <v>Constellation</v>
    <v>None</v>
    <v>2700</v>
    <v>9.15369e+15</v>
    <v>2642</v>
    <v>2707</v>
  </rv>
  <rv s="2">
    <fb>20000265</fb>
    <v>1</v>
  </rv>
  <rv s="2">
    <fb>30001789</fb>
    <v>2</v>
  </rv>
  <rv s="2">
    <fb>30001790</fb>
    <v>2</v>
  </rv>
  <rv s="2">
    <fb>30001791</fb>
    <v>2</v>
  </rv>
  <rv s="2">
    <fb>30001792</fb>
    <v>2</v>
  </rv>
  <rv s="2">
    <fb>30001793</fb>
    <v>2</v>
  </rv>
  <rv s="2">
    <fb>30001794</fb>
    <v>2</v>
  </rv>
  <rv s="2">
    <fb>30001795</fb>
    <v>2</v>
  </rv>
  <rv s="3">
    <v>284</v>
  </rv>
  <rv s="8">
    <v>7-ZDOK</v>
    <v>Atom</v>
    <v>0</v>
    <v>7-ZDOK</v>
    <v>Constellation</v>
    <v>None</v>
    <v>2709</v>
    <v>9.54388e+15</v>
    <v>2642</v>
    <v>2717</v>
  </rv>
  <rv s="2">
    <fb>20000266</fb>
    <v>1</v>
  </rv>
  <rv s="2">
    <fb>30001796</fb>
    <v>2</v>
  </rv>
  <rv s="2">
    <fb>30001797</fb>
    <v>2</v>
  </rv>
  <rv s="2">
    <fb>30001798</fb>
    <v>2</v>
  </rv>
  <rv s="2">
    <fb>30001799</fb>
    <v>2</v>
  </rv>
  <rv s="2">
    <fb>30001800</fb>
    <v>2</v>
  </rv>
  <rv s="2">
    <fb>30001801</fb>
    <v>2</v>
  </rv>
  <rv s="2">
    <fb>30001802</fb>
    <v>2</v>
  </rv>
  <rv s="2">
    <fb>30001803</fb>
    <v>2</v>
  </rv>
  <rv s="2">
    <fb>30001804</fb>
    <v>2</v>
  </rv>
  <rv s="3">
    <v>285</v>
  </rv>
  <rv s="8">
    <v>6GU-AT</v>
    <v>Atom</v>
    <v>0</v>
    <v>6GU-AT</v>
    <v>Constellation</v>
    <v>None</v>
    <v>2719</v>
    <v>1.60894e+16</v>
    <v>2642</v>
    <v>2729</v>
  </rv>
  <rv s="2">
    <fb>20000267</fb>
    <v>1</v>
  </rv>
  <rv s="2">
    <fb>30001805</fb>
    <v>2</v>
  </rv>
  <rv s="2">
    <fb>30001806</fb>
    <v>2</v>
  </rv>
  <rv s="2">
    <fb>30001807</fb>
    <v>2</v>
  </rv>
  <rv s="2">
    <fb>30001808</fb>
    <v>2</v>
  </rv>
  <rv s="2">
    <fb>30001809</fb>
    <v>2</v>
  </rv>
  <rv s="2">
    <fb>30001810</fb>
    <v>2</v>
  </rv>
  <rv s="3">
    <v>286</v>
  </rv>
  <rv s="8">
    <v>2FYX-H</v>
    <v>Atom</v>
    <v>0</v>
    <v>2FYX-H</v>
    <v>Constellation</v>
    <v>None</v>
    <v>2731</v>
    <v>1.37948e+16</v>
    <v>2642</v>
    <v>2738</v>
  </rv>
  <rv s="2">
    <fb>20000268</fb>
    <v>1</v>
  </rv>
  <rv s="2">
    <fb>30001811</fb>
    <v>2</v>
  </rv>
  <rv s="2">
    <fb>30001812</fb>
    <v>2</v>
  </rv>
  <rv s="2">
    <fb>30001813</fb>
    <v>2</v>
  </rv>
  <rv s="2">
    <fb>30001814</fb>
    <v>2</v>
  </rv>
  <rv s="2">
    <fb>30001815</fb>
    <v>2</v>
  </rv>
  <rv s="2">
    <fb>30001816</fb>
    <v>2</v>
  </rv>
  <rv s="2">
    <fb>30001817</fb>
    <v>2</v>
  </rv>
  <rv s="3">
    <v>287</v>
  </rv>
  <rv s="9">
    <v>NOB-HD</v>
    <v>Atom</v>
    <v>0</v>
    <v>NOB-HD</v>
    <v>Constellation</v>
    <v>None</v>
    <v>2740</v>
    <v>8307840000000000</v>
    <v>2642</v>
    <v>2748</v>
  </rv>
  <rv s="2">
    <fb>20000269</fb>
    <v>1</v>
  </rv>
  <rv s="2">
    <fb>30001818</fb>
    <v>2</v>
  </rv>
  <rv s="2">
    <fb>30001819</fb>
    <v>2</v>
  </rv>
  <rv s="2">
    <fb>30001820</fb>
    <v>2</v>
  </rv>
  <rv s="2">
    <fb>30001821</fb>
    <v>2</v>
  </rv>
  <rv s="2">
    <fb>30001822</fb>
    <v>2</v>
  </rv>
  <rv s="2">
    <fb>30001823</fb>
    <v>2</v>
  </rv>
  <rv s="2">
    <fb>30001824</fb>
    <v>2</v>
  </rv>
  <rv s="3">
    <v>288</v>
  </rv>
  <rv s="8">
    <v>C9XB-L</v>
    <v>Atom</v>
    <v>0</v>
    <v>C9XB-L</v>
    <v>Constellation</v>
    <v>None</v>
    <v>2750</v>
    <v>1.46259e+16</v>
    <v>2642</v>
    <v>2758</v>
  </rv>
  <rv s="2">
    <fb>20000270</fb>
    <v>1</v>
  </rv>
  <rv s="2">
    <fb>30001825</fb>
    <v>2</v>
  </rv>
  <rv s="2">
    <fb>30001826</fb>
    <v>2</v>
  </rv>
  <rv s="2">
    <fb>30001827</fb>
    <v>2</v>
  </rv>
  <rv s="2">
    <fb>30001828</fb>
    <v>2</v>
  </rv>
  <rv s="2">
    <fb>30001829</fb>
    <v>2</v>
  </rv>
  <rv s="2">
    <fb>30001830</fb>
    <v>2</v>
  </rv>
  <rv s="3">
    <v>289</v>
  </rv>
  <rv s="9">
    <v>KPU3-3</v>
    <v>Atom</v>
    <v>0</v>
    <v>KPU3-3</v>
    <v>Constellation</v>
    <v>None</v>
    <v>2760</v>
    <v>8799530000000000</v>
    <v>2642</v>
    <v>2767</v>
  </rv>
  <rv s="3">
    <v>290</v>
  </rv>
  <rv s="6">
    <v>Outer Passage</v>
    <v>Atom</v>
    <v>0</v>
    <v>2769</v>
    <v>Region</v>
    <v xml:space="preserve">"It's as if an anteater has stumbled upon a particularly juicy nest of ants. The ants can try to fight back, to bite and sting, but the anteater has long evolved to ignore them. He doesn't even feel them. He just knows they are food. He'll gorge himself, then wander off to sleep. The ants do not mourn; they have no time for it. They merely rebuild in the hope that the anteater will stay away while knowing its return is inevitable."_x000D_
_x000D_
- The Travels of Germone Ferush </v>
    <v>2642</v>
    <v>Outer Passage</v>
  </rv>
  <rv s="2">
    <fb>500019</fb>
    <v>1</v>
  </rv>
  <rv s="2">
    <fb>20000271</fb>
    <v>1</v>
  </rv>
  <rv s="2">
    <fb>10000022</fb>
    <v>1</v>
  </rv>
  <rv s="2">
    <fb>30001831</fb>
    <v>2</v>
  </rv>
  <rv s="2">
    <fb>30001832</fb>
    <v>2</v>
  </rv>
  <rv s="2">
    <fb>30001833</fb>
    <v>2</v>
  </rv>
  <rv s="2">
    <fb>30001834</fb>
    <v>2</v>
  </rv>
  <rv s="2">
    <fb>30001835</fb>
    <v>2</v>
  </rv>
  <rv s="2">
    <fb>30001836</fb>
    <v>2</v>
  </rv>
  <rv s="2">
    <fb>30001837</fb>
    <v>2</v>
  </rv>
  <rv s="3">
    <v>291</v>
  </rv>
  <rv s="4">
    <v>5VN-B7</v>
    <v>Atom</v>
    <v>0</v>
    <v>5VN-B7</v>
    <v>Constellation</v>
    <v>2771</v>
    <v>2772</v>
    <v>1.981e+16</v>
    <v>2773</v>
    <v>2781</v>
  </rv>
  <rv s="2">
    <fb>20000272</fb>
    <v>1</v>
  </rv>
  <rv s="2">
    <fb>30001838</fb>
    <v>2</v>
  </rv>
  <rv s="2">
    <fb>30001839</fb>
    <v>2</v>
  </rv>
  <rv s="2">
    <fb>30001840</fb>
    <v>2</v>
  </rv>
  <rv s="2">
    <fb>30001841</fb>
    <v>2</v>
  </rv>
  <rv s="2">
    <fb>30001842</fb>
    <v>2</v>
  </rv>
  <rv s="2">
    <fb>30001843</fb>
    <v>2</v>
  </rv>
  <rv s="2">
    <fb>30001844</fb>
    <v>2</v>
  </rv>
  <rv s="3">
    <v>292</v>
  </rv>
  <rv s="4">
    <v>41JS-R</v>
    <v>Atom</v>
    <v>0</v>
    <v>41JS-R</v>
    <v>Constellation</v>
    <v>2771</v>
    <v>2783</v>
    <v>1.32489e+16</v>
    <v>2773</v>
    <v>2791</v>
  </rv>
  <rv s="2">
    <fb>20000273</fb>
    <v>1</v>
  </rv>
  <rv s="2">
    <fb>30001845</fb>
    <v>2</v>
  </rv>
  <rv s="2">
    <fb>30001846</fb>
    <v>2</v>
  </rv>
  <rv s="2">
    <fb>30001847</fb>
    <v>2</v>
  </rv>
  <rv s="2">
    <fb>30001848</fb>
    <v>2</v>
  </rv>
  <rv s="2">
    <fb>30001849</fb>
    <v>2</v>
  </rv>
  <rv s="2">
    <fb>30001850</fb>
    <v>2</v>
  </rv>
  <rv s="3">
    <v>293</v>
  </rv>
  <rv s="4">
    <v>H26A-B</v>
    <v>Atom</v>
    <v>0</v>
    <v>H26A-B</v>
    <v>Constellation</v>
    <v>2771</v>
    <v>2793</v>
    <v>9.75308e+15</v>
    <v>2773</v>
    <v>2800</v>
  </rv>
  <rv s="2">
    <fb>20000274</fb>
    <v>1</v>
  </rv>
  <rv s="2">
    <fb>30001851</fb>
    <v>2</v>
  </rv>
  <rv s="2">
    <fb>30001852</fb>
    <v>2</v>
  </rv>
  <rv s="2">
    <fb>30001853</fb>
    <v>2</v>
  </rv>
  <rv s="2">
    <fb>30001854</fb>
    <v>2</v>
  </rv>
  <rv s="2">
    <fb>30001855</fb>
    <v>2</v>
  </rv>
  <rv s="2">
    <fb>30001856</fb>
    <v>2</v>
  </rv>
  <rv s="3">
    <v>294</v>
  </rv>
  <rv s="5">
    <v>Y-2D6Q</v>
    <v>Atom</v>
    <v>0</v>
    <v>Y-2D6Q</v>
    <v>Constellation</v>
    <v>2771</v>
    <v>2802</v>
    <v>7628750000000000</v>
    <v>2773</v>
    <v>2809</v>
  </rv>
  <rv s="2">
    <fb>20000275</fb>
    <v>1</v>
  </rv>
  <rv s="2">
    <fb>30001857</fb>
    <v>2</v>
  </rv>
  <rv s="2">
    <fb>30001858</fb>
    <v>2</v>
  </rv>
  <rv s="2">
    <fb>30001859</fb>
    <v>2</v>
  </rv>
  <rv s="2">
    <fb>30001860</fb>
    <v>2</v>
  </rv>
  <rv s="2">
    <fb>30001861</fb>
    <v>2</v>
  </rv>
  <rv s="2">
    <fb>30001862</fb>
    <v>2</v>
  </rv>
  <rv s="2">
    <fb>30001863</fb>
    <v>2</v>
  </rv>
  <rv s="2">
    <fb>30001864</fb>
    <v>2</v>
  </rv>
  <rv s="2">
    <fb>30001865</fb>
    <v>2</v>
  </rv>
  <rv s="2">
    <fb>30001866</fb>
    <v>2</v>
  </rv>
  <rv s="3">
    <v>295</v>
  </rv>
  <rv s="4">
    <v>U7L-MQ</v>
    <v>Atom</v>
    <v>0</v>
    <v>U7L-MQ</v>
    <v>Constellation</v>
    <v>2771</v>
    <v>2811</v>
    <v>1.70272e+16</v>
    <v>2773</v>
    <v>2822</v>
  </rv>
  <rv s="2">
    <fb>20000276</fb>
    <v>1</v>
  </rv>
  <rv s="2">
    <fb>30001867</fb>
    <v>2</v>
  </rv>
  <rv s="2">
    <fb>30001868</fb>
    <v>2</v>
  </rv>
  <rv s="2">
    <fb>30001869</fb>
    <v>2</v>
  </rv>
  <rv s="2">
    <fb>30001870</fb>
    <v>2</v>
  </rv>
  <rv s="2">
    <fb>30001871</fb>
    <v>2</v>
  </rv>
  <rv s="2">
    <fb>30001872</fb>
    <v>2</v>
  </rv>
  <rv s="3">
    <v>296</v>
  </rv>
  <rv s="4">
    <v>XJ-0RG</v>
    <v>Atom</v>
    <v>0</v>
    <v>XJ-0RG</v>
    <v>Constellation</v>
    <v>2771</v>
    <v>2824</v>
    <v>1.44384e+16</v>
    <v>2773</v>
    <v>2831</v>
  </rv>
  <rv s="2">
    <fb>20000277</fb>
    <v>1</v>
  </rv>
  <rv s="2">
    <fb>30001873</fb>
    <v>2</v>
  </rv>
  <rv s="2">
    <fb>30001874</fb>
    <v>2</v>
  </rv>
  <rv s="2">
    <fb>30001875</fb>
    <v>2</v>
  </rv>
  <rv s="2">
    <fb>30001876</fb>
    <v>2</v>
  </rv>
  <rv s="2">
    <fb>30001877</fb>
    <v>2</v>
  </rv>
  <rv s="2">
    <fb>30001878</fb>
    <v>2</v>
  </rv>
  <rv s="2">
    <fb>30001879</fb>
    <v>2</v>
  </rv>
  <rv s="3">
    <v>297</v>
  </rv>
  <rv s="4">
    <v>H-QXM7</v>
    <v>Atom</v>
    <v>0</v>
    <v>H-QXM7</v>
    <v>Constellation</v>
    <v>2771</v>
    <v>2833</v>
    <v>1.7446e+16</v>
    <v>2773</v>
    <v>2841</v>
  </rv>
  <rv s="2">
    <fb>20000278</fb>
    <v>1</v>
  </rv>
  <rv s="2">
    <fb>30001880</fb>
    <v>2</v>
  </rv>
  <rv s="2">
    <fb>30001881</fb>
    <v>2</v>
  </rv>
  <rv s="2">
    <fb>30001882</fb>
    <v>2</v>
  </rv>
  <rv s="2">
    <fb>30001883</fb>
    <v>2</v>
  </rv>
  <rv s="2">
    <fb>30001884</fb>
    <v>2</v>
  </rv>
  <rv s="2">
    <fb>30001885</fb>
    <v>2</v>
  </rv>
  <rv s="2">
    <fb>30001886</fb>
    <v>2</v>
  </rv>
  <rv s="3">
    <v>298</v>
  </rv>
  <rv s="4">
    <v>T-L301</v>
    <v>Atom</v>
    <v>0</v>
    <v>T-L301</v>
    <v>Constellation</v>
    <v>2771</v>
    <v>2843</v>
    <v>1.16978e+16</v>
    <v>2773</v>
    <v>2851</v>
  </rv>
  <rv s="2">
    <fb>20000279</fb>
    <v>1</v>
  </rv>
  <rv s="2">
    <fb>30001887</fb>
    <v>2</v>
  </rv>
  <rv s="2">
    <fb>30001888</fb>
    <v>2</v>
  </rv>
  <rv s="2">
    <fb>30001889</fb>
    <v>2</v>
  </rv>
  <rv s="2">
    <fb>30001890</fb>
    <v>2</v>
  </rv>
  <rv s="2">
    <fb>30001891</fb>
    <v>2</v>
  </rv>
  <rv s="2">
    <fb>30001892</fb>
    <v>2</v>
  </rv>
  <rv s="3">
    <v>299</v>
  </rv>
  <rv s="5">
    <v>QO-17V</v>
    <v>Atom</v>
    <v>0</v>
    <v>QO-17V</v>
    <v>Constellation</v>
    <v>2771</v>
    <v>2853</v>
    <v>8100520000000000</v>
    <v>2773</v>
    <v>2860</v>
  </rv>
  <rv s="2">
    <fb>20000280</fb>
    <v>1</v>
  </rv>
  <rv s="2">
    <fb>30001893</fb>
    <v>2</v>
  </rv>
  <rv s="2">
    <fb>30001894</fb>
    <v>2</v>
  </rv>
  <rv s="2">
    <fb>30001895</fb>
    <v>2</v>
  </rv>
  <rv s="2">
    <fb>30001896</fb>
    <v>2</v>
  </rv>
  <rv s="2">
    <fb>30001897</fb>
    <v>2</v>
  </rv>
  <rv s="2">
    <fb>30001898</fb>
    <v>2</v>
  </rv>
  <rv s="3">
    <v>300</v>
  </rv>
  <rv s="5">
    <v>VH1-NS</v>
    <v>Atom</v>
    <v>0</v>
    <v>VH1-NS</v>
    <v>Constellation</v>
    <v>2771</v>
    <v>2862</v>
    <v>8780920000000000</v>
    <v>2773</v>
    <v>2869</v>
  </rv>
  <rv s="2">
    <fb>20000281</fb>
    <v>1</v>
  </rv>
  <rv s="2">
    <fb>30001899</fb>
    <v>2</v>
  </rv>
  <rv s="2">
    <fb>30001900</fb>
    <v>2</v>
  </rv>
  <rv s="2">
    <fb>30001901</fb>
    <v>2</v>
  </rv>
  <rv s="2">
    <fb>30001902</fb>
    <v>2</v>
  </rv>
  <rv s="2">
    <fb>30001903</fb>
    <v>2</v>
  </rv>
  <rv s="2">
    <fb>30001904</fb>
    <v>2</v>
  </rv>
  <rv s="3">
    <v>301</v>
  </rv>
  <rv s="4">
    <v>Q4IG-S</v>
    <v>Atom</v>
    <v>0</v>
    <v>Q4IG-S</v>
    <v>Constellation</v>
    <v>2771</v>
    <v>2871</v>
    <v>1.17861e+16</v>
    <v>2773</v>
    <v>2878</v>
  </rv>
  <rv s="2">
    <fb>20000282</fb>
    <v>1</v>
  </rv>
  <rv s="2">
    <fb>30001905</fb>
    <v>2</v>
  </rv>
  <rv s="2">
    <fb>30001906</fb>
    <v>2</v>
  </rv>
  <rv s="2">
    <fb>30001907</fb>
    <v>2</v>
  </rv>
  <rv s="2">
    <fb>30001908</fb>
    <v>2</v>
  </rv>
  <rv s="2">
    <fb>30001909</fb>
    <v>2</v>
  </rv>
  <rv s="2">
    <fb>30001910</fb>
    <v>2</v>
  </rv>
  <rv s="3">
    <v>302</v>
  </rv>
  <rv s="4">
    <v>JG-ZLG</v>
    <v>Atom</v>
    <v>0</v>
    <v>JG-ZLG</v>
    <v>Constellation</v>
    <v>2771</v>
    <v>2880</v>
    <v>9.36385e+15</v>
    <v>2773</v>
    <v>2887</v>
  </rv>
  <rv s="2">
    <fb>20000283</fb>
    <v>1</v>
  </rv>
  <rv s="2">
    <fb>30001911</fb>
    <v>2</v>
  </rv>
  <rv s="2">
    <fb>30001912</fb>
    <v>2</v>
  </rv>
  <rv s="2">
    <fb>30001913</fb>
    <v>2</v>
  </rv>
  <rv s="2">
    <fb>30001914</fb>
    <v>2</v>
  </rv>
  <rv s="2">
    <fb>30001915</fb>
    <v>2</v>
  </rv>
  <rv s="2">
    <fb>30001916</fb>
    <v>2</v>
  </rv>
  <rv s="2">
    <fb>30001917</fb>
    <v>2</v>
  </rv>
  <rv s="2">
    <fb>30001918</fb>
    <v>2</v>
  </rv>
  <rv s="2">
    <fb>30001919</fb>
    <v>2</v>
  </rv>
  <rv s="2">
    <fb>30001920</fb>
    <v>2</v>
  </rv>
  <rv s="2">
    <fb>30001921</fb>
    <v>2</v>
  </rv>
  <rv s="2">
    <fb>30001922</fb>
    <v>2</v>
  </rv>
  <rv s="3">
    <v>303</v>
  </rv>
  <rv s="4">
    <v>V-H3V0</v>
    <v>Atom</v>
    <v>0</v>
    <v>V-H3V0</v>
    <v>Constellation</v>
    <v>2771</v>
    <v>2889</v>
    <v>1.6286e+16</v>
    <v>2773</v>
    <v>2902</v>
  </rv>
  <rv s="2">
    <fb>20000284</fb>
    <v>1</v>
  </rv>
  <rv s="2">
    <fb>30001923</fb>
    <v>2</v>
  </rv>
  <rv s="2">
    <fb>30001924</fb>
    <v>2</v>
  </rv>
  <rv s="2">
    <fb>30001925</fb>
    <v>2</v>
  </rv>
  <rv s="2">
    <fb>30001926</fb>
    <v>2</v>
  </rv>
  <rv s="2">
    <fb>30001927</fb>
    <v>2</v>
  </rv>
  <rv s="2">
    <fb>30001928</fb>
    <v>2</v>
  </rv>
  <rv s="2">
    <fb>30001929</fb>
    <v>2</v>
  </rv>
  <rv s="2">
    <fb>30001930</fb>
    <v>2</v>
  </rv>
  <rv s="3">
    <v>304</v>
  </rv>
  <rv s="4">
    <v>W-ULNA</v>
    <v>Atom</v>
    <v>0</v>
    <v>W-ULNA</v>
    <v>Constellation</v>
    <v>2771</v>
    <v>2904</v>
    <v>1.34061e+16</v>
    <v>2773</v>
    <v>2913</v>
  </rv>
  <rv s="2">
    <fb>20000285</fb>
    <v>1</v>
  </rv>
  <rv s="2">
    <fb>30001931</fb>
    <v>2</v>
  </rv>
  <rv s="2">
    <fb>30001932</fb>
    <v>2</v>
  </rv>
  <rv s="2">
    <fb>30001933</fb>
    <v>2</v>
  </rv>
  <rv s="2">
    <fb>30001934</fb>
    <v>2</v>
  </rv>
  <rv s="2">
    <fb>30001935</fb>
    <v>2</v>
  </rv>
  <rv s="2">
    <fb>30001936</fb>
    <v>2</v>
  </rv>
  <rv s="3">
    <v>305</v>
  </rv>
  <rv s="5">
    <v>SB3-IH</v>
    <v>Atom</v>
    <v>0</v>
    <v>SB3-IH</v>
    <v>Constellation</v>
    <v>2771</v>
    <v>2915</v>
    <v>5965450000000000</v>
    <v>2773</v>
    <v>2922</v>
  </rv>
  <rv s="2">
    <fb>20000286</fb>
    <v>1</v>
  </rv>
  <rv s="2">
    <fb>30001937</fb>
    <v>2</v>
  </rv>
  <rv s="2">
    <fb>30001938</fb>
    <v>2</v>
  </rv>
  <rv s="2">
    <fb>30001939</fb>
    <v>2</v>
  </rv>
  <rv s="2">
    <fb>30001940</fb>
    <v>2</v>
  </rv>
  <rv s="2">
    <fb>30001941</fb>
    <v>2</v>
  </rv>
  <rv s="2">
    <fb>30001942</fb>
    <v>2</v>
  </rv>
  <rv s="2">
    <fb>30001943</fb>
    <v>2</v>
  </rv>
  <rv s="2">
    <fb>30001944</fb>
    <v>2</v>
  </rv>
  <rv s="2">
    <fb>30001945</fb>
    <v>2</v>
  </rv>
  <rv s="2">
    <fb>30001946</fb>
    <v>2</v>
  </rv>
  <rv s="2">
    <fb>30001947</fb>
    <v>2</v>
  </rv>
  <rv s="3">
    <v>306</v>
  </rv>
  <rv s="4">
    <v>Z01V-Z</v>
    <v>Atom</v>
    <v>0</v>
    <v>Z01V-Z</v>
    <v>Constellation</v>
    <v>2771</v>
    <v>2924</v>
    <v>1.90091e+16</v>
    <v>2773</v>
    <v>2936</v>
  </rv>
  <rv s="2">
    <fb>20000287</fb>
    <v>1</v>
  </rv>
  <rv s="2">
    <fb>30001948</fb>
    <v>2</v>
  </rv>
  <rv s="2">
    <fb>30001949</fb>
    <v>2</v>
  </rv>
  <rv s="2">
    <fb>30001950</fb>
    <v>2</v>
  </rv>
  <rv s="2">
    <fb>30001951</fb>
    <v>2</v>
  </rv>
  <rv s="2">
    <fb>30001952</fb>
    <v>2</v>
  </rv>
  <rv s="2">
    <fb>30001953</fb>
    <v>2</v>
  </rv>
  <rv s="2">
    <fb>30001954</fb>
    <v>2</v>
  </rv>
  <rv s="2">
    <fb>30001955</fb>
    <v>2</v>
  </rv>
  <rv s="3">
    <v>307</v>
  </rv>
  <rv s="4">
    <v>WF-OP4</v>
    <v>Atom</v>
    <v>0</v>
    <v>WF-OP4</v>
    <v>Constellation</v>
    <v>2771</v>
    <v>2938</v>
    <v>1.23573e+16</v>
    <v>2773</v>
    <v>2947</v>
  </rv>
  <rv s="2">
    <fb>20000288</fb>
    <v>1</v>
  </rv>
  <rv s="2">
    <fb>30001956</fb>
    <v>2</v>
  </rv>
  <rv s="2">
    <fb>30001957</fb>
    <v>2</v>
  </rv>
  <rv s="2">
    <fb>30001958</fb>
    <v>2</v>
  </rv>
  <rv s="2">
    <fb>30001959</fb>
    <v>2</v>
  </rv>
  <rv s="2">
    <fb>30001960</fb>
    <v>2</v>
  </rv>
  <rv s="2">
    <fb>30001961</fb>
    <v>2</v>
  </rv>
  <rv s="2">
    <fb>30001962</fb>
    <v>2</v>
  </rv>
  <rv s="3">
    <v>308</v>
  </rv>
  <rv s="4">
    <v>R-IZDC</v>
    <v>Atom</v>
    <v>0</v>
    <v>R-IZDC</v>
    <v>Constellation</v>
    <v>2771</v>
    <v>2949</v>
    <v>1.33179e+16</v>
    <v>2773</v>
    <v>2957</v>
  </rv>
  <rv s="3">
    <v>309</v>
  </rv>
  <rv s="6">
    <v>Stain</v>
    <v>Atom</v>
    <v>0</v>
    <v>2959</v>
    <v>Region</v>
    <v>"So long as a single citizen of my nation survives, my dream lives on."</v>
    <v>2773</v>
    <v>Stain</v>
  </rv>
  <rv s="2">
    <fb>20000289</fb>
    <v>1</v>
  </rv>
  <rv s="2">
    <fb>10000023</fb>
    <v>1</v>
  </rv>
  <rv s="2">
    <fb>30001963</fb>
    <v>2</v>
  </rv>
  <rv s="2">
    <fb>30001964</fb>
    <v>2</v>
  </rv>
  <rv s="2">
    <fb>30001965</fb>
    <v>2</v>
  </rv>
  <rv s="2">
    <fb>30001966</fb>
    <v>2</v>
  </rv>
  <rv s="2">
    <fb>30001967</fb>
    <v>2</v>
  </rv>
  <rv s="2">
    <fb>30001968</fb>
    <v>2</v>
  </rv>
  <rv s="3">
    <v>310</v>
  </rv>
  <rv s="8">
    <v>MDM8-J</v>
    <v>Atom</v>
    <v>0</v>
    <v>MDM8-J</v>
    <v>Constellation</v>
    <v>None</v>
    <v>2961</v>
    <v>1.62616e+16</v>
    <v>2962</v>
    <v>2969</v>
  </rv>
  <rv s="2">
    <fb>20000290</fb>
    <v>1</v>
  </rv>
  <rv s="2">
    <fb>30001969</fb>
    <v>2</v>
  </rv>
  <rv s="2">
    <fb>30001970</fb>
    <v>2</v>
  </rv>
  <rv s="2">
    <fb>30001971</fb>
    <v>2</v>
  </rv>
  <rv s="2">
    <fb>30001972</fb>
    <v>2</v>
  </rv>
  <rv s="2">
    <fb>30001973</fb>
    <v>2</v>
  </rv>
  <rv s="2">
    <fb>30001974</fb>
    <v>2</v>
  </rv>
  <rv s="2">
    <fb>30001975</fb>
    <v>2</v>
  </rv>
  <rv s="2">
    <fb>30001976</fb>
    <v>2</v>
  </rv>
  <rv s="3">
    <v>311</v>
  </rv>
  <rv s="8">
    <v>U8-CWA</v>
    <v>Atom</v>
    <v>0</v>
    <v>U8-CWA</v>
    <v>Constellation</v>
    <v>None</v>
    <v>2971</v>
    <v>1.6303e+16</v>
    <v>2962</v>
    <v>2980</v>
  </rv>
  <rv s="2">
    <fb>500016</fb>
    <v>1</v>
  </rv>
  <rv s="2">
    <fb>20000291</fb>
    <v>1</v>
  </rv>
  <rv s="2">
    <fb>30001977</fb>
    <v>2</v>
  </rv>
  <rv s="2">
    <fb>30001978</fb>
    <v>2</v>
  </rv>
  <rv s="2">
    <fb>30001979</fb>
    <v>2</v>
  </rv>
  <rv s="2">
    <fb>30001980</fb>
    <v>2</v>
  </rv>
  <rv s="2">
    <fb>30001981</fb>
    <v>2</v>
  </rv>
  <rv s="2">
    <fb>30001982</fb>
    <v>2</v>
  </rv>
  <rv s="2">
    <fb>30001983</fb>
    <v>2</v>
  </rv>
  <rv s="3">
    <v>312</v>
  </rv>
  <rv s="4">
    <v>38G6-L</v>
    <v>Atom</v>
    <v>0</v>
    <v>38G6-L</v>
    <v>Constellation</v>
    <v>2982</v>
    <v>2983</v>
    <v>1.08989e+16</v>
    <v>2962</v>
    <v>2991</v>
  </rv>
  <rv s="2">
    <fb>20000292</fb>
    <v>1</v>
  </rv>
  <rv s="2">
    <fb>30001984</fb>
    <v>2</v>
  </rv>
  <rv s="2">
    <fb>30001985</fb>
    <v>2</v>
  </rv>
  <rv s="2">
    <fb>30001986</fb>
    <v>2</v>
  </rv>
  <rv s="2">
    <fb>30001987</fb>
    <v>2</v>
  </rv>
  <rv s="2">
    <fb>30001988</fb>
    <v>2</v>
  </rv>
  <rv s="2">
    <fb>30001989</fb>
    <v>2</v>
  </rv>
  <rv s="2">
    <fb>30001990</fb>
    <v>2</v>
  </rv>
  <rv s="3">
    <v>313</v>
  </rv>
  <rv s="8">
    <v>YS-GOP</v>
    <v>Atom</v>
    <v>0</v>
    <v>YS-GOP</v>
    <v>Constellation</v>
    <v>None</v>
    <v>2993</v>
    <v>1.47227e+16</v>
    <v>2962</v>
    <v>3001</v>
  </rv>
  <rv s="2">
    <fb>20000293</fb>
    <v>1</v>
  </rv>
  <rv s="2">
    <fb>30001991</fb>
    <v>2</v>
  </rv>
  <rv s="2">
    <fb>30001992</fb>
    <v>2</v>
  </rv>
  <rv s="2">
    <fb>30001993</fb>
    <v>2</v>
  </rv>
  <rv s="2">
    <fb>30001994</fb>
    <v>2</v>
  </rv>
  <rv s="2">
    <fb>30001995</fb>
    <v>2</v>
  </rv>
  <rv s="2">
    <fb>30001996</fb>
    <v>2</v>
  </rv>
  <rv s="2">
    <fb>30001997</fb>
    <v>2</v>
  </rv>
  <rv s="3">
    <v>314</v>
  </rv>
  <rv s="8">
    <v>WMP-OF</v>
    <v>Atom</v>
    <v>0</v>
    <v>WMP-OF</v>
    <v>Constellation</v>
    <v>None</v>
    <v>3003</v>
    <v>1.32575e+16</v>
    <v>2962</v>
    <v>3011</v>
  </rv>
  <rv s="2">
    <fb>20000294</fb>
    <v>1</v>
  </rv>
  <rv s="2">
    <fb>30001998</fb>
    <v>2</v>
  </rv>
  <rv s="2">
    <fb>30001999</fb>
    <v>2</v>
  </rv>
  <rv s="2">
    <fb>30002000</fb>
    <v>2</v>
  </rv>
  <rv s="2">
    <fb>30002001</fb>
    <v>2</v>
  </rv>
  <rv s="2">
    <fb>30002002</fb>
    <v>2</v>
  </rv>
  <rv s="2">
    <fb>30002003</fb>
    <v>2</v>
  </rv>
  <rv s="3">
    <v>315</v>
  </rv>
  <rv s="9">
    <v>LY-FY6</v>
    <v>Atom</v>
    <v>0</v>
    <v>LY-FY6</v>
    <v>Constellation</v>
    <v>None</v>
    <v>3013</v>
    <v>7734850000000000</v>
    <v>2962</v>
    <v>3020</v>
  </rv>
  <rv s="2">
    <fb>500018</fb>
    <v>1</v>
  </rv>
  <rv s="2">
    <fb>20000295</fb>
    <v>1</v>
  </rv>
  <rv s="2">
    <fb>30002004</fb>
    <v>2</v>
  </rv>
  <rv s="2">
    <fb>30002005</fb>
    <v>2</v>
  </rv>
  <rv s="2">
    <fb>30002006</fb>
    <v>2</v>
  </rv>
  <rv s="2">
    <fb>30002007</fb>
    <v>2</v>
  </rv>
  <rv s="2">
    <fb>30002008</fb>
    <v>2</v>
  </rv>
  <rv s="2">
    <fb>30002009</fb>
    <v>2</v>
  </rv>
  <rv s="3">
    <v>316</v>
  </rv>
  <rv s="4">
    <v>U-7RBK</v>
    <v>Atom</v>
    <v>0</v>
    <v>U-7RBK</v>
    <v>Constellation</v>
    <v>3022</v>
    <v>3023</v>
    <v>1.28864e+16</v>
    <v>2962</v>
    <v>3030</v>
  </rv>
  <rv s="2">
    <fb>20000296</fb>
    <v>1</v>
  </rv>
  <rv s="2">
    <fb>30002010</fb>
    <v>2</v>
  </rv>
  <rv s="2">
    <fb>30002011</fb>
    <v>2</v>
  </rv>
  <rv s="2">
    <fb>30002012</fb>
    <v>2</v>
  </rv>
  <rv s="2">
    <fb>30002013</fb>
    <v>2</v>
  </rv>
  <rv s="2">
    <fb>30002014</fb>
    <v>2</v>
  </rv>
  <rv s="2">
    <fb>30002015</fb>
    <v>2</v>
  </rv>
  <rv s="3">
    <v>317</v>
  </rv>
  <rv s="9">
    <v>G8-D09</v>
    <v>Atom</v>
    <v>0</v>
    <v>G8-D09</v>
    <v>Constellation</v>
    <v>None</v>
    <v>3032</v>
    <v>7430080000000000</v>
    <v>2962</v>
    <v>3039</v>
  </rv>
  <rv s="2">
    <fb>20000297</fb>
    <v>1</v>
  </rv>
  <rv s="2">
    <fb>30002016</fb>
    <v>2</v>
  </rv>
  <rv s="2">
    <fb>30002017</fb>
    <v>2</v>
  </rv>
  <rv s="2">
    <fb>30002018</fb>
    <v>2</v>
  </rv>
  <rv s="2">
    <fb>30002019</fb>
    <v>2</v>
  </rv>
  <rv s="2">
    <fb>30002020</fb>
    <v>2</v>
  </rv>
  <rv s="2">
    <fb>30002021</fb>
    <v>2</v>
  </rv>
  <rv s="2">
    <fb>30002022</fb>
    <v>2</v>
  </rv>
  <rv s="3">
    <v>318</v>
  </rv>
  <rv s="8">
    <v>304Z-R</v>
    <v>Atom</v>
    <v>0</v>
    <v>304Z-R</v>
    <v>Constellation</v>
    <v>None</v>
    <v>3041</v>
    <v>1.94688e+16</v>
    <v>2962</v>
    <v>3049</v>
  </rv>
  <rv s="2">
    <fb>20000298</fb>
    <v>1</v>
  </rv>
  <rv s="2">
    <fb>30002023</fb>
    <v>2</v>
  </rv>
  <rv s="2">
    <fb>30002024</fb>
    <v>2</v>
  </rv>
  <rv s="2">
    <fb>30002025</fb>
    <v>2</v>
  </rv>
  <rv s="2">
    <fb>30002026</fb>
    <v>2</v>
  </rv>
  <rv s="2">
    <fb>30002027</fb>
    <v>2</v>
  </rv>
  <rv s="2">
    <fb>30002028</fb>
    <v>2</v>
  </rv>
  <rv s="3">
    <v>319</v>
  </rv>
  <rv s="8">
    <v>K-QUVW</v>
    <v>Atom</v>
    <v>0</v>
    <v>K-QUVW</v>
    <v>Constellation</v>
    <v>None</v>
    <v>3051</v>
    <v>9.92252e+15</v>
    <v>2962</v>
    <v>3058</v>
  </rv>
  <rv s="2">
    <fb>20000299</fb>
    <v>1</v>
  </rv>
  <rv s="2">
    <fb>30002029</fb>
    <v>2</v>
  </rv>
  <rv s="2">
    <fb>30002030</fb>
    <v>2</v>
  </rv>
  <rv s="2">
    <fb>30002031</fb>
    <v>2</v>
  </rv>
  <rv s="2">
    <fb>30002032</fb>
    <v>2</v>
  </rv>
  <rv s="2">
    <fb>30002033</fb>
    <v>2</v>
  </rv>
  <rv s="2">
    <fb>30002034</fb>
    <v>2</v>
  </rv>
  <rv s="3">
    <v>320</v>
  </rv>
  <rv s="9">
    <v>LN-L8L</v>
    <v>Atom</v>
    <v>0</v>
    <v>LN-L8L</v>
    <v>Constellation</v>
    <v>None</v>
    <v>3060</v>
    <v>8931730000000000</v>
    <v>2962</v>
    <v>3067</v>
  </rv>
  <rv s="2">
    <fb>20000300</fb>
    <v>1</v>
  </rv>
  <rv s="2">
    <fb>30002035</fb>
    <v>2</v>
  </rv>
  <rv s="2">
    <fb>30002036</fb>
    <v>2</v>
  </rv>
  <rv s="2">
    <fb>30002037</fb>
    <v>2</v>
  </rv>
  <rv s="2">
    <fb>30002038</fb>
    <v>2</v>
  </rv>
  <rv s="2">
    <fb>30002039</fb>
    <v>2</v>
  </rv>
  <rv s="2">
    <fb>30002040</fb>
    <v>2</v>
  </rv>
  <rv s="2">
    <fb>30002041</fb>
    <v>2</v>
  </rv>
  <rv s="3">
    <v>321</v>
  </rv>
  <rv s="9">
    <v>S4GH-I</v>
    <v>Atom</v>
    <v>0</v>
    <v>S4GH-I</v>
    <v>Constellation</v>
    <v>None</v>
    <v>3069</v>
    <v>7506580000000000</v>
    <v>2962</v>
    <v>3077</v>
  </rv>
  <rv s="2">
    <fb>20000301</fb>
    <v>1</v>
  </rv>
  <rv s="2">
    <fb>30002042</fb>
    <v>2</v>
  </rv>
  <rv s="2">
    <fb>30002043</fb>
    <v>2</v>
  </rv>
  <rv s="2">
    <fb>30002044</fb>
    <v>2</v>
  </rv>
  <rv s="2">
    <fb>30002045</fb>
    <v>2</v>
  </rv>
  <rv s="2">
    <fb>30002046</fb>
    <v>2</v>
  </rv>
  <rv s="2">
    <fb>30002047</fb>
    <v>2</v>
  </rv>
  <rv s="3">
    <v>322</v>
  </rv>
  <rv s="8">
    <v>0A-73B</v>
    <v>Atom</v>
    <v>0</v>
    <v>0A-73B</v>
    <v>Constellation</v>
    <v>None</v>
    <v>3079</v>
    <v>1.07817e+16</v>
    <v>2962</v>
    <v>3086</v>
  </rv>
  <rv s="3">
    <v>323</v>
  </rv>
  <rv s="6">
    <v>Pure Blind</v>
    <v>Atom</v>
    <v>0</v>
    <v>3088</v>
    <v>Region</v>
    <v>When Pure Blind was first properly mapped, it was earmarked to become the Caldari's Fourth District. A long chain of logistical and political difficulties ensued, and the plan was shelved numerous times but never quite died. Recent population pressures brought the plans back from death yet again, and for a while it seemed as if they might finally go ahead. However, it turned out that the moment had already passed - the region was now home to both the Caldari Loyalist forces of Mordu's famous Legion and the avowedly neutral Servant Sisters of EVE, and the remaining volumes were gripped tightly by various capsuleer factions who were undeterred by its comparative lack of resources. Frustrated, the State turned its attentions elsewhere, and it seems that Pure Blind will remain a turgid melting pot of competing traditional and capsuleer forces for the foreseeable future.</v>
    <v>2962</v>
    <v>Pure Blind</v>
  </rv>
  <rv s="2">
    <fb>20000310</fb>
    <v>1</v>
  </rv>
  <rv s="2">
    <fb>10000025</fb>
    <v>1</v>
  </rv>
  <rv s="2">
    <fb>30002103</fb>
    <v>2</v>
  </rv>
  <rv s="2">
    <fb>30002104</fb>
    <v>2</v>
  </rv>
  <rv s="2">
    <fb>30002105</fb>
    <v>2</v>
  </rv>
  <rv s="2">
    <fb>30002106</fb>
    <v>2</v>
  </rv>
  <rv s="2">
    <fb>30002107</fb>
    <v>2</v>
  </rv>
  <rv s="2">
    <fb>30002108</fb>
    <v>2</v>
  </rv>
  <rv s="3">
    <v>324</v>
  </rv>
  <rv s="8">
    <v>Q-IPAA</v>
    <v>Atom</v>
    <v>0</v>
    <v>Q-IPAA</v>
    <v>Constellation</v>
    <v>None</v>
    <v>3090</v>
    <v>1.56394e+16</v>
    <v>3091</v>
    <v>3098</v>
  </rv>
  <rv s="2">
    <fb>20000311</fb>
    <v>1</v>
  </rv>
  <rv s="2">
    <fb>30002109</fb>
    <v>2</v>
  </rv>
  <rv s="2">
    <fb>30002110</fb>
    <v>2</v>
  </rv>
  <rv s="2">
    <fb>30002111</fb>
    <v>2</v>
  </rv>
  <rv s="2">
    <fb>30002112</fb>
    <v>2</v>
  </rv>
  <rv s="2">
    <fb>30002113</fb>
    <v>2</v>
  </rv>
  <rv s="2">
    <fb>30002114</fb>
    <v>2</v>
  </rv>
  <rv s="2">
    <fb>30002115</fb>
    <v>2</v>
  </rv>
  <rv s="2">
    <fb>30002116</fb>
    <v>2</v>
  </rv>
  <rv s="3">
    <v>325</v>
  </rv>
  <rv s="8">
    <v>K-ZKBM</v>
    <v>Atom</v>
    <v>0</v>
    <v>K-ZKBM</v>
    <v>Constellation</v>
    <v>None</v>
    <v>3100</v>
    <v>1.04297e+16</v>
    <v>3091</v>
    <v>3109</v>
  </rv>
  <rv s="2">
    <fb>20000312</fb>
    <v>1</v>
  </rv>
  <rv s="2">
    <fb>30002117</fb>
    <v>2</v>
  </rv>
  <rv s="2">
    <fb>30002118</fb>
    <v>2</v>
  </rv>
  <rv s="2">
    <fb>30002119</fb>
    <v>2</v>
  </rv>
  <rv s="2">
    <fb>30002120</fb>
    <v>2</v>
  </rv>
  <rv s="2">
    <fb>30002121</fb>
    <v>2</v>
  </rv>
  <rv s="2">
    <fb>30002122</fb>
    <v>2</v>
  </rv>
  <rv s="3">
    <v>326</v>
  </rv>
  <rv s="8">
    <v>MY-QQI</v>
    <v>Atom</v>
    <v>0</v>
    <v>MY-QQI</v>
    <v>Constellation</v>
    <v>None</v>
    <v>3111</v>
    <v>1.61541e+16</v>
    <v>3091</v>
    <v>3118</v>
  </rv>
  <rv s="2">
    <fb>20000313</fb>
    <v>1</v>
  </rv>
  <rv s="2">
    <fb>30002123</fb>
    <v>2</v>
  </rv>
  <rv s="2">
    <fb>30002124</fb>
    <v>2</v>
  </rv>
  <rv s="2">
    <fb>30002125</fb>
    <v>2</v>
  </rv>
  <rv s="2">
    <fb>30002126</fb>
    <v>2</v>
  </rv>
  <rv s="2">
    <fb>30002127</fb>
    <v>2</v>
  </rv>
  <rv s="2">
    <fb>30002128</fb>
    <v>2</v>
  </rv>
  <rv s="3">
    <v>327</v>
  </rv>
  <rv s="8">
    <v>RTCU-5</v>
    <v>Atom</v>
    <v>0</v>
    <v>RTCU-5</v>
    <v>Constellation</v>
    <v>None</v>
    <v>3120</v>
    <v>1.12609e+16</v>
    <v>3091</v>
    <v>3127</v>
  </rv>
  <rv s="2">
    <fb>20000314</fb>
    <v>1</v>
  </rv>
  <rv s="2">
    <fb>30002129</fb>
    <v>2</v>
  </rv>
  <rv s="2">
    <fb>30002130</fb>
    <v>2</v>
  </rv>
  <rv s="2">
    <fb>30002131</fb>
    <v>2</v>
  </rv>
  <rv s="2">
    <fb>30002132</fb>
    <v>2</v>
  </rv>
  <rv s="2">
    <fb>30002133</fb>
    <v>2</v>
  </rv>
  <rv s="2">
    <fb>30002134</fb>
    <v>2</v>
  </rv>
  <rv s="2">
    <fb>30002135</fb>
    <v>2</v>
  </rv>
  <rv s="2">
    <fb>30002136</fb>
    <v>2</v>
  </rv>
  <rv s="2">
    <fb>30002137</fb>
    <v>2</v>
  </rv>
  <rv s="3">
    <v>328</v>
  </rv>
  <rv s="8">
    <v>C73-U5</v>
    <v>Atom</v>
    <v>0</v>
    <v>C73-U5</v>
    <v>Constellation</v>
    <v>None</v>
    <v>3129</v>
    <v>1.69064e+16</v>
    <v>3091</v>
    <v>3139</v>
  </rv>
  <rv s="2">
    <fb>20000315</fb>
    <v>1</v>
  </rv>
  <rv s="2">
    <fb>30002138</fb>
    <v>2</v>
  </rv>
  <rv s="2">
    <fb>30002139</fb>
    <v>2</v>
  </rv>
  <rv s="2">
    <fb>30002140</fb>
    <v>2</v>
  </rv>
  <rv s="2">
    <fb>30002141</fb>
    <v>2</v>
  </rv>
  <rv s="2">
    <fb>30002142</fb>
    <v>2</v>
  </rv>
  <rv s="2">
    <fb>30002143</fb>
    <v>2</v>
  </rv>
  <rv s="2">
    <fb>30002144</fb>
    <v>2</v>
  </rv>
  <rv s="3">
    <v>329</v>
  </rv>
  <rv s="9">
    <v>K-N3MD</v>
    <v>Atom</v>
    <v>0</v>
    <v>K-N3MD</v>
    <v>Constellation</v>
    <v>None</v>
    <v>3141</v>
    <v>8139450000000000</v>
    <v>3091</v>
    <v>3149</v>
  </rv>
  <rv s="2">
    <fb>20000316</fb>
    <v>1</v>
  </rv>
  <rv s="2">
    <fb>30002145</fb>
    <v>2</v>
  </rv>
  <rv s="2">
    <fb>30002146</fb>
    <v>2</v>
  </rv>
  <rv s="2">
    <fb>30002147</fb>
    <v>2</v>
  </rv>
  <rv s="2">
    <fb>30002148</fb>
    <v>2</v>
  </rv>
  <rv s="2">
    <fb>30002149</fb>
    <v>2</v>
  </rv>
  <rv s="2">
    <fb>30002150</fb>
    <v>2</v>
  </rv>
  <rv s="2">
    <fb>30002151</fb>
    <v>2</v>
  </rv>
  <rv s="2">
    <fb>30002152</fb>
    <v>2</v>
  </rv>
  <rv s="3">
    <v>330</v>
  </rv>
  <rv s="8">
    <v>4MY-AB</v>
    <v>Atom</v>
    <v>0</v>
    <v>4MY-AB</v>
    <v>Constellation</v>
    <v>None</v>
    <v>3151</v>
    <v>9.44418e+15</v>
    <v>3091</v>
    <v>3160</v>
  </rv>
  <rv s="2">
    <fb>20000317</fb>
    <v>1</v>
  </rv>
  <rv s="2">
    <fb>30002153</fb>
    <v>2</v>
  </rv>
  <rv s="2">
    <fb>30002154</fb>
    <v>2</v>
  </rv>
  <rv s="2">
    <fb>30002155</fb>
    <v>2</v>
  </rv>
  <rv s="2">
    <fb>30002156</fb>
    <v>2</v>
  </rv>
  <rv s="2">
    <fb>30002157</fb>
    <v>2</v>
  </rv>
  <rv s="2">
    <fb>30002158</fb>
    <v>2</v>
  </rv>
  <rv s="3">
    <v>331</v>
  </rv>
  <rv s="8">
    <v>Y46-EN</v>
    <v>Atom</v>
    <v>0</v>
    <v>Y46-EN</v>
    <v>Constellation</v>
    <v>None</v>
    <v>3162</v>
    <v>1.06002e+16</v>
    <v>3091</v>
    <v>3169</v>
  </rv>
  <rv s="2">
    <fb>20000318</fb>
    <v>1</v>
  </rv>
  <rv s="2">
    <fb>30002159</fb>
    <v>2</v>
  </rv>
  <rv s="2">
    <fb>30002160</fb>
    <v>2</v>
  </rv>
  <rv s="2">
    <fb>30002161</fb>
    <v>2</v>
  </rv>
  <rv s="2">
    <fb>30002162</fb>
    <v>2</v>
  </rv>
  <rv s="2">
    <fb>30002163</fb>
    <v>2</v>
  </rv>
  <rv s="2">
    <fb>30002164</fb>
    <v>2</v>
  </rv>
  <rv s="3">
    <v>332</v>
  </rv>
  <rv s="9">
    <v>EL8Z-M</v>
    <v>Atom</v>
    <v>0</v>
    <v>EL8Z-M</v>
    <v>Constellation</v>
    <v>None</v>
    <v>3171</v>
    <v>8979700000000000</v>
    <v>3091</v>
    <v>3178</v>
  </rv>
  <rv s="2">
    <fb>20000319</fb>
    <v>1</v>
  </rv>
  <rv s="2">
    <fb>30002165</fb>
    <v>2</v>
  </rv>
  <rv s="2">
    <fb>30002166</fb>
    <v>2</v>
  </rv>
  <rv s="2">
    <fb>30002167</fb>
    <v>2</v>
  </rv>
  <rv s="2">
    <fb>30002168</fb>
    <v>2</v>
  </rv>
  <rv s="2">
    <fb>30002169</fb>
    <v>2</v>
  </rv>
  <rv s="2">
    <fb>30002170</fb>
    <v>2</v>
  </rv>
  <rv s="2">
    <fb>30002171</fb>
    <v>2</v>
  </rv>
  <rv s="3">
    <v>333</v>
  </rv>
  <rv s="8">
    <v>YENX-U</v>
    <v>Atom</v>
    <v>0</v>
    <v>YENX-U</v>
    <v>Constellation</v>
    <v>None</v>
    <v>3180</v>
    <v>1.6106e+16</v>
    <v>3091</v>
    <v>3188</v>
  </rv>
  <rv s="2">
    <fb>20000320</fb>
    <v>1</v>
  </rv>
  <rv s="2">
    <fb>30002172</fb>
    <v>2</v>
  </rv>
  <rv s="2">
    <fb>30002173</fb>
    <v>2</v>
  </rv>
  <rv s="2">
    <fb>30002174</fb>
    <v>2</v>
  </rv>
  <rv s="2">
    <fb>30002175</fb>
    <v>2</v>
  </rv>
  <rv s="2">
    <fb>30002176</fb>
    <v>2</v>
  </rv>
  <rv s="2">
    <fb>30002177</fb>
    <v>2</v>
  </rv>
  <rv s="3">
    <v>334</v>
  </rv>
  <rv s="8">
    <v>WTE-CK</v>
    <v>Atom</v>
    <v>0</v>
    <v>WTE-CK</v>
    <v>Constellation</v>
    <v>None</v>
    <v>3190</v>
    <v>1.38213e+16</v>
    <v>3091</v>
    <v>3197</v>
  </rv>
  <rv s="2">
    <fb>20000321</fb>
    <v>1</v>
  </rv>
  <rv s="2">
    <fb>30002178</fb>
    <v>2</v>
  </rv>
  <rv s="2">
    <fb>30002179</fb>
    <v>2</v>
  </rv>
  <rv s="2">
    <fb>30002180</fb>
    <v>2</v>
  </rv>
  <rv s="2">
    <fb>30002181</fb>
    <v>2</v>
  </rv>
  <rv s="2">
    <fb>30002182</fb>
    <v>2</v>
  </rv>
  <rv s="2">
    <fb>30002183</fb>
    <v>2</v>
  </rv>
  <rv s="2">
    <fb>30002184</fb>
    <v>2</v>
  </rv>
  <rv s="2">
    <fb>30002185</fb>
    <v>2</v>
  </rv>
  <rv s="2">
    <fb>30002186</fb>
    <v>2</v>
  </rv>
  <rv s="3">
    <v>335</v>
  </rv>
  <rv s="8">
    <v>IJE6-J</v>
    <v>Atom</v>
    <v>0</v>
    <v>IJE6-J</v>
    <v>Constellation</v>
    <v>None</v>
    <v>3199</v>
    <v>1.30268e+16</v>
    <v>3091</v>
    <v>3209</v>
  </rv>
  <rv s="3">
    <v>336</v>
  </rv>
  <rv s="6">
    <v>Immensea</v>
    <v>Atom</v>
    <v>0</v>
    <v>3211</v>
    <v>Region</v>
    <v>Immensea was mapped entirely by successive generations of an Ammatar Wayfinder clan. Driven by tales of massive clusters of Arkanor in the deep south, they forged deeper and deeper into unexplored territory, mapping out a long corridor of space. Eventually they encountered one of the many great voids littering the southern expanses and could go no further. Failing to locate precious minerals in any extraordinary volumes, they reluctantly turned back and returned to civilized space, content with the knowledge that they had pushed further south than any previous human. _x000D_
_x000D_
It was only on their repatriation that they learnt of the Amarrian expedition launched many years later that, capitalizing on a number of technological advancements, had pushed down a parallel route through what is now Tenerifis, penetrating almost ten light years further into uncharted territory and returning decades earlier. The name of the clan who mounted the expedition is now lost to history.</v>
    <v>3091</v>
    <v>Immensea</v>
  </rv>
  <rv s="2">
    <fb>20000335</fb>
    <v>1</v>
  </rv>
  <rv s="2">
    <fb>10000027</fb>
    <v>1</v>
  </rv>
  <rv s="2">
    <fb>30002283</fb>
    <v>2</v>
  </rv>
  <rv s="2">
    <fb>30002284</fb>
    <v>2</v>
  </rv>
  <rv s="2">
    <fb>30002285</fb>
    <v>2</v>
  </rv>
  <rv s="2">
    <fb>30002286</fb>
    <v>2</v>
  </rv>
  <rv s="2">
    <fb>30002287</fb>
    <v>2</v>
  </rv>
  <rv s="2">
    <fb>30002288</fb>
    <v>2</v>
  </rv>
  <rv s="3">
    <v>337</v>
  </rv>
  <rv s="8">
    <v>4M6-GJ</v>
    <v>Atom</v>
    <v>0</v>
    <v>4M6-GJ</v>
    <v>Constellation</v>
    <v>None</v>
    <v>3213</v>
    <v>1.51572e+16</v>
    <v>3214</v>
    <v>3221</v>
  </rv>
  <rv s="2">
    <fb>20000336</fb>
    <v>1</v>
  </rv>
  <rv s="2">
    <fb>30002289</fb>
    <v>2</v>
  </rv>
  <rv s="2">
    <fb>30002290</fb>
    <v>2</v>
  </rv>
  <rv s="2">
    <fb>30002291</fb>
    <v>2</v>
  </rv>
  <rv s="2">
    <fb>30002292</fb>
    <v>2</v>
  </rv>
  <rv s="2">
    <fb>30002293</fb>
    <v>2</v>
  </rv>
  <rv s="2">
    <fb>30002294</fb>
    <v>2</v>
  </rv>
  <rv s="2">
    <fb>30002295</fb>
    <v>2</v>
  </rv>
  <rv s="3">
    <v>338</v>
  </rv>
  <rv s="8">
    <v>D-GU3R</v>
    <v>Atom</v>
    <v>0</v>
    <v>D-GU3R</v>
    <v>Constellation</v>
    <v>None</v>
    <v>3223</v>
    <v>1.09818e+16</v>
    <v>3214</v>
    <v>3231</v>
  </rv>
  <rv s="2">
    <fb>20000337</fb>
    <v>1</v>
  </rv>
  <rv s="2">
    <fb>30002296</fb>
    <v>2</v>
  </rv>
  <rv s="2">
    <fb>30002297</fb>
    <v>2</v>
  </rv>
  <rv s="2">
    <fb>30002298</fb>
    <v>2</v>
  </rv>
  <rv s="2">
    <fb>30002299</fb>
    <v>2</v>
  </rv>
  <rv s="2">
    <fb>30002300</fb>
    <v>2</v>
  </rv>
  <rv s="2">
    <fb>30002301</fb>
    <v>2</v>
  </rv>
  <rv s="3">
    <v>339</v>
  </rv>
  <rv s="8">
    <v>N-APJ8</v>
    <v>Atom</v>
    <v>0</v>
    <v>N-APJ8</v>
    <v>Constellation</v>
    <v>None</v>
    <v>3233</v>
    <v>1.21136e+16</v>
    <v>3214</v>
    <v>3240</v>
  </rv>
  <rv s="2">
    <fb>20000338</fb>
    <v>1</v>
  </rv>
  <rv s="2">
    <fb>30002302</fb>
    <v>2</v>
  </rv>
  <rv s="2">
    <fb>30002303</fb>
    <v>2</v>
  </rv>
  <rv s="2">
    <fb>30002304</fb>
    <v>2</v>
  </rv>
  <rv s="2">
    <fb>30002305</fb>
    <v>2</v>
  </rv>
  <rv s="2">
    <fb>30002306</fb>
    <v>2</v>
  </rv>
  <rv s="2">
    <fb>30002307</fb>
    <v>2</v>
  </rv>
  <rv s="2">
    <fb>30002308</fb>
    <v>2</v>
  </rv>
  <rv s="2">
    <fb>30002309</fb>
    <v>2</v>
  </rv>
  <rv s="2">
    <fb>30002310</fb>
    <v>2</v>
  </rv>
  <rv s="3">
    <v>340</v>
  </rv>
  <rv s="8">
    <v>PGPJ-8</v>
    <v>Atom</v>
    <v>0</v>
    <v>PGPJ-8</v>
    <v>Constellation</v>
    <v>None</v>
    <v>3242</v>
    <v>1.62421e+16</v>
    <v>3214</v>
    <v>3252</v>
  </rv>
  <rv s="2">
    <fb>20000339</fb>
    <v>1</v>
  </rv>
  <rv s="2">
    <fb>30002311</fb>
    <v>2</v>
  </rv>
  <rv s="2">
    <fb>30002312</fb>
    <v>2</v>
  </rv>
  <rv s="2">
    <fb>30002313</fb>
    <v>2</v>
  </rv>
  <rv s="2">
    <fb>30002314</fb>
    <v>2</v>
  </rv>
  <rv s="2">
    <fb>30002315</fb>
    <v>2</v>
  </rv>
  <rv s="2">
    <fb>30002316</fb>
    <v>2</v>
  </rv>
  <rv s="3">
    <v>341</v>
  </rv>
  <rv s="8">
    <v>8G-JN6</v>
    <v>Atom</v>
    <v>0</v>
    <v>8G-JN6</v>
    <v>Constellation</v>
    <v>None</v>
    <v>3254</v>
    <v>1.34599e+16</v>
    <v>3214</v>
    <v>3261</v>
  </rv>
  <rv s="2">
    <fb>20000340</fb>
    <v>1</v>
  </rv>
  <rv s="2">
    <fb>30002317</fb>
    <v>2</v>
  </rv>
  <rv s="2">
    <fb>30002318</fb>
    <v>2</v>
  </rv>
  <rv s="2">
    <fb>30002319</fb>
    <v>2</v>
  </rv>
  <rv s="2">
    <fb>30002320</fb>
    <v>2</v>
  </rv>
  <rv s="2">
    <fb>30002321</fb>
    <v>2</v>
  </rv>
  <rv s="2">
    <fb>30002322</fb>
    <v>2</v>
  </rv>
  <rv s="3">
    <v>342</v>
  </rv>
  <rv s="9">
    <v>M9-AN3</v>
    <v>Atom</v>
    <v>0</v>
    <v>M9-AN3</v>
    <v>Constellation</v>
    <v>None</v>
    <v>3263</v>
    <v>8335880000000000</v>
    <v>3214</v>
    <v>3270</v>
  </rv>
  <rv s="2">
    <fb>20000341</fb>
    <v>1</v>
  </rv>
  <rv s="2">
    <fb>30002323</fb>
    <v>2</v>
  </rv>
  <rv s="2">
    <fb>30002324</fb>
    <v>2</v>
  </rv>
  <rv s="2">
    <fb>30002325</fb>
    <v>2</v>
  </rv>
  <rv s="2">
    <fb>30002326</fb>
    <v>2</v>
  </rv>
  <rv s="2">
    <fb>30002327</fb>
    <v>2</v>
  </rv>
  <rv s="2">
    <fb>30002328</fb>
    <v>2</v>
  </rv>
  <rv s="2">
    <fb>30002329</fb>
    <v>2</v>
  </rv>
  <rv s="2">
    <fb>30002330</fb>
    <v>2</v>
  </rv>
  <rv s="3">
    <v>343</v>
  </rv>
  <rv s="8">
    <v>6TT8-Z</v>
    <v>Atom</v>
    <v>0</v>
    <v>6TT8-Z</v>
    <v>Constellation</v>
    <v>None</v>
    <v>3272</v>
    <v>1.43558e+16</v>
    <v>3214</v>
    <v>3281</v>
  </rv>
  <rv s="2">
    <fb>20000342</fb>
    <v>1</v>
  </rv>
  <rv s="2">
    <fb>30002331</fb>
    <v>2</v>
  </rv>
  <rv s="2">
    <fb>30002332</fb>
    <v>2</v>
  </rv>
  <rv s="2">
    <fb>30002333</fb>
    <v>2</v>
  </rv>
  <rv s="2">
    <fb>30002334</fb>
    <v>2</v>
  </rv>
  <rv s="2">
    <fb>30002335</fb>
    <v>2</v>
  </rv>
  <rv s="2">
    <fb>30002336</fb>
    <v>2</v>
  </rv>
  <rv s="3">
    <v>344</v>
  </rv>
  <rv s="8">
    <v>RDD-E6</v>
    <v>Atom</v>
    <v>0</v>
    <v>RDD-E6</v>
    <v>Constellation</v>
    <v>None</v>
    <v>3283</v>
    <v>9.39726e+15</v>
    <v>3214</v>
    <v>3290</v>
  </rv>
  <rv s="2">
    <fb>20000343</fb>
    <v>1</v>
  </rv>
  <rv s="2">
    <fb>30002337</fb>
    <v>2</v>
  </rv>
  <rv s="2">
    <fb>30002338</fb>
    <v>2</v>
  </rv>
  <rv s="2">
    <fb>30002339</fb>
    <v>2</v>
  </rv>
  <rv s="2">
    <fb>30002340</fb>
    <v>2</v>
  </rv>
  <rv s="2">
    <fb>30002341</fb>
    <v>2</v>
  </rv>
  <rv s="2">
    <fb>30002342</fb>
    <v>2</v>
  </rv>
  <rv s="2">
    <fb>30002343</fb>
    <v>2</v>
  </rv>
  <rv s="3">
    <v>345</v>
  </rv>
  <rv s="8">
    <v>ICH-B6</v>
    <v>Atom</v>
    <v>0</v>
    <v>ICH-B6</v>
    <v>Constellation</v>
    <v>None</v>
    <v>3292</v>
    <v>1.4225e+16</v>
    <v>3214</v>
    <v>3300</v>
  </rv>
  <rv s="2">
    <fb>20000344</fb>
    <v>1</v>
  </rv>
  <rv s="2">
    <fb>30002344</fb>
    <v>2</v>
  </rv>
  <rv s="2">
    <fb>30002345</fb>
    <v>2</v>
  </rv>
  <rv s="2">
    <fb>30002346</fb>
    <v>2</v>
  </rv>
  <rv s="2">
    <fb>30002347</fb>
    <v>2</v>
  </rv>
  <rv s="2">
    <fb>30002348</fb>
    <v>2</v>
  </rv>
  <rv s="2">
    <fb>30002349</fb>
    <v>2</v>
  </rv>
  <rv s="3">
    <v>346</v>
  </rv>
  <rv s="9">
    <v>SLYP-5</v>
    <v>Atom</v>
    <v>0</v>
    <v>SLYP-5</v>
    <v>Constellation</v>
    <v>None</v>
    <v>3302</v>
    <v>8728240000000000</v>
    <v>3214</v>
    <v>3309</v>
  </rv>
  <rv s="2">
    <fb>20000345</fb>
    <v>1</v>
  </rv>
  <rv s="2">
    <fb>30002350</fb>
    <v>2</v>
  </rv>
  <rv s="2">
    <fb>30002351</fb>
    <v>2</v>
  </rv>
  <rv s="2">
    <fb>30002352</fb>
    <v>2</v>
  </rv>
  <rv s="2">
    <fb>30002353</fb>
    <v>2</v>
  </rv>
  <rv s="2">
    <fb>30002354</fb>
    <v>2</v>
  </rv>
  <rv s="2">
    <fb>30002355</fb>
    <v>2</v>
  </rv>
  <rv s="3">
    <v>347</v>
  </rv>
  <rv s="8">
    <v>8AO-5V</v>
    <v>Atom</v>
    <v>0</v>
    <v>8AO-5V</v>
    <v>Constellation</v>
    <v>None</v>
    <v>3311</v>
    <v>1.08253e+16</v>
    <v>3214</v>
    <v>3318</v>
  </rv>
  <rv s="2">
    <fb>20000346</fb>
    <v>1</v>
  </rv>
  <rv s="2">
    <fb>30002356</fb>
    <v>2</v>
  </rv>
  <rv s="2">
    <fb>30002357</fb>
    <v>2</v>
  </rv>
  <rv s="2">
    <fb>30002358</fb>
    <v>2</v>
  </rv>
  <rv s="2">
    <fb>30002359</fb>
    <v>2</v>
  </rv>
  <rv s="2">
    <fb>30002360</fb>
    <v>2</v>
  </rv>
  <rv s="2">
    <fb>30002361</fb>
    <v>2</v>
  </rv>
  <rv s="2">
    <fb>30002362</fb>
    <v>2</v>
  </rv>
  <rv s="2">
    <fb>30002363</fb>
    <v>2</v>
  </rv>
  <rv s="3">
    <v>348</v>
  </rv>
  <rv s="8">
    <v>J-78ZG</v>
    <v>Atom</v>
    <v>0</v>
    <v>J-78ZG</v>
    <v>Constellation</v>
    <v>None</v>
    <v>3320</v>
    <v>1.49013e+16</v>
    <v>3214</v>
    <v>3329</v>
  </rv>
  <rv s="2">
    <fb>20000347</fb>
    <v>1</v>
  </rv>
  <rv s="2">
    <fb>30002364</fb>
    <v>2</v>
  </rv>
  <rv s="2">
    <fb>30002365</fb>
    <v>2</v>
  </rv>
  <rv s="2">
    <fb>30002366</fb>
    <v>2</v>
  </rv>
  <rv s="2">
    <fb>30002367</fb>
    <v>2</v>
  </rv>
  <rv s="2">
    <fb>30002368</fb>
    <v>2</v>
  </rv>
  <rv s="2">
    <fb>30002369</fb>
    <v>2</v>
  </rv>
  <rv s="3">
    <v>349</v>
  </rv>
  <rv s="8">
    <v>H7Q-DG</v>
    <v>Atom</v>
    <v>0</v>
    <v>H7Q-DG</v>
    <v>Constellation</v>
    <v>None</v>
    <v>3331</v>
    <v>1.082e+16</v>
    <v>3214</v>
    <v>3338</v>
  </rv>
  <rv s="2">
    <fb>20000348</fb>
    <v>1</v>
  </rv>
  <rv s="2">
    <fb>30002370</fb>
    <v>2</v>
  </rv>
  <rv s="2">
    <fb>30002371</fb>
    <v>2</v>
  </rv>
  <rv s="2">
    <fb>30002372</fb>
    <v>2</v>
  </rv>
  <rv s="2">
    <fb>30002373</fb>
    <v>2</v>
  </rv>
  <rv s="2">
    <fb>30002374</fb>
    <v>2</v>
  </rv>
  <rv s="2">
    <fb>30002375</fb>
    <v>2</v>
  </rv>
  <rv s="2">
    <fb>30002376</fb>
    <v>2</v>
  </rv>
  <rv s="3">
    <v>350</v>
  </rv>
  <rv s="9">
    <v>1VN-XC</v>
    <v>Atom</v>
    <v>0</v>
    <v>1VN-XC</v>
    <v>Constellation</v>
    <v>None</v>
    <v>3340</v>
    <v>7482950000000000</v>
    <v>3214</v>
    <v>3348</v>
  </rv>
  <rv s="2">
    <fb>20000349</fb>
    <v>1</v>
  </rv>
  <rv s="2">
    <fb>30002377</fb>
    <v>2</v>
  </rv>
  <rv s="2">
    <fb>30002378</fb>
    <v>2</v>
  </rv>
  <rv s="2">
    <fb>30002379</fb>
    <v>2</v>
  </rv>
  <rv s="2">
    <fb>30002380</fb>
    <v>2</v>
  </rv>
  <rv s="2">
    <fb>30002381</fb>
    <v>2</v>
  </rv>
  <rv s="2">
    <fb>30002382</fb>
    <v>2</v>
  </rv>
  <rv s="3">
    <v>351</v>
  </rv>
  <rv s="9">
    <v>PG-RWX</v>
    <v>Atom</v>
    <v>0</v>
    <v>PG-RWX</v>
    <v>Constellation</v>
    <v>None</v>
    <v>3350</v>
    <v>7538520000000000</v>
    <v>3214</v>
    <v>3357</v>
  </rv>
  <rv s="3">
    <v>352</v>
  </rv>
  <rv s="6">
    <v>Etherium Reach</v>
    <v>Atom</v>
    <v>0</v>
    <v>3359</v>
    <v>Region</v>
    <v>Considered by many to be the gateway to the Drone Regions, Etherium Reach rapidly became extensively colonized by those drawn to the opportunities opened up in the newly-accessible systems. Briefly, the Minmatar Republic pondered its strategic advantage over most other empires, with proximity to the regions through relatively short routes into the Reach no doubt tempting. _x000D_
_x000D_
The Skarkon Incident showed how tenuous its advantage really was before other matters demanded the full attention of the Minmatar tribes. Even so, some Thukker caravan masters continue to maintain an interest in an area abutting onto their Great Wildands domains and have become authorities on the rogue drones. Expertise on the uses to which rogue drone parts can be put is not the least of the advantages the wily Thukker derive from their age old traditions of exploration and specialization.</v>
    <v>3214</v>
    <v>Etherium Reach</v>
  </rv>
  <rv s="2">
    <fb>500002</fb>
    <v>1</v>
  </rv>
  <rv s="2">
    <fb>20000350</fb>
    <v>1</v>
  </rv>
  <rv s="2">
    <fb>10000028</fb>
    <v>1</v>
  </rv>
  <rv s="2">
    <fb>30002383</fb>
    <v>2</v>
  </rv>
  <rv s="2">
    <fb>30002384</fb>
    <v>2</v>
  </rv>
  <rv s="2">
    <fb>30002385</fb>
    <v>2</v>
  </rv>
  <rv s="2">
    <fb>30002386</fb>
    <v>2</v>
  </rv>
  <rv s="2">
    <fb>30002387</fb>
    <v>2</v>
  </rv>
  <rv s="2">
    <fb>30002388</fb>
    <v>2</v>
  </rv>
  <rv s="2">
    <fb>30002389</fb>
    <v>2</v>
  </rv>
  <rv s="3">
    <v>353</v>
  </rv>
  <rv s="5">
    <v>Fittakan</v>
    <v>Atom</v>
    <v>0</v>
    <v>Fittakan</v>
    <v>Constellation</v>
    <v>3361</v>
    <v>3362</v>
    <v>7978200000000000</v>
    <v>3363</v>
    <v>3371</v>
  </rv>
  <rv s="2">
    <fb>20000351</fb>
    <v>1</v>
  </rv>
  <rv s="2">
    <fb>30002390</fb>
    <v>2</v>
  </rv>
  <rv s="2">
    <fb>30002391</fb>
    <v>2</v>
  </rv>
  <rv s="2">
    <fb>30002392</fb>
    <v>2</v>
  </rv>
  <rv s="2">
    <fb>30002393</fb>
    <v>2</v>
  </rv>
  <rv s="2">
    <fb>30002394</fb>
    <v>2</v>
  </rv>
  <rv s="2">
    <fb>30002395</fb>
    <v>2</v>
  </rv>
  <rv s="3">
    <v>354</v>
  </rv>
  <rv s="4">
    <v>Tartatven</v>
    <v>Atom</v>
    <v>0</v>
    <v>Tartatven</v>
    <v>Constellation</v>
    <v>3361</v>
    <v>3373</v>
    <v>9.38574e+15</v>
    <v>3363</v>
    <v>3380</v>
  </rv>
  <rv s="2">
    <fb>20000352</fb>
    <v>1</v>
  </rv>
  <rv s="2">
    <fb>30002396</fb>
    <v>2</v>
  </rv>
  <rv s="2">
    <fb>30002397</fb>
    <v>2</v>
  </rv>
  <rv s="2">
    <fb>30002398</fb>
    <v>2</v>
  </rv>
  <rv s="2">
    <fb>30002399</fb>
    <v>2</v>
  </rv>
  <rv s="2">
    <fb>30002400</fb>
    <v>2</v>
  </rv>
  <rv s="2">
    <fb>30002401</fb>
    <v>2</v>
  </rv>
  <rv s="3">
    <v>355</v>
  </rv>
  <rv s="4">
    <v>Besateoden</v>
    <v>Atom</v>
    <v>0</v>
    <v>Besateoden</v>
    <v>Constellation</v>
    <v>3361</v>
    <v>3382</v>
    <v>1.34837e+16</v>
    <v>3363</v>
    <v>3389</v>
  </rv>
  <rv s="2">
    <fb>20000353</fb>
    <v>1</v>
  </rv>
  <rv s="2">
    <fb>30002402</fb>
    <v>2</v>
  </rv>
  <rv s="2">
    <fb>30002403</fb>
    <v>2</v>
  </rv>
  <rv s="2">
    <fb>30002404</fb>
    <v>2</v>
  </rv>
  <rv s="2">
    <fb>30002405</fb>
    <v>2</v>
  </rv>
  <rv s="2">
    <fb>30002406</fb>
    <v>2</v>
  </rv>
  <rv s="2">
    <fb>30002407</fb>
    <v>2</v>
  </rv>
  <rv s="3">
    <v>356</v>
  </rv>
  <rv s="5">
    <v>Almur</v>
    <v>Atom</v>
    <v>0</v>
    <v>Almur</v>
    <v>Constellation</v>
    <v>3361</v>
    <v>3391</v>
    <v>6197670000000000</v>
    <v>3363</v>
    <v>3398</v>
  </rv>
  <rv s="2">
    <fb>20000354</fb>
    <v>1</v>
  </rv>
  <rv s="2">
    <fb>30002408</fb>
    <v>2</v>
  </rv>
  <rv s="2">
    <fb>30002409</fb>
    <v>2</v>
  </rv>
  <rv s="2">
    <fb>30002410</fb>
    <v>2</v>
  </rv>
  <rv s="2">
    <fb>30002412</fb>
    <v>2</v>
  </rv>
  <rv s="2">
    <fb>30002413</fb>
    <v>2</v>
  </rv>
  <rv s="3">
    <v>357</v>
  </rv>
  <rv s="5">
    <v>Eoldulf</v>
    <v>Atom</v>
    <v>0</v>
    <v>Eoldulf</v>
    <v>Constellation</v>
    <v>3361</v>
    <v>3400</v>
    <v>7850090000000000</v>
    <v>3363</v>
    <v>3406</v>
  </rv>
  <rv s="2">
    <fb>20000355</fb>
    <v>1</v>
  </rv>
  <rv s="2">
    <fb>30002414</fb>
    <v>2</v>
  </rv>
  <rv s="2">
    <fb>30002415</fb>
    <v>2</v>
  </rv>
  <rv s="2">
    <fb>30002416</fb>
    <v>2</v>
  </rv>
  <rv s="2">
    <fb>30002417</fb>
    <v>2</v>
  </rv>
  <rv s="2">
    <fb>30002418</fb>
    <v>2</v>
  </rv>
  <rv s="2">
    <fb>30002419</fb>
    <v>2</v>
  </rv>
  <rv s="2">
    <fb>30002420</fb>
    <v>2</v>
  </rv>
  <rv s="3">
    <v>358</v>
  </rv>
  <rv s="5">
    <v>Elfrard</v>
    <v>Atom</v>
    <v>0</v>
    <v>Elfrard</v>
    <v>Constellation</v>
    <v>3361</v>
    <v>3408</v>
    <v>8426250000000000</v>
    <v>3363</v>
    <v>3416</v>
  </rv>
  <rv s="3">
    <v>359</v>
  </rv>
  <rv s="6">
    <v>Molden Heath</v>
    <v>Atom</v>
    <v>0</v>
    <v>3418</v>
    <v>Region</v>
    <v>The common ground of the Heath, away from the bustling crowds of Heimatar and Metropolis, was in the days of the Elders committed as neutral ground between the Matari Tribes, to be claimed by none and developed by all._x000D_
_x000D_
Its scarcity of resources, as well as its proximity to the untamed reaches of Great Wildlands and the hated space of the turncoat Ammatar, have all diminished its value in the eyes of modern Minmatar society. Coupled with barriers imposed by bordering singularities and voids, this has created a region with an unsettled history and an uncertain future._x000D_
_x000D_
Today, as legitimate claimant to the title of "center of the cluster," and as the site of the Golgothan Fields, the region still evokes great national pride, but despite this it remains mostly undeveloped. Indeed, in recent years the outcast Thukker Tribe have been making inroads, which does little to enhance the region's already tarnished image.</v>
    <v>3363</v>
    <v>Molden Heath</v>
  </rv>
  <rv s="2">
    <fb>500017</fb>
    <v>1</v>
  </rv>
  <rv s="2">
    <fb>20000356</fb>
    <v>1</v>
  </rv>
  <rv s="2">
    <fb>10000029</fb>
    <v>1</v>
  </rv>
  <rv s="2">
    <fb>30002421</fb>
    <v>2</v>
  </rv>
  <rv s="2">
    <fb>30002422</fb>
    <v>2</v>
  </rv>
  <rv s="2">
    <fb>30002423</fb>
    <v>2</v>
  </rv>
  <rv s="2">
    <fb>30002424</fb>
    <v>2</v>
  </rv>
  <rv s="2">
    <fb>30002425</fb>
    <v>2</v>
  </rv>
  <rv s="2">
    <fb>30002426</fb>
    <v>2</v>
  </rv>
  <rv s="2">
    <fb>30002427</fb>
    <v>2</v>
  </rv>
  <rv s="3">
    <v>360</v>
  </rv>
  <rv s="4">
    <v>N-K4Q0</v>
    <v>Atom</v>
    <v>0</v>
    <v>N-K4Q0</v>
    <v>Constellation</v>
    <v>3420</v>
    <v>3421</v>
    <v>1.02715e+16</v>
    <v>3422</v>
    <v>3430</v>
  </rv>
  <rv s="2">
    <fb>20000357</fb>
    <v>1</v>
  </rv>
  <rv s="2">
    <fb>30002428</fb>
    <v>2</v>
  </rv>
  <rv s="2">
    <fb>30002429</fb>
    <v>2</v>
  </rv>
  <rv s="2">
    <fb>30002430</fb>
    <v>2</v>
  </rv>
  <rv s="2">
    <fb>30002431</fb>
    <v>2</v>
  </rv>
  <rv s="2">
    <fb>30002432</fb>
    <v>2</v>
  </rv>
  <rv s="2">
    <fb>30002433</fb>
    <v>2</v>
  </rv>
  <rv s="2">
    <fb>30002434</fb>
    <v>2</v>
  </rv>
  <rv s="2">
    <fb>30002435</fb>
    <v>2</v>
  </rv>
  <rv s="2">
    <fb>30002436</fb>
    <v>2</v>
  </rv>
  <rv s="2">
    <fb>30002437</fb>
    <v>2</v>
  </rv>
  <rv s="3">
    <v>361</v>
  </rv>
  <rv s="8">
    <v>UBPU-9</v>
    <v>Atom</v>
    <v>0</v>
    <v>UBPU-9</v>
    <v>Constellation</v>
    <v>None</v>
    <v>3432</v>
    <v>2.13754e+16</v>
    <v>3422</v>
    <v>3443</v>
  </rv>
  <rv s="2">
    <fb>20000358</fb>
    <v>1</v>
  </rv>
  <rv s="2">
    <fb>30002438</fb>
    <v>2</v>
  </rv>
  <rv s="2">
    <fb>30002439</fb>
    <v>2</v>
  </rv>
  <rv s="2">
    <fb>30002440</fb>
    <v>2</v>
  </rv>
  <rv s="2">
    <fb>30002441</fb>
    <v>2</v>
  </rv>
  <rv s="2">
    <fb>30002442</fb>
    <v>2</v>
  </rv>
  <rv s="2">
    <fb>30002443</fb>
    <v>2</v>
  </rv>
  <rv s="3">
    <v>362</v>
  </rv>
  <rv s="9">
    <v>IPS-QB</v>
    <v>Atom</v>
    <v>0</v>
    <v>IPS-QB</v>
    <v>Constellation</v>
    <v>None</v>
    <v>3445</v>
    <v>7267660000000000</v>
    <v>3422</v>
    <v>3452</v>
  </rv>
  <rv s="2">
    <fb>20000359</fb>
    <v>1</v>
  </rv>
  <rv s="2">
    <fb>30002444</fb>
    <v>2</v>
  </rv>
  <rv s="2">
    <fb>30002445</fb>
    <v>2</v>
  </rv>
  <rv s="2">
    <fb>30002446</fb>
    <v>2</v>
  </rv>
  <rv s="2">
    <fb>30002447</fb>
    <v>2</v>
  </rv>
  <rv s="2">
    <fb>30002448</fb>
    <v>2</v>
  </rv>
  <rv s="2">
    <fb>30002449</fb>
    <v>2</v>
  </rv>
  <rv s="2">
    <fb>30002450</fb>
    <v>2</v>
  </rv>
  <rv s="3">
    <v>363</v>
  </rv>
  <rv s="9">
    <v>8K-CHA</v>
    <v>Atom</v>
    <v>0</v>
    <v>8K-CHA</v>
    <v>Constellation</v>
    <v>None</v>
    <v>3454</v>
    <v>7084710000000000</v>
    <v>3422</v>
    <v>3462</v>
  </rv>
  <rv s="2">
    <fb>20000360</fb>
    <v>1</v>
  </rv>
  <rv s="2">
    <fb>30002451</fb>
    <v>2</v>
  </rv>
  <rv s="2">
    <fb>30002452</fb>
    <v>2</v>
  </rv>
  <rv s="2">
    <fb>30002453</fb>
    <v>2</v>
  </rv>
  <rv s="2">
    <fb>30002454</fb>
    <v>2</v>
  </rv>
  <rv s="2">
    <fb>30002455</fb>
    <v>2</v>
  </rv>
  <rv s="2">
    <fb>30002456</fb>
    <v>2</v>
  </rv>
  <rv s="3">
    <v>364</v>
  </rv>
  <rv s="9">
    <v>ZYL-FT</v>
    <v>Atom</v>
    <v>0</v>
    <v>ZYL-FT</v>
    <v>Constellation</v>
    <v>None</v>
    <v>3464</v>
    <v>8166610000000000</v>
    <v>3422</v>
    <v>3471</v>
  </rv>
  <rv s="2">
    <fb>20000361</fb>
    <v>1</v>
  </rv>
  <rv s="2">
    <fb>30002457</fb>
    <v>2</v>
  </rv>
  <rv s="2">
    <fb>30002458</fb>
    <v>2</v>
  </rv>
  <rv s="2">
    <fb>30002459</fb>
    <v>2</v>
  </rv>
  <rv s="2">
    <fb>30002460</fb>
    <v>2</v>
  </rv>
  <rv s="2">
    <fb>30002461</fb>
    <v>2</v>
  </rv>
  <rv s="2">
    <fb>30002462</fb>
    <v>2</v>
  </rv>
  <rv s="2">
    <fb>30002463</fb>
    <v>2</v>
  </rv>
  <rv s="2">
    <fb>30002464</fb>
    <v>2</v>
  </rv>
  <rv s="2">
    <fb>30002465</fb>
    <v>2</v>
  </rv>
  <rv s="2">
    <fb>30002466</fb>
    <v>2</v>
  </rv>
  <rv s="3">
    <v>365</v>
  </rv>
  <rv s="8">
    <v>NK-AOZ</v>
    <v>Atom</v>
    <v>0</v>
    <v>NK-AOZ</v>
    <v>Constellation</v>
    <v>None</v>
    <v>3473</v>
    <v>9.63801e+15</v>
    <v>3422</v>
    <v>3484</v>
  </rv>
  <rv s="2">
    <fb>20000362</fb>
    <v>1</v>
  </rv>
  <rv s="2">
    <fb>30002467</fb>
    <v>2</v>
  </rv>
  <rv s="2">
    <fb>30002468</fb>
    <v>2</v>
  </rv>
  <rv s="2">
    <fb>30002469</fb>
    <v>2</v>
  </rv>
  <rv s="2">
    <fb>30002470</fb>
    <v>2</v>
  </rv>
  <rv s="2">
    <fb>30002471</fb>
    <v>2</v>
  </rv>
  <rv s="2">
    <fb>30002472</fb>
    <v>2</v>
  </rv>
  <rv s="3">
    <v>366</v>
  </rv>
  <rv s="9">
    <v>V1G-63</v>
    <v>Atom</v>
    <v>0</v>
    <v>V1G-63</v>
    <v>Constellation</v>
    <v>None</v>
    <v>3486</v>
    <v>7129490000000000</v>
    <v>3422</v>
    <v>3493</v>
  </rv>
  <rv s="2">
    <fb>20000363</fb>
    <v>1</v>
  </rv>
  <rv s="2">
    <fb>30002473</fb>
    <v>2</v>
  </rv>
  <rv s="2">
    <fb>30002474</fb>
    <v>2</v>
  </rv>
  <rv s="2">
    <fb>30002475</fb>
    <v>2</v>
  </rv>
  <rv s="2">
    <fb>30002476</fb>
    <v>2</v>
  </rv>
  <rv s="2">
    <fb>30002477</fb>
    <v>2</v>
  </rv>
  <rv s="2">
    <fb>30002478</fb>
    <v>2</v>
  </rv>
  <rv s="2">
    <fb>30002479</fb>
    <v>2</v>
  </rv>
  <rv s="2">
    <fb>30002480</fb>
    <v>2</v>
  </rv>
  <rv s="3">
    <v>367</v>
  </rv>
  <rv s="8">
    <v>F-ZNNG</v>
    <v>Atom</v>
    <v>0</v>
    <v>F-ZNNG</v>
    <v>Constellation</v>
    <v>None</v>
    <v>3495</v>
    <v>1.47537e+16</v>
    <v>3422</v>
    <v>3504</v>
  </rv>
  <rv s="2">
    <fb>20000364</fb>
    <v>1</v>
  </rv>
  <rv s="2">
    <fb>30002481</fb>
    <v>2</v>
  </rv>
  <rv s="2">
    <fb>30002482</fb>
    <v>2</v>
  </rv>
  <rv s="2">
    <fb>30002483</fb>
    <v>2</v>
  </rv>
  <rv s="2">
    <fb>30002484</fb>
    <v>2</v>
  </rv>
  <rv s="2">
    <fb>30002485</fb>
    <v>2</v>
  </rv>
  <rv s="2">
    <fb>30002486</fb>
    <v>2</v>
  </rv>
  <rv s="2">
    <fb>30002487</fb>
    <v>2</v>
  </rv>
  <rv s="2">
    <fb>30002488</fb>
    <v>2</v>
  </rv>
  <rv s="2">
    <fb>30002489</fb>
    <v>2</v>
  </rv>
  <rv s="2">
    <fb>30002490</fb>
    <v>2</v>
  </rv>
  <rv s="2">
    <fb>30002491</fb>
    <v>2</v>
  </rv>
  <rv s="2">
    <fb>30002492</fb>
    <v>2</v>
  </rv>
  <rv s="3">
    <v>368</v>
  </rv>
  <rv s="8">
    <v>KR-XF4</v>
    <v>Atom</v>
    <v>0</v>
    <v>KR-XF4</v>
    <v>Constellation</v>
    <v>None</v>
    <v>3506</v>
    <v>1.80309e+16</v>
    <v>3422</v>
    <v>3519</v>
  </rv>
  <rv s="2">
    <fb>20000365</fb>
    <v>1</v>
  </rv>
  <rv s="2">
    <fb>30002493</fb>
    <v>2</v>
  </rv>
  <rv s="2">
    <fb>30002494</fb>
    <v>2</v>
  </rv>
  <rv s="2">
    <fb>30002495</fb>
    <v>2</v>
  </rv>
  <rv s="2">
    <fb>30002496</fb>
    <v>2</v>
  </rv>
  <rv s="2">
    <fb>30002497</fb>
    <v>2</v>
  </rv>
  <rv s="2">
    <fb>30002498</fb>
    <v>2</v>
  </rv>
  <rv s="3">
    <v>369</v>
  </rv>
  <rv s="9">
    <v>RJ-1R7</v>
    <v>Atom</v>
    <v>0</v>
    <v>RJ-1R7</v>
    <v>Constellation</v>
    <v>None</v>
    <v>3521</v>
    <v>6445280000000000</v>
    <v>3422</v>
    <v>3528</v>
  </rv>
  <rv s="2">
    <fb>20000366</fb>
    <v>1</v>
  </rv>
  <rv s="2">
    <fb>30002499</fb>
    <v>2</v>
  </rv>
  <rv s="2">
    <fb>30002500</fb>
    <v>2</v>
  </rv>
  <rv s="2">
    <fb>30002501</fb>
    <v>2</v>
  </rv>
  <rv s="2">
    <fb>30002502</fb>
    <v>2</v>
  </rv>
  <rv s="2">
    <fb>30002503</fb>
    <v>2</v>
  </rv>
  <rv s="2">
    <fb>30002504</fb>
    <v>2</v>
  </rv>
  <rv s="3">
    <v>370</v>
  </rv>
  <rv s="9">
    <v>74IL-O</v>
    <v>Atom</v>
    <v>0</v>
    <v>74IL-O</v>
    <v>Constellation</v>
    <v>None</v>
    <v>3530</v>
    <v>6770390000000000</v>
    <v>3422</v>
    <v>3537</v>
  </rv>
  <rv s="3">
    <v>371</v>
  </rv>
  <rv s="6">
    <v>Geminate</v>
    <v>Atom</v>
    <v>0</v>
    <v>3539</v>
    <v>Region</v>
    <v>Despite being overrun by Guristas, Geminate is home to the Society of Conscious Thought. Their headquarters are located in the middle of the region, quite a distance from civilized space. Many contend that the Society's most gifted students are brought here to learn the innermost secrets of the Society, far from the prying eyes of their parents and the Empires. Though the claims appear quite outlandish, the fact that the Guristas give the station a wide berth has lead to rumors that the Society isn't nearly as passive as many think.</v>
    <v>3422</v>
    <v>Geminate</v>
  </rv>
  <rv s="2">
    <fb>20000367</fb>
    <v>1</v>
  </rv>
  <rv s="2">
    <fb>10000030</fb>
    <v>1</v>
  </rv>
  <rv s="2">
    <fb>30002505</fb>
    <v>2</v>
  </rv>
  <rv s="2">
    <fb>30002506</fb>
    <v>2</v>
  </rv>
  <rv s="2">
    <fb>30002507</fb>
    <v>2</v>
  </rv>
  <rv s="2">
    <fb>30002508</fb>
    <v>2</v>
  </rv>
  <rv s="2">
    <fb>30002509</fb>
    <v>2</v>
  </rv>
  <rv s="2">
    <fb>30002510</fb>
    <v>2</v>
  </rv>
  <rv s="2">
    <fb>30002511</fb>
    <v>2</v>
  </rv>
  <rv s="2">
    <fb>30012505</fb>
    <v>2</v>
  </rv>
  <rv s="3">
    <v>372</v>
  </rv>
  <rv s="4">
    <v>Ortner</v>
    <v>Atom</v>
    <v>0</v>
    <v>Ortner</v>
    <v>Constellation</v>
    <v>3361</v>
    <v>3541</v>
    <v>1.67554e+16</v>
    <v>3542</v>
    <v>3551</v>
  </rv>
  <rv s="2">
    <fb>20000368</fb>
    <v>1</v>
  </rv>
  <rv s="2">
    <fb>30002512</fb>
    <v>2</v>
  </rv>
  <rv s="2">
    <fb>30002513</fb>
    <v>2</v>
  </rv>
  <rv s="2">
    <fb>30002514</fb>
    <v>2</v>
  </rv>
  <rv s="2">
    <fb>30002515</fb>
    <v>2</v>
  </rv>
  <rv s="2">
    <fb>30002516</fb>
    <v>2</v>
  </rv>
  <rv s="2">
    <fb>30002517</fb>
    <v>2</v>
  </rv>
  <rv s="3">
    <v>373</v>
  </rv>
  <rv s="5">
    <v>Huvilma</v>
    <v>Atom</v>
    <v>0</v>
    <v>Huvilma</v>
    <v>Constellation</v>
    <v>3361</v>
    <v>3553</v>
    <v>8209560000000000</v>
    <v>3542</v>
    <v>3560</v>
  </rv>
  <rv s="2">
    <fb>20000369</fb>
    <v>1</v>
  </rv>
  <rv s="2">
    <fb>30002518</fb>
    <v>2</v>
  </rv>
  <rv s="2">
    <fb>30002519</fb>
    <v>2</v>
  </rv>
  <rv s="2">
    <fb>30002520</fb>
    <v>2</v>
  </rv>
  <rv s="2">
    <fb>30002521</fb>
    <v>2</v>
  </rv>
  <rv s="2">
    <fb>30002522</fb>
    <v>2</v>
  </rv>
  <rv s="2">
    <fb>30002523</fb>
    <v>2</v>
  </rv>
  <rv s="2">
    <fb>30032505</fb>
    <v>2</v>
  </rv>
  <rv s="3">
    <v>374</v>
  </rv>
  <rv s="4">
    <v>Osta</v>
    <v>Atom</v>
    <v>0</v>
    <v>Osta</v>
    <v>Constellation</v>
    <v>3361</v>
    <v>3562</v>
    <v>1.24182e+16</v>
    <v>3542</v>
    <v>3570</v>
  </rv>
  <rv s="2">
    <fb>20000370</fb>
    <v>1</v>
  </rv>
  <rv s="2">
    <fb>30002524</fb>
    <v>2</v>
  </rv>
  <rv s="2">
    <fb>30002525</fb>
    <v>2</v>
  </rv>
  <rv s="2">
    <fb>30002526</fb>
    <v>2</v>
  </rv>
  <rv s="2">
    <fb>30002527</fb>
    <v>2</v>
  </rv>
  <rv s="2">
    <fb>30002528</fb>
    <v>2</v>
  </rv>
  <rv s="2">
    <fb>30002529</fb>
    <v>2</v>
  </rv>
  <rv s="2">
    <fb>30002530</fb>
    <v>2</v>
  </rv>
  <rv s="2">
    <fb>30042505</fb>
    <v>2</v>
  </rv>
  <rv s="3">
    <v>375</v>
  </rv>
  <rv s="4">
    <v>Odengsolf</v>
    <v>Atom</v>
    <v>0</v>
    <v>Odengsolf</v>
    <v>Constellation</v>
    <v>3361</v>
    <v>3572</v>
    <v>1.10701e+16</v>
    <v>3542</v>
    <v>3581</v>
  </rv>
  <rv s="2">
    <fb>20000371</fb>
    <v>1</v>
  </rv>
  <rv s="2">
    <fb>30002531</fb>
    <v>2</v>
  </rv>
  <rv s="2">
    <fb>30002532</fb>
    <v>2</v>
  </rv>
  <rv s="2">
    <fb>30002533</fb>
    <v>2</v>
  </rv>
  <rv s="2">
    <fb>30002534</fb>
    <v>2</v>
  </rv>
  <rv s="2">
    <fb>30002535</fb>
    <v>2</v>
  </rv>
  <rv s="2">
    <fb>30002536</fb>
    <v>2</v>
  </rv>
  <rv s="3">
    <v>376</v>
  </rv>
  <rv s="4">
    <v>Wiedadur</v>
    <v>Atom</v>
    <v>0</v>
    <v>Wiedadur</v>
    <v>Constellation</v>
    <v>3361</v>
    <v>3583</v>
    <v>9.13146e+15</v>
    <v>3542</v>
    <v>3590</v>
  </rv>
  <rv s="2">
    <fb>20000372</fb>
    <v>1</v>
  </rv>
  <rv s="2">
    <fb>30002537</fb>
    <v>2</v>
  </rv>
  <rv s="2">
    <fb>30002538</fb>
    <v>2</v>
  </rv>
  <rv s="2">
    <fb>30002539</fb>
    <v>2</v>
  </rv>
  <rv s="2">
    <fb>30002540</fb>
    <v>2</v>
  </rv>
  <rv s="2">
    <fb>30002541</fb>
    <v>2</v>
  </rv>
  <rv s="2">
    <fb>30002542</fb>
    <v>2</v>
  </rv>
  <rv s="3">
    <v>377</v>
  </rv>
  <rv s="5">
    <v>Hed</v>
    <v>Atom</v>
    <v>0</v>
    <v>Hed</v>
    <v>Constellation</v>
    <v>3361</v>
    <v>3592</v>
    <v>5981640000000000</v>
    <v>3542</v>
    <v>3599</v>
  </rv>
  <rv s="2">
    <fb>20000373</fb>
    <v>1</v>
  </rv>
  <rv s="2">
    <fb>30002543</fb>
    <v>2</v>
  </rv>
  <rv s="2">
    <fb>30002544</fb>
    <v>2</v>
  </rv>
  <rv s="2">
    <fb>30002545</fb>
    <v>2</v>
  </rv>
  <rv s="2">
    <fb>30002546</fb>
    <v>2</v>
  </rv>
  <rv s="2">
    <fb>30002547</fb>
    <v>2</v>
  </rv>
  <rv s="2">
    <fb>30002548</fb>
    <v>2</v>
  </rv>
  <rv s="2">
    <fb>30012547</fb>
    <v>2</v>
  </rv>
  <rv s="3">
    <v>378</v>
  </rv>
  <rv s="4">
    <v>Sveipar</v>
    <v>Atom</v>
    <v>0</v>
    <v>Sveipar</v>
    <v>Constellation</v>
    <v>3361</v>
    <v>3601</v>
    <v>1.89576e+16</v>
    <v>3542</v>
    <v>3609</v>
  </rv>
  <rv s="2">
    <fb>20000374</fb>
    <v>1</v>
  </rv>
  <rv s="2">
    <fb>30002549</fb>
    <v>2</v>
  </rv>
  <rv s="2">
    <fb>30002550</fb>
    <v>2</v>
  </rv>
  <rv s="2">
    <fb>30002551</fb>
    <v>2</v>
  </rv>
  <rv s="2">
    <fb>30002552</fb>
    <v>2</v>
  </rv>
  <rv s="2">
    <fb>30002553</fb>
    <v>2</v>
  </rv>
  <rv s="2">
    <fb>30002554</fb>
    <v>2</v>
  </rv>
  <rv s="3">
    <v>379</v>
  </rv>
  <rv s="5">
    <v>Akimamur</v>
    <v>Atom</v>
    <v>0</v>
    <v>Akimamur</v>
    <v>Constellation</v>
    <v>3361</v>
    <v>3611</v>
    <v>7336010000000000</v>
    <v>3542</v>
    <v>3618</v>
  </rv>
  <rv s="2">
    <fb>20000375</fb>
    <v>1</v>
  </rv>
  <rv s="2">
    <fb>30002555</fb>
    <v>2</v>
  </rv>
  <rv s="2">
    <fb>30002556</fb>
    <v>2</v>
  </rv>
  <rv s="2">
    <fb>30002557</fb>
    <v>2</v>
  </rv>
  <rv s="2">
    <fb>30002558</fb>
    <v>2</v>
  </rv>
  <rv s="2">
    <fb>30002559</fb>
    <v>2</v>
  </rv>
  <rv s="2">
    <fb>30002560</fb>
    <v>2</v>
  </rv>
  <rv s="2">
    <fb>30002561</fb>
    <v>2</v>
  </rv>
  <rv s="3">
    <v>380</v>
  </rv>
  <rv s="5">
    <v>Evannater</v>
    <v>Atom</v>
    <v>0</v>
    <v>Evannater</v>
    <v>Constellation</v>
    <v>3361</v>
    <v>3620</v>
    <v>8347060000000000</v>
    <v>3542</v>
    <v>3628</v>
  </rv>
  <rv s="2">
    <fb>20000376</fb>
    <v>1</v>
  </rv>
  <rv s="2">
    <fb>30002562</fb>
    <v>2</v>
  </rv>
  <rv s="2">
    <fb>30002563</fb>
    <v>2</v>
  </rv>
  <rv s="2">
    <fb>30002564</fb>
    <v>2</v>
  </rv>
  <rv s="2">
    <fb>30002565</fb>
    <v>2</v>
  </rv>
  <rv s="2">
    <fb>30002566</fb>
    <v>2</v>
  </rv>
  <rv s="2">
    <fb>30002567</fb>
    <v>2</v>
  </rv>
  <rv s="3">
    <v>381</v>
  </rv>
  <rv s="4">
    <v>Urtfer</v>
    <v>Atom</v>
    <v>0</v>
    <v>Urtfer</v>
    <v>Constellation</v>
    <v>3361</v>
    <v>3630</v>
    <v>9.36569e+15</v>
    <v>3542</v>
    <v>3637</v>
  </rv>
  <rv s="2">
    <fb>20000377</fb>
    <v>1</v>
  </rv>
  <rv s="2">
    <fb>30002568</fb>
    <v>2</v>
  </rv>
  <rv s="2">
    <fb>30002569</fb>
    <v>2</v>
  </rv>
  <rv s="2">
    <fb>30002570</fb>
    <v>2</v>
  </rv>
  <rv s="2">
    <fb>30002571</fb>
    <v>2</v>
  </rv>
  <rv s="2">
    <fb>30002572</fb>
    <v>2</v>
  </rv>
  <rv s="2">
    <fb>30002573</fb>
    <v>2</v>
  </rv>
  <rv s="2">
    <fb>30022547</fb>
    <v>2</v>
  </rv>
  <rv s="2">
    <fb>30032547</fb>
    <v>2</v>
  </rv>
  <rv s="2">
    <fb>30042547</fb>
    <v>2</v>
  </rv>
  <rv s="3">
    <v>382</v>
  </rv>
  <rv s="5">
    <v>Erada</v>
    <v>Atom</v>
    <v>0</v>
    <v>Erada</v>
    <v>Constellation</v>
    <v>3361</v>
    <v>3639</v>
    <v>8114150000000000</v>
    <v>3542</v>
    <v>3649</v>
  </rv>
  <rv s="2">
    <fb>20000378</fb>
    <v>1</v>
  </rv>
  <rv s="2">
    <fb>30002574</fb>
    <v>2</v>
  </rv>
  <rv s="2">
    <fb>30002575</fb>
    <v>2</v>
  </rv>
  <rv s="2">
    <fb>30002576</fb>
    <v>2</v>
  </rv>
  <rv s="2">
    <fb>30002577</fb>
    <v>2</v>
  </rv>
  <rv s="2">
    <fb>30002578</fb>
    <v>2</v>
  </rv>
  <rv s="2">
    <fb>30002579</fb>
    <v>2</v>
  </rv>
  <rv s="2">
    <fb>30002580</fb>
    <v>2</v>
  </rv>
  <rv s="3">
    <v>383</v>
  </rv>
  <rv s="4">
    <v>Benurad</v>
    <v>Atom</v>
    <v>0</v>
    <v>Benurad</v>
    <v>Constellation</v>
    <v>3361</v>
    <v>3651</v>
    <v>1.25293e+16</v>
    <v>3542</v>
    <v>3659</v>
  </rv>
  <rv s="3">
    <v>384</v>
  </rv>
  <rv s="6">
    <v>Heimatar</v>
    <v>Atom</v>
    <v>0</v>
    <v>3661</v>
    <v>Region</v>
    <v>"Never Again"</v>
    <v>3542</v>
    <v>Heimatar</v>
  </rv>
  <rv s="2">
    <fb>20000379</fb>
    <v>1</v>
  </rv>
  <rv s="2">
    <fb>10000031</fb>
    <v>1</v>
  </rv>
  <rv s="2">
    <fb>30002581</fb>
    <v>2</v>
  </rv>
  <rv s="2">
    <fb>30002582</fb>
    <v>2</v>
  </rv>
  <rv s="2">
    <fb>30002583</fb>
    <v>2</v>
  </rv>
  <rv s="2">
    <fb>30002584</fb>
    <v>2</v>
  </rv>
  <rv s="2">
    <fb>30002585</fb>
    <v>2</v>
  </rv>
  <rv s="2">
    <fb>30002586</fb>
    <v>2</v>
  </rv>
  <rv s="2">
    <fb>30002587</fb>
    <v>2</v>
  </rv>
  <rv s="3">
    <v>385</v>
  </rv>
  <rv s="8">
    <v>5J-SSP</v>
    <v>Atom</v>
    <v>0</v>
    <v>5J-SSP</v>
    <v>Constellation</v>
    <v>None</v>
    <v>3663</v>
    <v>1.68129e+16</v>
    <v>3664</v>
    <v>3672</v>
  </rv>
  <rv s="2">
    <fb>20000380</fb>
    <v>1</v>
  </rv>
  <rv s="2">
    <fb>30002588</fb>
    <v>2</v>
  </rv>
  <rv s="2">
    <fb>30002589</fb>
    <v>2</v>
  </rv>
  <rv s="2">
    <fb>30002590</fb>
    <v>2</v>
  </rv>
  <rv s="2">
    <fb>30002591</fb>
    <v>2</v>
  </rv>
  <rv s="2">
    <fb>30002592</fb>
    <v>2</v>
  </rv>
  <rv s="2">
    <fb>30002593</fb>
    <v>2</v>
  </rv>
  <rv s="2">
    <fb>30002594</fb>
    <v>2</v>
  </rv>
  <rv s="2">
    <fb>30002595</fb>
    <v>2</v>
  </rv>
  <rv s="2">
    <fb>30002596</fb>
    <v>2</v>
  </rv>
  <rv s="2">
    <fb>30002597</fb>
    <v>2</v>
  </rv>
  <rv s="2">
    <fb>30002598</fb>
    <v>2</v>
  </rv>
  <rv s="3">
    <v>386</v>
  </rv>
  <rv s="8">
    <v>ZYR-NF</v>
    <v>Atom</v>
    <v>0</v>
    <v>ZYR-NF</v>
    <v>Constellation</v>
    <v>None</v>
    <v>3674</v>
    <v>2.52111e+16</v>
    <v>3664</v>
    <v>3686</v>
  </rv>
  <rv s="2">
    <fb>20000381</fb>
    <v>1</v>
  </rv>
  <rv s="2">
    <fb>30002599</fb>
    <v>2</v>
  </rv>
  <rv s="2">
    <fb>30002600</fb>
    <v>2</v>
  </rv>
  <rv s="2">
    <fb>30002601</fb>
    <v>2</v>
  </rv>
  <rv s="2">
    <fb>30002602</fb>
    <v>2</v>
  </rv>
  <rv s="2">
    <fb>30002603</fb>
    <v>2</v>
  </rv>
  <rv s="2">
    <fb>30002604</fb>
    <v>2</v>
  </rv>
  <rv s="3">
    <v>387</v>
  </rv>
  <rv s="9">
    <v>1A-WYQ</v>
    <v>Atom</v>
    <v>0</v>
    <v>1A-WYQ</v>
    <v>Constellation</v>
    <v>None</v>
    <v>3688</v>
    <v>8452070000000000</v>
    <v>3664</v>
    <v>3695</v>
  </rv>
  <rv s="2">
    <fb>20000382</fb>
    <v>1</v>
  </rv>
  <rv s="2">
    <fb>30002605</fb>
    <v>2</v>
  </rv>
  <rv s="2">
    <fb>30002606</fb>
    <v>2</v>
  </rv>
  <rv s="2">
    <fb>30002607</fb>
    <v>2</v>
  </rv>
  <rv s="2">
    <fb>30002608</fb>
    <v>2</v>
  </rv>
  <rv s="2">
    <fb>30002609</fb>
    <v>2</v>
  </rv>
  <rv s="2">
    <fb>30002610</fb>
    <v>2</v>
  </rv>
  <rv s="2">
    <fb>30002611</fb>
    <v>2</v>
  </rv>
  <rv s="3">
    <v>388</v>
  </rv>
  <rv s="8">
    <v>05M-I1</v>
    <v>Atom</v>
    <v>0</v>
    <v>05M-I1</v>
    <v>Constellation</v>
    <v>None</v>
    <v>3697</v>
    <v>1.64589e+16</v>
    <v>3664</v>
    <v>3705</v>
  </rv>
  <rv s="2">
    <fb>20000383</fb>
    <v>1</v>
  </rv>
  <rv s="2">
    <fb>30002612</fb>
    <v>2</v>
  </rv>
  <rv s="2">
    <fb>30002613</fb>
    <v>2</v>
  </rv>
  <rv s="2">
    <fb>30002614</fb>
    <v>2</v>
  </rv>
  <rv s="2">
    <fb>30002615</fb>
    <v>2</v>
  </rv>
  <rv s="2">
    <fb>30002616</fb>
    <v>2</v>
  </rv>
  <rv s="2">
    <fb>30002617</fb>
    <v>2</v>
  </rv>
  <rv s="2">
    <fb>30002618</fb>
    <v>2</v>
  </rv>
  <rv s="3">
    <v>389</v>
  </rv>
  <rv s="8">
    <v>EK-NQ2</v>
    <v>Atom</v>
    <v>0</v>
    <v>EK-NQ2</v>
    <v>Constellation</v>
    <v>None</v>
    <v>3707</v>
    <v>2.05398e+16</v>
    <v>3664</v>
    <v>3715</v>
  </rv>
  <rv s="2">
    <fb>20000384</fb>
    <v>1</v>
  </rv>
  <rv s="2">
    <fb>30002619</fb>
    <v>2</v>
  </rv>
  <rv s="2">
    <fb>30002620</fb>
    <v>2</v>
  </rv>
  <rv s="2">
    <fb>30002621</fb>
    <v>2</v>
  </rv>
  <rv s="2">
    <fb>30002622</fb>
    <v>2</v>
  </rv>
  <rv s="2">
    <fb>30002623</fb>
    <v>2</v>
  </rv>
  <rv s="2">
    <fb>30002624</fb>
    <v>2</v>
  </rv>
  <rv s="2">
    <fb>30002625</fb>
    <v>2</v>
  </rv>
  <rv s="3">
    <v>390</v>
  </rv>
  <rv s="9">
    <v>O6W-QE</v>
    <v>Atom</v>
    <v>0</v>
    <v>O6W-QE</v>
    <v>Constellation</v>
    <v>None</v>
    <v>3717</v>
    <v>7611680000000000</v>
    <v>3664</v>
    <v>3725</v>
  </rv>
  <rv s="2">
    <fb>20000385</fb>
    <v>1</v>
  </rv>
  <rv s="2">
    <fb>30002626</fb>
    <v>2</v>
  </rv>
  <rv s="2">
    <fb>30002627</fb>
    <v>2</v>
  </rv>
  <rv s="2">
    <fb>30002628</fb>
    <v>2</v>
  </rv>
  <rv s="2">
    <fb>30002629</fb>
    <v>2</v>
  </rv>
  <rv s="2">
    <fb>30002630</fb>
    <v>2</v>
  </rv>
  <rv s="2">
    <fb>30002631</fb>
    <v>2</v>
  </rv>
  <rv s="3">
    <v>391</v>
  </rv>
  <rv s="8">
    <v>QZJ-FL</v>
    <v>Atom</v>
    <v>0</v>
    <v>QZJ-FL</v>
    <v>Constellation</v>
    <v>None</v>
    <v>3727</v>
    <v>1.13409e+16</v>
    <v>3664</v>
    <v>3734</v>
  </rv>
  <rv s="3">
    <v>392</v>
  </rv>
  <rv s="6">
    <v>Impass</v>
    <v>Atom</v>
    <v>0</v>
    <v>3736</v>
    <v>Region</v>
    <v>During the initial expansion of Sansha's Nation, some factions in the Imperial Court foresaw the coming conflict with that which they once supported and began formulating plans for an invasion. It was clear right from the beginning that the inability to penetrate into Esoteria without running the gauntlet of Stain would play in Sansha's favor, so they commissioned a military expedition to search for an alternate route in. Its leader, Commodore Barius, made good progress initially but soon ran into a great empty expanse blocking their path. His ships roamed high and low through the wall of stars marking the void's eastern edge, mapping many systems but failing to make any forward progress. Eventually, admitting defeat, he sent a single blunt transmission to Fleet Command: "Sir, we have reached an impasse."</v>
    <v>3664</v>
    <v>Impass</v>
  </rv>
  <rv s="2">
    <fb>500004</fb>
    <v>1</v>
  </rv>
  <rv s="2">
    <fb>20000386</fb>
    <v>1</v>
  </rv>
  <rv s="2">
    <fb>10000032</fb>
    <v>1</v>
  </rv>
  <rv s="2">
    <fb>30002632</fb>
    <v>2</v>
  </rv>
  <rv s="2">
    <fb>30002633</fb>
    <v>2</v>
  </rv>
  <rv s="2">
    <fb>30002634</fb>
    <v>2</v>
  </rv>
  <rv s="2">
    <fb>30002635</fb>
    <v>2</v>
  </rv>
  <rv s="2">
    <fb>30002636</fb>
    <v>2</v>
  </rv>
  <rv s="2">
    <fb>30002637</fb>
    <v>2</v>
  </rv>
  <rv s="2">
    <fb>30002638</fb>
    <v>2</v>
  </rv>
  <rv s="2">
    <fb>30002639</fb>
    <v>2</v>
  </rv>
  <rv s="2">
    <fb>30002640</fb>
    <v>2</v>
  </rv>
  <rv s="2">
    <fb>30002641</fb>
    <v>2</v>
  </rv>
  <rv s="3">
    <v>393</v>
  </rv>
  <rv s="4">
    <v>Disier</v>
    <v>Atom</v>
    <v>0</v>
    <v>Disier</v>
    <v>Constellation</v>
    <v>3738</v>
    <v>3739</v>
    <v>1.12567e+16</v>
    <v>3740</v>
    <v>3751</v>
  </rv>
  <rv s="2">
    <fb>20000387</fb>
    <v>1</v>
  </rv>
  <rv s="2">
    <fb>30002642</fb>
    <v>2</v>
  </rv>
  <rv s="2">
    <fb>30002643</fb>
    <v>2</v>
  </rv>
  <rv s="2">
    <fb>30002644</fb>
    <v>2</v>
  </rv>
  <rv s="2">
    <fb>30002645</fb>
    <v>2</v>
  </rv>
  <rv s="2">
    <fb>30002646</fb>
    <v>2</v>
  </rv>
  <rv s="2">
    <fb>30002647</fb>
    <v>2</v>
  </rv>
  <rv s="3">
    <v>394</v>
  </rv>
  <rv s="4">
    <v>Gallente Border Zone</v>
    <v>Atom</v>
    <v>0</v>
    <v>Gallente Border Zone</v>
    <v>Constellation</v>
    <v>3738</v>
    <v>3753</v>
    <v>1.02916e+16</v>
    <v>3740</v>
    <v>3760</v>
  </rv>
  <rv s="2">
    <fb>20000388</fb>
    <v>1</v>
  </rv>
  <rv s="2">
    <fb>30002648</fb>
    <v>2</v>
  </rv>
  <rv s="2">
    <fb>30002649</fb>
    <v>2</v>
  </rv>
  <rv s="2">
    <fb>30002650</fb>
    <v>2</v>
  </rv>
  <rv s="2">
    <fb>30002651</fb>
    <v>2</v>
  </rv>
  <rv s="2">
    <fb>30002653</fb>
    <v>2</v>
  </rv>
  <rv s="2">
    <fb>30002654</fb>
    <v>2</v>
  </rv>
  <rv s="3">
    <v>395</v>
  </rv>
  <rv s="4">
    <v>Spaen</v>
    <v>Atom</v>
    <v>0</v>
    <v>Spaen</v>
    <v>Constellation</v>
    <v>3738</v>
    <v>3762</v>
    <v>9.0891e+15</v>
    <v>3740</v>
    <v>3769</v>
  </rv>
  <rv s="2">
    <fb>20000389</fb>
    <v>1</v>
  </rv>
  <rv s="2">
    <fb>30002655</fb>
    <v>2</v>
  </rv>
  <rv s="2">
    <fb>30002656</fb>
    <v>2</v>
  </rv>
  <rv s="2">
    <fb>30002657</fb>
    <v>2</v>
  </rv>
  <rv s="2">
    <fb>30002658</fb>
    <v>2</v>
  </rv>
  <rv s="2">
    <fb>30002659</fb>
    <v>2</v>
  </rv>
  <rv s="2">
    <fb>30002660</fb>
    <v>2</v>
  </rv>
  <rv s="2">
    <fb>30002661</fb>
    <v>2</v>
  </rv>
  <rv s="2">
    <fb>30012715</fb>
    <v>2</v>
  </rv>
  <rv s="3">
    <v>396</v>
  </rv>
  <rv s="5">
    <v>Coriault</v>
    <v>Atom</v>
    <v>0</v>
    <v>Coriault</v>
    <v>Constellation</v>
    <v>3738</v>
    <v>3771</v>
    <v>8941500000000000</v>
    <v>3740</v>
    <v>3780</v>
  </rv>
  <rv s="2">
    <fb>20000390</fb>
    <v>1</v>
  </rv>
  <rv s="2">
    <fb>30002662</fb>
    <v>2</v>
  </rv>
  <rv s="2">
    <fb>30002663</fb>
    <v>2</v>
  </rv>
  <rv s="2">
    <fb>30002664</fb>
    <v>2</v>
  </rv>
  <rv s="2">
    <fb>30002665</fb>
    <v>2</v>
  </rv>
  <rv s="2">
    <fb>30002666</fb>
    <v>2</v>
  </rv>
  <rv s="2">
    <fb>30002667</fb>
    <v>2</v>
  </rv>
  <rv s="3">
    <v>397</v>
  </rv>
  <rv s="5">
    <v>Firille</v>
    <v>Atom</v>
    <v>0</v>
    <v>Firille</v>
    <v>Constellation</v>
    <v>3738</v>
    <v>3782</v>
    <v>8353030000000000</v>
    <v>3740</v>
    <v>3789</v>
  </rv>
  <rv s="2">
    <fb>20000391</fb>
    <v>1</v>
  </rv>
  <rv s="2">
    <fb>30002668</fb>
    <v>2</v>
  </rv>
  <rv s="2">
    <fb>30002669</fb>
    <v>2</v>
  </rv>
  <rv s="2">
    <fb>30002670</fb>
    <v>2</v>
  </rv>
  <rv s="2">
    <fb>30002671</fb>
    <v>2</v>
  </rv>
  <rv s="2">
    <fb>30002672</fb>
    <v>2</v>
  </rv>
  <rv s="2">
    <fb>30002673</fb>
    <v>2</v>
  </rv>
  <rv s="2">
    <fb>30002674</fb>
    <v>2</v>
  </rv>
  <rv s="2">
    <fb>30002675</fb>
    <v>2</v>
  </rv>
  <rv s="3">
    <v>398</v>
  </rv>
  <rv s="5">
    <v>Jonenor</v>
    <v>Atom</v>
    <v>0</v>
    <v>Jonenor</v>
    <v>Constellation</v>
    <v>3738</v>
    <v>3791</v>
    <v>8991950000000000</v>
    <v>3740</v>
    <v>3800</v>
  </rv>
  <rv s="2">
    <fb>20000392</fb>
    <v>1</v>
  </rv>
  <rv s="2">
    <fb>30002676</fb>
    <v>2</v>
  </rv>
  <rv s="2">
    <fb>30002677</fb>
    <v>2</v>
  </rv>
  <rv s="2">
    <fb>30002678</fb>
    <v>2</v>
  </rv>
  <rv s="2">
    <fb>30002679</fb>
    <v>2</v>
  </rv>
  <rv s="2">
    <fb>30002680</fb>
    <v>2</v>
  </rv>
  <rv s="2">
    <fb>30002681</fb>
    <v>2</v>
  </rv>
  <rv s="2">
    <fb>30002682</fb>
    <v>2</v>
  </rv>
  <rv s="2">
    <fb>30002683</fb>
    <v>2</v>
  </rv>
  <rv s="2">
    <fb>30002684</fb>
    <v>2</v>
  </rv>
  <rv s="3">
    <v>399</v>
  </rv>
  <rv s="4">
    <v>Algintal</v>
    <v>Atom</v>
    <v>0</v>
    <v>Algintal</v>
    <v>Constellation</v>
    <v>3738</v>
    <v>3802</v>
    <v>1.06735e+16</v>
    <v>3740</v>
    <v>3812</v>
  </rv>
  <rv s="2">
    <fb>20000393</fb>
    <v>1</v>
  </rv>
  <rv s="2">
    <fb>30002685</fb>
    <v>2</v>
  </rv>
  <rv s="2">
    <fb>30002686</fb>
    <v>2</v>
  </rv>
  <rv s="2">
    <fb>30002687</fb>
    <v>2</v>
  </rv>
  <rv s="2">
    <fb>30002688</fb>
    <v>2</v>
  </rv>
  <rv s="2">
    <fb>30002689</fb>
    <v>2</v>
  </rv>
  <rv s="2">
    <fb>30002690</fb>
    <v>2</v>
  </rv>
  <rv s="2">
    <fb>30002691</fb>
    <v>2</v>
  </rv>
  <rv s="3">
    <v>400</v>
  </rv>
  <rv s="4">
    <v>Lolbrerie</v>
    <v>Atom</v>
    <v>0</v>
    <v>Lolbrerie</v>
    <v>Constellation</v>
    <v>3738</v>
    <v>3814</v>
    <v>1.30712e+16</v>
    <v>3740</v>
    <v>3822</v>
  </rv>
  <rv s="2">
    <fb>20000394</fb>
    <v>1</v>
  </rv>
  <rv s="2">
    <fb>30002692</fb>
    <v>2</v>
  </rv>
  <rv s="2">
    <fb>30002693</fb>
    <v>2</v>
  </rv>
  <rv s="2">
    <fb>30002694</fb>
    <v>2</v>
  </rv>
  <rv s="2">
    <fb>30002695</fb>
    <v>2</v>
  </rv>
  <rv s="2">
    <fb>30002696</fb>
    <v>2</v>
  </rv>
  <rv s="2">
    <fb>30002697</fb>
    <v>2</v>
  </rv>
  <rv s="2">
    <fb>30002698</fb>
    <v>2</v>
  </rv>
  <rv s="3">
    <v>401</v>
  </rv>
  <rv s="5">
    <v>Stion</v>
    <v>Atom</v>
    <v>0</v>
    <v>Stion</v>
    <v>Constellation</v>
    <v>3738</v>
    <v>3824</v>
    <v>7899490000000000</v>
    <v>3740</v>
    <v>3832</v>
  </rv>
  <rv s="2">
    <fb>20000395</fb>
    <v>1</v>
  </rv>
  <rv s="2">
    <fb>30002699</fb>
    <v>2</v>
  </rv>
  <rv s="2">
    <fb>30002700</fb>
    <v>2</v>
  </rv>
  <rv s="2">
    <fb>30002701</fb>
    <v>2</v>
  </rv>
  <rv s="2">
    <fb>30002703</fb>
    <v>2</v>
  </rv>
  <rv s="2">
    <fb>30002704</fb>
    <v>2</v>
  </rv>
  <rv s="2">
    <fb>30002705</fb>
    <v>2</v>
  </rv>
  <rv s="3">
    <v>402</v>
  </rv>
  <rv s="5">
    <v>Wyllequet</v>
    <v>Atom</v>
    <v>0</v>
    <v>Wyllequet</v>
    <v>Constellation</v>
    <v>3738</v>
    <v>3834</v>
    <v>7691180000000000</v>
    <v>3740</v>
    <v>3841</v>
  </rv>
  <rv s="2">
    <fb>20000396</fb>
    <v>1</v>
  </rv>
  <rv s="2">
    <fb>30002706</fb>
    <v>2</v>
  </rv>
  <rv s="2">
    <fb>30002707</fb>
    <v>2</v>
  </rv>
  <rv s="2">
    <fb>30002708</fb>
    <v>2</v>
  </rv>
  <rv s="2">
    <fb>30002709</fb>
    <v>2</v>
  </rv>
  <rv s="2">
    <fb>30002710</fb>
    <v>2</v>
  </rv>
  <rv s="2">
    <fb>30002711</fb>
    <v>2</v>
  </rv>
  <rv s="2">
    <fb>30022715</fb>
    <v>2</v>
  </rv>
  <rv s="2">
    <fb>30032715</fb>
    <v>2</v>
  </rv>
  <rv s="3">
    <v>403</v>
  </rv>
  <rv s="4">
    <v>Agiesseson</v>
    <v>Atom</v>
    <v>0</v>
    <v>Agiesseson</v>
    <v>Constellation</v>
    <v>3738</v>
    <v>3843</v>
    <v>1.03928e+16</v>
    <v>3740</v>
    <v>3852</v>
  </rv>
  <rv s="2">
    <fb>20000397</fb>
    <v>1</v>
  </rv>
  <rv s="2">
    <fb>30002712</fb>
    <v>2</v>
  </rv>
  <rv s="2">
    <fb>30002713</fb>
    <v>2</v>
  </rv>
  <rv s="2">
    <fb>30002714</fb>
    <v>2</v>
  </rv>
  <rv s="2">
    <fb>30002715</fb>
    <v>2</v>
  </rv>
  <rv s="2">
    <fb>30002716</fb>
    <v>2</v>
  </rv>
  <rv s="2">
    <fb>30002717</fb>
    <v>2</v>
  </rv>
  <rv s="3">
    <v>404</v>
  </rv>
  <rv s="5">
    <v>Nexus</v>
    <v>Atom</v>
    <v>0</v>
    <v>Nexus</v>
    <v>Constellation</v>
    <v>3738</v>
    <v>3854</v>
    <v>8852480000000000</v>
    <v>3740</v>
    <v>3861</v>
  </rv>
  <rv s="2">
    <fb>20000398</fb>
    <v>1</v>
  </rv>
  <rv s="2">
    <fb>30002718</fb>
    <v>2</v>
  </rv>
  <rv s="2">
    <fb>30002719</fb>
    <v>2</v>
  </rv>
  <rv s="2">
    <fb>30002720</fb>
    <v>2</v>
  </rv>
  <rv s="2">
    <fb>30002721</fb>
    <v>2</v>
  </rv>
  <rv s="2">
    <fb>30002722</fb>
    <v>2</v>
  </rv>
  <rv s="2">
    <fb>30002723</fb>
    <v>2</v>
  </rv>
  <rv s="3">
    <v>405</v>
  </rv>
  <rv s="4">
    <v>Aeman</v>
    <v>Atom</v>
    <v>0</v>
    <v>Aeman</v>
    <v>Constellation</v>
    <v>3738</v>
    <v>3863</v>
    <v>1.50562e+16</v>
    <v>3740</v>
    <v>3870</v>
  </rv>
  <rv s="2">
    <fb>20000399</fb>
    <v>1</v>
  </rv>
  <rv s="2">
    <fb>30002724</fb>
    <v>2</v>
  </rv>
  <rv s="2">
    <fb>30002725</fb>
    <v>2</v>
  </rv>
  <rv s="2">
    <fb>30002726</fb>
    <v>2</v>
  </rv>
  <rv s="2">
    <fb>30002727</fb>
    <v>2</v>
  </rv>
  <rv s="2">
    <fb>30002728</fb>
    <v>2</v>
  </rv>
  <rv s="2">
    <fb>30002729</fb>
    <v>2</v>
  </rv>
  <rv s="2">
    <fb>30002730</fb>
    <v>2</v>
  </rv>
  <rv s="3">
    <v>406</v>
  </rv>
  <rv s="4">
    <v>Nadire</v>
    <v>Atom</v>
    <v>0</v>
    <v>Nadire</v>
    <v>Constellation</v>
    <v>3738</v>
    <v>3872</v>
    <v>1.84655e+16</v>
    <v>3740</v>
    <v>3880</v>
  </rv>
  <rv s="2">
    <fb>20000400</fb>
    <v>1</v>
  </rv>
  <rv s="2">
    <fb>30002731</fb>
    <v>2</v>
  </rv>
  <rv s="2">
    <fb>30002732</fb>
    <v>2</v>
  </rv>
  <rv s="2">
    <fb>30002733</fb>
    <v>2</v>
  </rv>
  <rv s="2">
    <fb>30002734</fb>
    <v>2</v>
  </rv>
  <rv s="2">
    <fb>30002735</fb>
    <v>2</v>
  </rv>
  <rv s="2">
    <fb>30002736</fb>
    <v>2</v>
  </rv>
  <rv s="2">
    <fb>30042715</fb>
    <v>2</v>
  </rv>
  <rv s="3">
    <v>407</v>
  </rv>
  <rv s="5">
    <v>Ambrye</v>
    <v>Atom</v>
    <v>0</v>
    <v>Ambrye</v>
    <v>Constellation</v>
    <v>3738</v>
    <v>3882</v>
    <v>5688840000000000</v>
    <v>3740</v>
    <v>3890</v>
  </rv>
  <rv s="3">
    <v>408</v>
  </rv>
  <rv s="6">
    <v>Sinq Laison</v>
    <v>Atom</v>
    <v>0</v>
    <v>3892</v>
    <v>Region</v>
    <v>Sinq Laison suffered terribly during the war with the Caldari. On the front lines for much of the conflict, many small settlements were ruthlessly destroyed by small Caldari raiding parties operating a scorched earth policy to deny any industrial use of the region. It is testament to the hardiness of the human spirit that now it is economically one of the strongest regions in the Federation, ironically owing much of its rebuilding to the vast quantities of Caldari goods that are imported and traded at the many outposts and stations in the border region.</v>
    <v>3740</v>
    <v>Sinq Laison</v>
  </rv>
  <rv s="2">
    <fb>20000401</fb>
    <v>1</v>
  </rv>
  <rv s="2">
    <fb>10000033</fb>
    <v>1</v>
  </rv>
  <rv s="2">
    <fb>30002738</fb>
    <v>2</v>
  </rv>
  <rv s="2">
    <fb>30002739</fb>
    <v>2</v>
  </rv>
  <rv s="2">
    <fb>30002740</fb>
    <v>2</v>
  </rv>
  <rv s="2">
    <fb>30002741</fb>
    <v>2</v>
  </rv>
  <rv s="2">
    <fb>30002742</fb>
    <v>2</v>
  </rv>
  <rv s="3">
    <v>409</v>
  </rv>
  <rv s="5">
    <v>Imurukka</v>
    <v>Atom</v>
    <v>0</v>
    <v>Imurukka</v>
    <v>Constellation</v>
    <v>56</v>
    <v>3894</v>
    <v>7369060000000000</v>
    <v>3895</v>
    <v>3901</v>
  </rv>
  <rv s="2">
    <fb>20000402</fb>
    <v>1</v>
  </rv>
  <rv s="2">
    <fb>30002743</fb>
    <v>2</v>
  </rv>
  <rv s="2">
    <fb>30002744</fb>
    <v>2</v>
  </rv>
  <rv s="2">
    <fb>30002745</fb>
    <v>2</v>
  </rv>
  <rv s="2">
    <fb>30002746</fb>
    <v>2</v>
  </rv>
  <rv s="2">
    <fb>30002747</fb>
    <v>2</v>
  </rv>
  <rv s="2">
    <fb>30002748</fb>
    <v>2</v>
  </rv>
  <rv s="3">
    <v>410</v>
  </rv>
  <rv s="4">
    <v>Nagaslaiken</v>
    <v>Atom</v>
    <v>0</v>
    <v>Nagaslaiken</v>
    <v>Constellation</v>
    <v>56</v>
    <v>3903</v>
    <v>1.25997e+16</v>
    <v>3895</v>
    <v>3910</v>
  </rv>
  <rv s="2">
    <fb>20000403</fb>
    <v>1</v>
  </rv>
  <rv s="2">
    <fb>30002749</fb>
    <v>2</v>
  </rv>
  <rv s="2">
    <fb>30002750</fb>
    <v>2</v>
  </rv>
  <rv s="2">
    <fb>30002751</fb>
    <v>2</v>
  </rv>
  <rv s="2">
    <fb>30002752</fb>
    <v>2</v>
  </rv>
  <rv s="2">
    <fb>30002753</fb>
    <v>2</v>
  </rv>
  <rv s="2">
    <fb>30002754</fb>
    <v>2</v>
  </rv>
  <rv s="3">
    <v>411</v>
  </rv>
  <rv s="4">
    <v>Arekin</v>
    <v>Atom</v>
    <v>0</v>
    <v>Arekin</v>
    <v>Constellation</v>
    <v>56</v>
    <v>3912</v>
    <v>9.88609e+15</v>
    <v>3895</v>
    <v>3919</v>
  </rv>
  <rv s="2">
    <fb>20000404</fb>
    <v>1</v>
  </rv>
  <rv s="2">
    <fb>30002755</fb>
    <v>2</v>
  </rv>
  <rv s="2">
    <fb>30002756</fb>
    <v>2</v>
  </rv>
  <rv s="2">
    <fb>30002757</fb>
    <v>2</v>
  </rv>
  <rv s="2">
    <fb>30002758</fb>
    <v>2</v>
  </rv>
  <rv s="2">
    <fb>30002759</fb>
    <v>2</v>
  </rv>
  <rv s="2">
    <fb>30002760</fb>
    <v>2</v>
  </rv>
  <rv s="3">
    <v>412</v>
  </rv>
  <rv s="4">
    <v>Ieyama</v>
    <v>Atom</v>
    <v>0</v>
    <v>Ieyama</v>
    <v>Constellation</v>
    <v>56</v>
    <v>3921</v>
    <v>1.1862e+16</v>
    <v>3895</v>
    <v>3928</v>
  </rv>
  <rv s="2">
    <fb>20000405</fb>
    <v>1</v>
  </rv>
  <rv s="2">
    <fb>30002761</fb>
    <v>2</v>
  </rv>
  <rv s="2">
    <fb>30002762</fb>
    <v>2</v>
  </rv>
  <rv s="2">
    <fb>30002763</fb>
    <v>2</v>
  </rv>
  <rv s="2">
    <fb>30002764</fb>
    <v>2</v>
  </rv>
  <rv s="2">
    <fb>30002765</fb>
    <v>2</v>
  </rv>
  <rv s="2">
    <fb>30002766</fb>
    <v>2</v>
  </rv>
  <rv s="3">
    <v>413</v>
  </rv>
  <rv s="4">
    <v>Caldari Border Zone</v>
    <v>Atom</v>
    <v>0</v>
    <v>Caldari Border Zone</v>
    <v>Constellation</v>
    <v>56</v>
    <v>3930</v>
    <v>1.34746e+16</v>
    <v>3895</v>
    <v>3937</v>
  </rv>
  <rv s="2">
    <fb>20000406</fb>
    <v>1</v>
  </rv>
  <rv s="2">
    <fb>30002767</fb>
    <v>2</v>
  </rv>
  <rv s="2">
    <fb>30002768</fb>
    <v>2</v>
  </rv>
  <rv s="2">
    <fb>30002769</fb>
    <v>2</v>
  </rv>
  <rv s="2">
    <fb>30002771</fb>
    <v>2</v>
  </rv>
  <rv s="2">
    <fb>30002772</fb>
    <v>2</v>
  </rv>
  <rv s="2">
    <fb>30002773</fb>
    <v>2</v>
  </rv>
  <rv s="2">
    <fb>30002774</fb>
    <v>2</v>
  </rv>
  <rv s="3">
    <v>414</v>
  </rv>
  <rv s="4">
    <v>Kantanen</v>
    <v>Atom</v>
    <v>0</v>
    <v>Kantanen</v>
    <v>Constellation</v>
    <v>56</v>
    <v>3939</v>
    <v>1.03039e+16</v>
    <v>3895</v>
    <v>3947</v>
  </rv>
  <rv s="2">
    <fb>20000407</fb>
    <v>1</v>
  </rv>
  <rv s="2">
    <fb>30002775</fb>
    <v>2</v>
  </rv>
  <rv s="2">
    <fb>30002776</fb>
    <v>2</v>
  </rv>
  <rv s="2">
    <fb>30002777</fb>
    <v>2</v>
  </rv>
  <rv s="2">
    <fb>30002778</fb>
    <v>2</v>
  </rv>
  <rv s="2">
    <fb>30002779</fb>
    <v>2</v>
  </rv>
  <rv s="2">
    <fb>30002780</fb>
    <v>2</v>
  </rv>
  <rv s="3">
    <v>415</v>
  </rv>
  <rv s="4">
    <v>Outartoh</v>
    <v>Atom</v>
    <v>0</v>
    <v>Outartoh</v>
    <v>Constellation</v>
    <v>56</v>
    <v>3949</v>
    <v>1.62161e+16</v>
    <v>3895</v>
    <v>3956</v>
  </rv>
  <rv s="2">
    <fb>20000408</fb>
    <v>1</v>
  </rv>
  <rv s="2">
    <fb>30002781</fb>
    <v>2</v>
  </rv>
  <rv s="2">
    <fb>30002782</fb>
    <v>2</v>
  </rv>
  <rv s="2">
    <fb>30002783</fb>
    <v>2</v>
  </rv>
  <rv s="2">
    <fb>30002784</fb>
    <v>2</v>
  </rv>
  <rv s="2">
    <fb>30002785</fb>
    <v>2</v>
  </rv>
  <rv s="2">
    <fb>30002786</fb>
    <v>2</v>
  </rv>
  <rv s="2">
    <fb>30002787</fb>
    <v>2</v>
  </rv>
  <rv s="3">
    <v>416</v>
  </rv>
  <rv s="4">
    <v>Uusasai</v>
    <v>Atom</v>
    <v>0</v>
    <v>Uusasai</v>
    <v>Constellation</v>
    <v>56</v>
    <v>3958</v>
    <v>1.24292e+16</v>
    <v>3895</v>
    <v>3966</v>
  </rv>
  <rv s="2">
    <fb>20000409</fb>
    <v>1</v>
  </rv>
  <rv s="2">
    <fb>30002788</fb>
    <v>2</v>
  </rv>
  <rv s="2">
    <fb>30002789</fb>
    <v>2</v>
  </rv>
  <rv s="2">
    <fb>30002790</fb>
    <v>2</v>
  </rv>
  <rv s="2">
    <fb>30002791</fb>
    <v>2</v>
  </rv>
  <rv s="2">
    <fb>30002792</fb>
    <v>2</v>
  </rv>
  <rv s="2">
    <fb>30002793</fb>
    <v>2</v>
  </rv>
  <rv s="3">
    <v>417</v>
  </rv>
  <rv s="4">
    <v>Suon</v>
    <v>Atom</v>
    <v>0</v>
    <v>Suon</v>
    <v>Constellation</v>
    <v>56</v>
    <v>3968</v>
    <v>1.60472e+16</v>
    <v>3895</v>
    <v>3975</v>
  </rv>
  <rv s="2">
    <fb>20000410</fb>
    <v>1</v>
  </rv>
  <rv s="2">
    <fb>30002794</fb>
    <v>2</v>
  </rv>
  <rv s="2">
    <fb>30002795</fb>
    <v>2</v>
  </rv>
  <rv s="2">
    <fb>30002796</fb>
    <v>2</v>
  </rv>
  <rv s="2">
    <fb>30002798</fb>
    <v>2</v>
  </rv>
  <rv s="2">
    <fb>30002799</fb>
    <v>2</v>
  </rv>
  <rv s="3">
    <v>418</v>
  </rv>
  <rv s="5">
    <v>Otawasa</v>
    <v>Atom</v>
    <v>0</v>
    <v>Otawasa</v>
    <v>Constellation</v>
    <v>56</v>
    <v>3977</v>
    <v>8663410000000000</v>
    <v>3895</v>
    <v>3983</v>
  </rv>
  <rv s="2">
    <fb>20000411</fb>
    <v>1</v>
  </rv>
  <rv s="2">
    <fb>30002800</fb>
    <v>2</v>
  </rv>
  <rv s="2">
    <fb>30002801</fb>
    <v>2</v>
  </rv>
  <rv s="2">
    <fb>30002802</fb>
    <v>2</v>
  </rv>
  <rv s="2">
    <fb>30002803</fb>
    <v>2</v>
  </rv>
  <rv s="2">
    <fb>30002804</fb>
    <v>2</v>
  </rv>
  <rv s="2">
    <fb>30002805</fb>
    <v>2</v>
  </rv>
  <rv s="3">
    <v>419</v>
  </rv>
  <rv s="5">
    <v>Tasen</v>
    <v>Atom</v>
    <v>0</v>
    <v>Tasen</v>
    <v>Constellation</v>
    <v>56</v>
    <v>3985</v>
    <v>7131910000000000</v>
    <v>3895</v>
    <v>3992</v>
  </rv>
  <rv s="2">
    <fb>20000412</fb>
    <v>1</v>
  </rv>
  <rv s="2">
    <fb>30002806</fb>
    <v>2</v>
  </rv>
  <rv s="2">
    <fb>30002807</fb>
    <v>2</v>
  </rv>
  <rv s="2">
    <fb>30002808</fb>
    <v>2</v>
  </rv>
  <rv s="2">
    <fb>30002809</fb>
    <v>2</v>
  </rv>
  <rv s="2">
    <fb>30002810</fb>
    <v>2</v>
  </rv>
  <rv s="2">
    <fb>30002811</fb>
    <v>2</v>
  </rv>
  <rv s="2">
    <fb>30002812</fb>
    <v>2</v>
  </rv>
  <rv s="2">
    <fb>30002813</fb>
    <v>2</v>
  </rv>
  <rv s="3">
    <v>420</v>
  </rv>
  <rv s="5">
    <v>Isoma</v>
    <v>Atom</v>
    <v>0</v>
    <v>Isoma</v>
    <v>Constellation</v>
    <v>56</v>
    <v>3994</v>
    <v>7427400000000000</v>
    <v>3895</v>
    <v>4003</v>
  </rv>
  <rv s="2">
    <fb>20000413</fb>
    <v>1</v>
  </rv>
  <rv s="2">
    <fb>30002814</fb>
    <v>2</v>
  </rv>
  <rv s="2">
    <fb>30002815</fb>
    <v>2</v>
  </rv>
  <rv s="2">
    <fb>30002816</fb>
    <v>2</v>
  </rv>
  <rv s="2">
    <fb>30002817</fb>
    <v>2</v>
  </rv>
  <rv s="2">
    <fb>30002818</fb>
    <v>2</v>
  </rv>
  <rv s="2">
    <fb>30002819</fb>
    <v>2</v>
  </rv>
  <rv s="2">
    <fb>30041392</fb>
    <v>2</v>
  </rv>
  <rv s="3">
    <v>421</v>
  </rv>
  <rv s="4">
    <v>Santenpaa</v>
    <v>Atom</v>
    <v>0</v>
    <v>Santenpaa</v>
    <v>Constellation</v>
    <v>56</v>
    <v>4005</v>
    <v>1.11514e+16</v>
    <v>3895</v>
    <v>4013</v>
  </rv>
  <rv s="3">
    <v>422</v>
  </rv>
  <rv s="6">
    <v>The Citadel</v>
    <v>Atom</v>
    <v>0</v>
    <v>4015</v>
    <v>Region</v>
    <v>Acting as both an ideological fort as well as a physical impediment to invasion, the Citadel is among the most well fortified regions in the cluster. Despite their penchant for squabbling and competing with each other, nearly every Caldari corporation keeps a presence here, all working together to diligently defend their home. After having been ejected from one homeland, the Caldari are not about to suffer such a fate again. The Citadel stands as proud testament to that resolve.</v>
    <v>3895</v>
    <v>The Citadel</v>
  </rv>
  <rv s="2">
    <fb>20000414</fb>
    <v>1</v>
  </rv>
  <rv s="2">
    <fb>10000034</fb>
    <v>1</v>
  </rv>
  <rv s="2">
    <fb>30002820</fb>
    <v>2</v>
  </rv>
  <rv s="2">
    <fb>30002821</fb>
    <v>2</v>
  </rv>
  <rv s="2">
    <fb>30002822</fb>
    <v>2</v>
  </rv>
  <rv s="2">
    <fb>30002823</fb>
    <v>2</v>
  </rv>
  <rv s="2">
    <fb>30002824</fb>
    <v>2</v>
  </rv>
  <rv s="2">
    <fb>30002825</fb>
    <v>2</v>
  </rv>
  <rv s="2">
    <fb>30002826</fb>
    <v>2</v>
  </rv>
  <rv s="3">
    <v>423</v>
  </rv>
  <rv s="8">
    <v>6-CBBM</v>
    <v>Atom</v>
    <v>0</v>
    <v>6-CBBM</v>
    <v>Constellation</v>
    <v>None</v>
    <v>4017</v>
    <v>1.45031e+16</v>
    <v>4018</v>
    <v>4026</v>
  </rv>
  <rv s="2">
    <fb>20000415</fb>
    <v>1</v>
  </rv>
  <rv s="2">
    <fb>30002827</fb>
    <v>2</v>
  </rv>
  <rv s="2">
    <fb>30002828</fb>
    <v>2</v>
  </rv>
  <rv s="2">
    <fb>30002829</fb>
    <v>2</v>
  </rv>
  <rv s="2">
    <fb>30002830</fb>
    <v>2</v>
  </rv>
  <rv s="2">
    <fb>30002831</fb>
    <v>2</v>
  </rv>
  <rv s="2">
    <fb>30002832</fb>
    <v>2</v>
  </rv>
  <rv s="3">
    <v>424</v>
  </rv>
  <rv s="8">
    <v>78-6RI</v>
    <v>Atom</v>
    <v>0</v>
    <v>78-6RI</v>
    <v>Constellation</v>
    <v>None</v>
    <v>4028</v>
    <v>9.38231e+15</v>
    <v>4018</v>
    <v>4035</v>
  </rv>
  <rv s="2">
    <fb>20000416</fb>
    <v>1</v>
  </rv>
  <rv s="2">
    <fb>30002833</fb>
    <v>2</v>
  </rv>
  <rv s="2">
    <fb>30002834</fb>
    <v>2</v>
  </rv>
  <rv s="2">
    <fb>30002835</fb>
    <v>2</v>
  </rv>
  <rv s="2">
    <fb>30002836</fb>
    <v>2</v>
  </rv>
  <rv s="2">
    <fb>30002837</fb>
    <v>2</v>
  </rv>
  <rv s="2">
    <fb>30002838</fb>
    <v>2</v>
  </rv>
  <rv s="3">
    <v>425</v>
  </rv>
  <rv s="8">
    <v>2O-VY7</v>
    <v>Atom</v>
    <v>0</v>
    <v>2O-VY7</v>
    <v>Constellation</v>
    <v>None</v>
    <v>4037</v>
    <v>1.18201e+16</v>
    <v>4018</v>
    <v>4044</v>
  </rv>
  <rv s="2">
    <fb>20000417</fb>
    <v>1</v>
  </rv>
  <rv s="2">
    <fb>30002839</fb>
    <v>2</v>
  </rv>
  <rv s="2">
    <fb>30002840</fb>
    <v>2</v>
  </rv>
  <rv s="2">
    <fb>30002841</fb>
    <v>2</v>
  </rv>
  <rv s="2">
    <fb>30002842</fb>
    <v>2</v>
  </rv>
  <rv s="2">
    <fb>30002843</fb>
    <v>2</v>
  </rv>
  <rv s="2">
    <fb>30002844</fb>
    <v>2</v>
  </rv>
  <rv s="2">
    <fb>30002845</fb>
    <v>2</v>
  </rv>
  <rv s="3">
    <v>426</v>
  </rv>
  <rv s="8">
    <v>3NA-Z1</v>
    <v>Atom</v>
    <v>0</v>
    <v>3NA-Z1</v>
    <v>Constellation</v>
    <v>None</v>
    <v>4046</v>
    <v>1.66224e+16</v>
    <v>4018</v>
    <v>4054</v>
  </rv>
  <rv s="2">
    <fb>20000418</fb>
    <v>1</v>
  </rv>
  <rv s="2">
    <fb>30002846</fb>
    <v>2</v>
  </rv>
  <rv s="2">
    <fb>30002847</fb>
    <v>2</v>
  </rv>
  <rv s="2">
    <fb>30002848</fb>
    <v>2</v>
  </rv>
  <rv s="2">
    <fb>30002849</fb>
    <v>2</v>
  </rv>
  <rv s="2">
    <fb>30002850</fb>
    <v>2</v>
  </rv>
  <rv s="2">
    <fb>30002851</fb>
    <v>2</v>
  </rv>
  <rv s="2">
    <fb>30002852</fb>
    <v>2</v>
  </rv>
  <rv s="3">
    <v>427</v>
  </rv>
  <rv s="8">
    <v>S4S-SD</v>
    <v>Atom</v>
    <v>0</v>
    <v>S4S-SD</v>
    <v>Constellation</v>
    <v>None</v>
    <v>4056</v>
    <v>1.1228e+16</v>
    <v>4018</v>
    <v>4064</v>
  </rv>
  <rv s="2">
    <fb>20000419</fb>
    <v>1</v>
  </rv>
  <rv s="2">
    <fb>30002853</fb>
    <v>2</v>
  </rv>
  <rv s="2">
    <fb>30002854</fb>
    <v>2</v>
  </rv>
  <rv s="2">
    <fb>30002855</fb>
    <v>2</v>
  </rv>
  <rv s="2">
    <fb>30002856</fb>
    <v>2</v>
  </rv>
  <rv s="2">
    <fb>30002857</fb>
    <v>2</v>
  </rv>
  <rv s="2">
    <fb>30002858</fb>
    <v>2</v>
  </rv>
  <rv s="2">
    <fb>30002859</fb>
    <v>2</v>
  </rv>
  <rv s="2">
    <fb>30002860</fb>
    <v>2</v>
  </rv>
  <rv s="3">
    <v>428</v>
  </rv>
  <rv s="9">
    <v>U-HSM3</v>
    <v>Atom</v>
    <v>0</v>
    <v>U-HSM3</v>
    <v>Constellation</v>
    <v>None</v>
    <v>4066</v>
    <v>7660580000000000</v>
    <v>4018</v>
    <v>4075</v>
  </rv>
  <rv s="2">
    <fb>20000420</fb>
    <v>1</v>
  </rv>
  <rv s="2">
    <fb>30002861</fb>
    <v>2</v>
  </rv>
  <rv s="2">
    <fb>30002862</fb>
    <v>2</v>
  </rv>
  <rv s="2">
    <fb>30002863</fb>
    <v>2</v>
  </rv>
  <rv s="2">
    <fb>30002864</fb>
    <v>2</v>
  </rv>
  <rv s="2">
    <fb>30002865</fb>
    <v>2</v>
  </rv>
  <rv s="2">
    <fb>30002866</fb>
    <v>2</v>
  </rv>
  <rv s="2">
    <fb>30002867</fb>
    <v>2</v>
  </rv>
  <rv s="3">
    <v>429</v>
  </rv>
  <rv s="8">
    <v>8UD2-J</v>
    <v>Atom</v>
    <v>0</v>
    <v>8UD2-J</v>
    <v>Constellation</v>
    <v>None</v>
    <v>4077</v>
    <v>1.2905e+16</v>
    <v>4018</v>
    <v>4085</v>
  </rv>
  <rv s="2">
    <fb>20000421</fb>
    <v>1</v>
  </rv>
  <rv s="2">
    <fb>30002868</fb>
    <v>2</v>
  </rv>
  <rv s="2">
    <fb>30002869</fb>
    <v>2</v>
  </rv>
  <rv s="2">
    <fb>30002870</fb>
    <v>2</v>
  </rv>
  <rv s="2">
    <fb>30002871</fb>
    <v>2</v>
  </rv>
  <rv s="2">
    <fb>30002872</fb>
    <v>2</v>
  </rv>
  <rv s="2">
    <fb>30002873</fb>
    <v>2</v>
  </rv>
  <rv s="3">
    <v>430</v>
  </rv>
  <rv s="9">
    <v>XPG-HE</v>
    <v>Atom</v>
    <v>0</v>
    <v>XPG-HE</v>
    <v>Constellation</v>
    <v>None</v>
    <v>4087</v>
    <v>8867190000000000</v>
    <v>4018</v>
    <v>4094</v>
  </rv>
  <rv s="2">
    <fb>20000422</fb>
    <v>1</v>
  </rv>
  <rv s="2">
    <fb>30002874</fb>
    <v>2</v>
  </rv>
  <rv s="2">
    <fb>30002875</fb>
    <v>2</v>
  </rv>
  <rv s="2">
    <fb>30002876</fb>
    <v>2</v>
  </rv>
  <rv s="2">
    <fb>30002877</fb>
    <v>2</v>
  </rv>
  <rv s="2">
    <fb>30002878</fb>
    <v>2</v>
  </rv>
  <rv s="2">
    <fb>30002879</fb>
    <v>2</v>
  </rv>
  <rv s="2">
    <fb>30002880</fb>
    <v>2</v>
  </rv>
  <rv s="3">
    <v>431</v>
  </rv>
  <rv s="8">
    <v>P-B2NE</v>
    <v>Atom</v>
    <v>0</v>
    <v>P-B2NE</v>
    <v>Constellation</v>
    <v>None</v>
    <v>4096</v>
    <v>1.14695e+16</v>
    <v>4018</v>
    <v>4104</v>
  </rv>
  <rv s="2">
    <fb>20000423</fb>
    <v>1</v>
  </rv>
  <rv s="2">
    <fb>30002881</fb>
    <v>2</v>
  </rv>
  <rv s="2">
    <fb>30002882</fb>
    <v>2</v>
  </rv>
  <rv s="2">
    <fb>30002883</fb>
    <v>2</v>
  </rv>
  <rv s="2">
    <fb>30002884</fb>
    <v>2</v>
  </rv>
  <rv s="2">
    <fb>30002885</fb>
    <v>2</v>
  </rv>
  <rv s="2">
    <fb>30002886</fb>
    <v>2</v>
  </rv>
  <rv s="2">
    <fb>30002887</fb>
    <v>2</v>
  </rv>
  <rv s="2">
    <fb>30002888</fb>
    <v>2</v>
  </rv>
  <rv s="3">
    <v>432</v>
  </rv>
  <rv s="8">
    <v>2Q-8WA</v>
    <v>Atom</v>
    <v>0</v>
    <v>2Q-8WA</v>
    <v>Constellation</v>
    <v>None</v>
    <v>4106</v>
    <v>9.02131e+15</v>
    <v>4018</v>
    <v>4115</v>
  </rv>
  <rv s="3">
    <v>433</v>
  </rv>
  <rv s="6">
    <v>The Kalevala Expanse</v>
    <v>Atom</v>
    <v>0</v>
    <v>4117</v>
    <v>Region</v>
    <v>"When man's creations rebel, it is no great surprise. It is simply God's reminder that mankind is not Him."_x000D_
_x000D_
- The Forbidden Science of AI</v>
    <v>4018</v>
    <v>The Kalevala Expanse</v>
  </rv>
  <rv s="2">
    <fb>20000424</fb>
    <v>1</v>
  </rv>
  <rv s="2">
    <fb>10000035</fb>
    <v>1</v>
  </rv>
  <rv s="2">
    <fb>30002889</fb>
    <v>2</v>
  </rv>
  <rv s="2">
    <fb>30002890</fb>
    <v>2</v>
  </rv>
  <rv s="2">
    <fb>30002891</fb>
    <v>2</v>
  </rv>
  <rv s="2">
    <fb>30002892</fb>
    <v>2</v>
  </rv>
  <rv s="2">
    <fb>30002893</fb>
    <v>2</v>
  </rv>
  <rv s="2">
    <fb>30002894</fb>
    <v>2</v>
  </rv>
  <rv s="3">
    <v>434</v>
  </rv>
  <rv s="8">
    <v>29V-1R</v>
    <v>Atom</v>
    <v>0</v>
    <v>29V-1R</v>
    <v>Constellation</v>
    <v>None</v>
    <v>4119</v>
    <v>9.50113e+15</v>
    <v>4120</v>
    <v>4127</v>
  </rv>
  <rv s="2">
    <fb>20000425</fb>
    <v>1</v>
  </rv>
  <rv s="2">
    <fb>30002895</fb>
    <v>2</v>
  </rv>
  <rv s="2">
    <fb>30002896</fb>
    <v>2</v>
  </rv>
  <rv s="2">
    <fb>30002897</fb>
    <v>2</v>
  </rv>
  <rv s="2">
    <fb>30002898</fb>
    <v>2</v>
  </rv>
  <rv s="2">
    <fb>30002899</fb>
    <v>2</v>
  </rv>
  <rv s="2">
    <fb>30002900</fb>
    <v>2</v>
  </rv>
  <rv s="2">
    <fb>30002901</fb>
    <v>2</v>
  </rv>
  <rv s="3">
    <v>435</v>
  </rv>
  <rv s="8">
    <v>Z-D6K5</v>
    <v>Atom</v>
    <v>0</v>
    <v>Z-D6K5</v>
    <v>Constellation</v>
    <v>None</v>
    <v>4129</v>
    <v>1.32216e+16</v>
    <v>4120</v>
    <v>4137</v>
  </rv>
  <rv s="2">
    <fb>20000426</fb>
    <v>1</v>
  </rv>
  <rv s="2">
    <fb>30002902</fb>
    <v>2</v>
  </rv>
  <rv s="2">
    <fb>30002903</fb>
    <v>2</v>
  </rv>
  <rv s="2">
    <fb>30002904</fb>
    <v>2</v>
  </rv>
  <rv s="2">
    <fb>30002905</fb>
    <v>2</v>
  </rv>
  <rv s="2">
    <fb>30002906</fb>
    <v>2</v>
  </rv>
  <rv s="2">
    <fb>30002907</fb>
    <v>2</v>
  </rv>
  <rv s="3">
    <v>436</v>
  </rv>
  <rv s="8">
    <v>VW7-YN</v>
    <v>Atom</v>
    <v>0</v>
    <v>VW7-YN</v>
    <v>Constellation</v>
    <v>None</v>
    <v>4139</v>
    <v>1.201e+16</v>
    <v>4120</v>
    <v>4146</v>
  </rv>
  <rv s="2">
    <fb>20000427</fb>
    <v>1</v>
  </rv>
  <rv s="2">
    <fb>30002908</fb>
    <v>2</v>
  </rv>
  <rv s="2">
    <fb>30002909</fb>
    <v>2</v>
  </rv>
  <rv s="2">
    <fb>30002910</fb>
    <v>2</v>
  </rv>
  <rv s="2">
    <fb>30002911</fb>
    <v>2</v>
  </rv>
  <rv s="2">
    <fb>30002912</fb>
    <v>2</v>
  </rv>
  <rv s="2">
    <fb>30002913</fb>
    <v>2</v>
  </rv>
  <rv s="2">
    <fb>30002914</fb>
    <v>2</v>
  </rv>
  <rv s="3">
    <v>437</v>
  </rv>
  <rv s="8">
    <v>UTQ-BO</v>
    <v>Atom</v>
    <v>0</v>
    <v>UTQ-BO</v>
    <v>Constellation</v>
    <v>None</v>
    <v>4148</v>
    <v>1.02641e+16</v>
    <v>4120</v>
    <v>4156</v>
  </rv>
  <rv s="2">
    <fb>20000428</fb>
    <v>1</v>
  </rv>
  <rv s="2">
    <fb>30002915</fb>
    <v>2</v>
  </rv>
  <rv s="2">
    <fb>30002916</fb>
    <v>2</v>
  </rv>
  <rv s="2">
    <fb>30002917</fb>
    <v>2</v>
  </rv>
  <rv s="2">
    <fb>30002918</fb>
    <v>2</v>
  </rv>
  <rv s="2">
    <fb>30002919</fb>
    <v>2</v>
  </rv>
  <rv s="2">
    <fb>30002920</fb>
    <v>2</v>
  </rv>
  <rv s="3">
    <v>438</v>
  </rv>
  <rv s="8">
    <v>N-U2LX</v>
    <v>Atom</v>
    <v>0</v>
    <v>N-U2LX</v>
    <v>Constellation</v>
    <v>None</v>
    <v>4158</v>
    <v>9.6389e+15</v>
    <v>4120</v>
    <v>4165</v>
  </rv>
  <rv s="2">
    <fb>20000429</fb>
    <v>1</v>
  </rv>
  <rv s="2">
    <fb>30002921</fb>
    <v>2</v>
  </rv>
  <rv s="2">
    <fb>30002922</fb>
    <v>2</v>
  </rv>
  <rv s="2">
    <fb>30002923</fb>
    <v>2</v>
  </rv>
  <rv s="2">
    <fb>30002924</fb>
    <v>2</v>
  </rv>
  <rv s="2">
    <fb>30002925</fb>
    <v>2</v>
  </rv>
  <rv s="2">
    <fb>30002926</fb>
    <v>2</v>
  </rv>
  <rv s="2">
    <fb>30002927</fb>
    <v>2</v>
  </rv>
  <rv s="2">
    <fb>30002928</fb>
    <v>2</v>
  </rv>
  <rv s="2">
    <fb>30002929</fb>
    <v>2</v>
  </rv>
  <rv s="2">
    <fb>30002930</fb>
    <v>2</v>
  </rv>
  <rv s="2">
    <fb>30002931</fb>
    <v>2</v>
  </rv>
  <rv s="3">
    <v>439</v>
  </rv>
  <rv s="8">
    <v>S-B1E4</v>
    <v>Atom</v>
    <v>0</v>
    <v>S-B1E4</v>
    <v>Constellation</v>
    <v>None</v>
    <v>4167</v>
    <v>2.23139e+16</v>
    <v>4120</v>
    <v>4179</v>
  </rv>
  <rv s="2">
    <fb>20000430</fb>
    <v>1</v>
  </rv>
  <rv s="2">
    <fb>30002932</fb>
    <v>2</v>
  </rv>
  <rv s="2">
    <fb>30002933</fb>
    <v>2</v>
  </rv>
  <rv s="2">
    <fb>30002934</fb>
    <v>2</v>
  </rv>
  <rv s="2">
    <fb>30002935</fb>
    <v>2</v>
  </rv>
  <rv s="2">
    <fb>30002936</fb>
    <v>2</v>
  </rv>
  <rv s="2">
    <fb>30002937</fb>
    <v>2</v>
  </rv>
  <rv s="3">
    <v>440</v>
  </rv>
  <rv s="8">
    <v>A21H-Z</v>
    <v>Atom</v>
    <v>0</v>
    <v>A21H-Z</v>
    <v>Constellation</v>
    <v>None</v>
    <v>4181</v>
    <v>9.76557e+15</v>
    <v>4120</v>
    <v>4188</v>
  </rv>
  <rv s="2">
    <fb>20000431</fb>
    <v>1</v>
  </rv>
  <rv s="2">
    <fb>30002938</fb>
    <v>2</v>
  </rv>
  <rv s="2">
    <fb>30002939</fb>
    <v>2</v>
  </rv>
  <rv s="2">
    <fb>30002940</fb>
    <v>2</v>
  </rv>
  <rv s="2">
    <fb>30002941</fb>
    <v>2</v>
  </rv>
  <rv s="2">
    <fb>30002942</fb>
    <v>2</v>
  </rv>
  <rv s="2">
    <fb>30002943</fb>
    <v>2</v>
  </rv>
  <rv s="2">
    <fb>30002944</fb>
    <v>2</v>
  </rv>
  <rv s="2">
    <fb>30002945</fb>
    <v>2</v>
  </rv>
  <rv s="2">
    <fb>30002946</fb>
    <v>2</v>
  </rv>
  <rv s="2">
    <fb>30002947</fb>
    <v>2</v>
  </rv>
  <rv s="2">
    <fb>30002948</fb>
    <v>2</v>
  </rv>
  <rv s="2">
    <fb>30002949</fb>
    <v>2</v>
  </rv>
  <rv s="2">
    <fb>30002950</fb>
    <v>2</v>
  </rv>
  <rv s="3">
    <v>441</v>
  </rv>
  <rv s="8">
    <v>RFY-QB</v>
    <v>Atom</v>
    <v>0</v>
    <v>RFY-QB</v>
    <v>Constellation</v>
    <v>None</v>
    <v>4190</v>
    <v>1.58705e+16</v>
    <v>4120</v>
    <v>4204</v>
  </rv>
  <rv s="2">
    <fb>20000432</fb>
    <v>1</v>
  </rv>
  <rv s="2">
    <fb>30002951</fb>
    <v>2</v>
  </rv>
  <rv s="2">
    <fb>30002952</fb>
    <v>2</v>
  </rv>
  <rv s="2">
    <fb>30002953</fb>
    <v>2</v>
  </rv>
  <rv s="2">
    <fb>30002954</fb>
    <v>2</v>
  </rv>
  <rv s="2">
    <fb>30002955</fb>
    <v>2</v>
  </rv>
  <rv s="2">
    <fb>30002956</fb>
    <v>2</v>
  </rv>
  <rv s="3">
    <v>442</v>
  </rv>
  <rv s="8">
    <v>D-AWFI</v>
    <v>Atom</v>
    <v>0</v>
    <v>D-AWFI</v>
    <v>Constellation</v>
    <v>None</v>
    <v>4206</v>
    <v>1.68234e+16</v>
    <v>4120</v>
    <v>4213</v>
  </rv>
  <rv s="3">
    <v>443</v>
  </rv>
  <rv s="6">
    <v>Deklein</v>
    <v>Atom</v>
    <v>0</v>
    <v>4215</v>
    <v>Region</v>
    <v>Deklein is a narrow band of stars loosely connected by some of the most ancient gates outside of empire space. Reminiscent of a skeletal finger pointing out toward the void, it is such a remote region that some of the gates found when the area was first explored are still in use. While in most regions gate crews swap out every five years or so, in Deklein some of these ancient gates have been run by the same family for hundreds of years._x000D_
_x000D_
These families have intricate knowledge of their gates and the network they're connected to. It was once the practice that aspiring gatemen would travel to Deklein to do their year and come back “Deklein-trained” – a title of some honor which would almost guarantee them a chief gate operator position upon their return. Of course, some never would return..._x000D_
_x000D_
With the gradual influx of heavy Gurista presence in the area this practice ceased, although the families still exist, keeping the gate network running and passing on their extensive knowledge to any gate operator crazy enough to run the gauntlet of dangers to reach them.</v>
    <v>4120</v>
    <v>Deklein</v>
  </rv>
  <rv s="2">
    <fb>20000433</fb>
    <v>1</v>
  </rv>
  <rv s="2">
    <fb>10000036</fb>
    <v>1</v>
  </rv>
  <rv s="2">
    <fb>30002957</fb>
    <v>2</v>
  </rv>
  <rv s="2">
    <fb>30002958</fb>
    <v>2</v>
  </rv>
  <rv s="2">
    <fb>30002959</fb>
    <v>2</v>
  </rv>
  <rv s="2">
    <fb>30002960</fb>
    <v>2</v>
  </rv>
  <rv s="2">
    <fb>30002961</fb>
    <v>2</v>
  </rv>
  <rv s="2">
    <fb>30002962</fb>
    <v>2</v>
  </rv>
  <rv s="3">
    <v>444</v>
  </rv>
  <rv s="4">
    <v>Semou</v>
    <v>Atom</v>
    <v>0</v>
    <v>Semou</v>
    <v>Constellation</v>
    <v>2489</v>
    <v>4217</v>
    <v>9.49752e+15</v>
    <v>4218</v>
    <v>4225</v>
  </rv>
  <rv s="2">
    <fb>20000434</fb>
    <v>1</v>
  </rv>
  <rv s="2">
    <fb>30002963</fb>
    <v>2</v>
  </rv>
  <rv s="2">
    <fb>30002964</fb>
    <v>2</v>
  </rv>
  <rv s="2">
    <fb>30002965</fb>
    <v>2</v>
  </rv>
  <rv s="2">
    <fb>30002966</fb>
    <v>2</v>
  </rv>
  <rv s="2">
    <fb>30002967</fb>
    <v>2</v>
  </rv>
  <rv s="2">
    <fb>30002968</fb>
    <v>2</v>
  </rv>
  <rv s="3">
    <v>445</v>
  </rv>
  <rv s="4">
    <v>Ryra</v>
    <v>Atom</v>
    <v>0</v>
    <v>Ryra</v>
    <v>Constellation</v>
    <v>2489</v>
    <v>4227</v>
    <v>1.3611e+16</v>
    <v>4218</v>
    <v>4234</v>
  </rv>
  <rv s="2">
    <fb>20000435</fb>
    <v>1</v>
  </rv>
  <rv s="2">
    <fb>30002969</fb>
    <v>2</v>
  </rv>
  <rv s="2">
    <fb>30002970</fb>
    <v>2</v>
  </rv>
  <rv s="2">
    <fb>30002971</fb>
    <v>2</v>
  </rv>
  <rv s="2">
    <fb>30002972</fb>
    <v>2</v>
  </rv>
  <rv s="2">
    <fb>30002973</fb>
    <v>2</v>
  </rv>
  <rv s="2">
    <fb>30002974</fb>
    <v>2</v>
  </rv>
  <rv s="3">
    <v>446</v>
  </rv>
  <rv s="4">
    <v>Kisana</v>
    <v>Atom</v>
    <v>0</v>
    <v>Kisana</v>
    <v>Constellation</v>
    <v>2489</v>
    <v>4236</v>
    <v>1.1457e+16</v>
    <v>4218</v>
    <v>4243</v>
  </rv>
  <rv s="2">
    <fb>20000436</fb>
    <v>1</v>
  </rv>
  <rv s="2">
    <fb>30002975</fb>
    <v>2</v>
  </rv>
  <rv s="2">
    <fb>30002976</fb>
    <v>2</v>
  </rv>
  <rv s="2">
    <fb>30002977</fb>
    <v>2</v>
  </rv>
  <rv s="2">
    <fb>30002978</fb>
    <v>2</v>
  </rv>
  <rv s="2">
    <fb>30002979</fb>
    <v>2</v>
  </rv>
  <rv s="2">
    <fb>30002980</fb>
    <v>2</v>
  </rv>
  <rv s="2">
    <fb>30002981</fb>
    <v>2</v>
  </rv>
  <rv s="3">
    <v>447</v>
  </rv>
  <rv s="5">
    <v>Jayai</v>
    <v>Atom</v>
    <v>0</v>
    <v>Jayai</v>
    <v>Constellation</v>
    <v>2489</v>
    <v>4245</v>
    <v>7644370000000000</v>
    <v>4218</v>
    <v>4253</v>
  </rv>
  <rv s="2">
    <fb>20000437</fb>
    <v>1</v>
  </rv>
  <rv s="2">
    <fb>30002982</fb>
    <v>2</v>
  </rv>
  <rv s="2">
    <fb>30002983</fb>
    <v>2</v>
  </rv>
  <rv s="2">
    <fb>30002984</fb>
    <v>2</v>
  </rv>
  <rv s="2">
    <fb>30002985</fb>
    <v>2</v>
  </rv>
  <rv s="2">
    <fb>30002986</fb>
    <v>2</v>
  </rv>
  <rv s="2">
    <fb>30002987</fb>
    <v>2</v>
  </rv>
  <rv s="3">
    <v>448</v>
  </rv>
  <rv s="4">
    <v>Kabo</v>
    <v>Atom</v>
    <v>0</v>
    <v>Kabo</v>
    <v>Constellation</v>
    <v>2489</v>
    <v>4255</v>
    <v>1.20107e+16</v>
    <v>4218</v>
    <v>4262</v>
  </rv>
  <rv s="2">
    <fb>20000438</fb>
    <v>1</v>
  </rv>
  <rv s="2">
    <fb>30002988</fb>
    <v>2</v>
  </rv>
  <rv s="2">
    <fb>30002989</fb>
    <v>2</v>
  </rv>
  <rv s="2">
    <fb>30002990</fb>
    <v>2</v>
  </rv>
  <rv s="2">
    <fb>30002991</fb>
    <v>2</v>
  </rv>
  <rv s="2">
    <fb>30002992</fb>
    <v>2</v>
  </rv>
  <rv s="2">
    <fb>30002993</fb>
    <v>2</v>
  </rv>
  <rv s="2">
    <fb>30002994</fb>
    <v>2</v>
  </rv>
  <rv s="3">
    <v>449</v>
  </rv>
  <rv s="4">
    <v>Daredan</v>
    <v>Atom</v>
    <v>0</v>
    <v>Daredan</v>
    <v>Constellation</v>
    <v>2489</v>
    <v>4264</v>
    <v>1.16681e+16</v>
    <v>4218</v>
    <v>4272</v>
  </rv>
  <rv s="2">
    <fb>20000439</fb>
    <v>1</v>
  </rv>
  <rv s="2">
    <fb>30002995</fb>
    <v>2</v>
  </rv>
  <rv s="2">
    <fb>30002996</fb>
    <v>2</v>
  </rv>
  <rv s="2">
    <fb>30002997</fb>
    <v>2</v>
  </rv>
  <rv s="2">
    <fb>30002998</fb>
    <v>2</v>
  </rv>
  <rv s="2">
    <fb>30002999</fb>
    <v>2</v>
  </rv>
  <rv s="2">
    <fb>30003000</fb>
    <v>2</v>
  </rv>
  <rv s="3">
    <v>450</v>
  </rv>
  <rv s="5">
    <v>Abthi</v>
    <v>Atom</v>
    <v>0</v>
    <v>Abthi</v>
    <v>Constellation</v>
    <v>2489</v>
    <v>4274</v>
    <v>7137090000000000</v>
    <v>4218</v>
    <v>4281</v>
  </rv>
  <rv s="2">
    <fb>20000440</fb>
    <v>1</v>
  </rv>
  <rv s="2">
    <fb>30003001</fb>
    <v>2</v>
  </rv>
  <rv s="2">
    <fb>30003002</fb>
    <v>2</v>
  </rv>
  <rv s="2">
    <fb>30003003</fb>
    <v>2</v>
  </rv>
  <rv s="2">
    <fb>30003004</fb>
    <v>2</v>
  </rv>
  <rv s="2">
    <fb>30003005</fb>
    <v>2</v>
  </rv>
  <rv s="2">
    <fb>30003006</fb>
    <v>2</v>
  </rv>
  <rv s="2">
    <fb>30003007</fb>
    <v>2</v>
  </rv>
  <rv s="2">
    <fb>30003008</fb>
    <v>2</v>
  </rv>
  <rv s="3">
    <v>451</v>
  </rv>
  <rv s="5">
    <v>Enka</v>
    <v>Atom</v>
    <v>0</v>
    <v>Enka</v>
    <v>Constellation</v>
    <v>2489</v>
    <v>4283</v>
    <v>7201750000000000</v>
    <v>4218</v>
    <v>4292</v>
  </rv>
  <rv s="3">
    <v>452</v>
  </rv>
  <rv s="6">
    <v>Devoid</v>
    <v>Atom</v>
    <v>0</v>
    <v>4294</v>
    <v>Region</v>
    <v>Only through many hardships_x000D_
Is a man stripped to his very foundations_x000D_
And in such a state_x000D_
Devoid of distractions_x000D_
Is his soul free to soar_x000D_
And in this_x000D_
He is closest to God_x000D_
_x000D_
- The Scriptures, Book of Missions Verses 42:5</v>
    <v>4218</v>
    <v>Devoid</v>
  </rv>
  <rv s="2">
    <fb>20000441</fb>
    <v>1</v>
  </rv>
  <rv s="2">
    <fb>10000037</fb>
    <v>1</v>
  </rv>
  <rv s="2">
    <fb>30003009</fb>
    <v>2</v>
  </rv>
  <rv s="2">
    <fb>30003010</fb>
    <v>2</v>
  </rv>
  <rv s="2">
    <fb>30003011</fb>
    <v>2</v>
  </rv>
  <rv s="2">
    <fb>30003012</fb>
    <v>2</v>
  </rv>
  <rv s="2">
    <fb>30003013</fb>
    <v>2</v>
  </rv>
  <rv s="2">
    <fb>30003014</fb>
    <v>2</v>
  </rv>
  <rv s="2">
    <fb>30003015</fb>
    <v>2</v>
  </rv>
  <rv s="2">
    <fb>30003016</fb>
    <v>2</v>
  </rv>
  <rv s="3">
    <v>453</v>
  </rv>
  <rv s="5">
    <v>Osnins</v>
    <v>Atom</v>
    <v>0</v>
    <v>Osnins</v>
    <v>Constellation</v>
    <v>3738</v>
    <v>4296</v>
    <v>7312390000000000</v>
    <v>4297</v>
    <v>4306</v>
  </rv>
  <rv s="2">
    <fb>20000442</fb>
    <v>1</v>
  </rv>
  <rv s="2">
    <fb>30003017</fb>
    <v>2</v>
  </rv>
  <rv s="2">
    <fb>30003018</fb>
    <v>2</v>
  </rv>
  <rv s="2">
    <fb>30003019</fb>
    <v>2</v>
  </rv>
  <rv s="2">
    <fb>30003020</fb>
    <v>2</v>
  </rv>
  <rv s="2">
    <fb>30003021</fb>
    <v>2</v>
  </rv>
  <rv s="2">
    <fb>30003022</fb>
    <v>2</v>
  </rv>
  <rv s="2">
    <fb>30003023</fb>
    <v>2</v>
  </rv>
  <rv s="3">
    <v>454</v>
  </rv>
  <rv s="4">
    <v>Chasnaye</v>
    <v>Atom</v>
    <v>0</v>
    <v>Chasnaye</v>
    <v>Constellation</v>
    <v>3738</v>
    <v>4308</v>
    <v>1.0699e+16</v>
    <v>4297</v>
    <v>4316</v>
  </rv>
  <rv s="2">
    <fb>20000443</fb>
    <v>1</v>
  </rv>
  <rv s="2">
    <fb>30003024</fb>
    <v>2</v>
  </rv>
  <rv s="2">
    <fb>30003025</fb>
    <v>2</v>
  </rv>
  <rv s="2">
    <fb>30003026</fb>
    <v>2</v>
  </rv>
  <rv s="2">
    <fb>30003027</fb>
    <v>2</v>
  </rv>
  <rv s="2">
    <fb>30003028</fb>
    <v>2</v>
  </rv>
  <rv s="2">
    <fb>30003029</fb>
    <v>2</v>
  </rv>
  <rv s="2">
    <fb>30003030</fb>
    <v>2</v>
  </rv>
  <rv s="3">
    <v>455</v>
  </rv>
  <rv s="4">
    <v>Ysiette</v>
    <v>Atom</v>
    <v>0</v>
    <v>Ysiette</v>
    <v>Constellation</v>
    <v>3738</v>
    <v>4318</v>
    <v>1.48341e+16</v>
    <v>4297</v>
    <v>4326</v>
  </rv>
  <rv s="2">
    <fb>20000444</fb>
    <v>1</v>
  </rv>
  <rv s="2">
    <fb>30003031</fb>
    <v>2</v>
  </rv>
  <rv s="2">
    <fb>30003032</fb>
    <v>2</v>
  </rv>
  <rv s="2">
    <fb>30003033</fb>
    <v>2</v>
  </rv>
  <rv s="2">
    <fb>30003034</fb>
    <v>2</v>
  </rv>
  <rv s="2">
    <fb>30003035</fb>
    <v>2</v>
  </rv>
  <rv s="2">
    <fb>30003036</fb>
    <v>2</v>
  </rv>
  <rv s="2">
    <fb>30003037</fb>
    <v>2</v>
  </rv>
  <rv s="3">
    <v>456</v>
  </rv>
  <rv s="4">
    <v>Odilis</v>
    <v>Atom</v>
    <v>0</v>
    <v>Odilis</v>
    <v>Constellation</v>
    <v>3738</v>
    <v>4328</v>
    <v>9.36318e+15</v>
    <v>4297</v>
    <v>4336</v>
  </rv>
  <rv s="2">
    <fb>20000445</fb>
    <v>1</v>
  </rv>
  <rv s="2">
    <fb>30003038</fb>
    <v>2</v>
  </rv>
  <rv s="2">
    <fb>30003039</fb>
    <v>2</v>
  </rv>
  <rv s="2">
    <fb>30003040</fb>
    <v>2</v>
  </rv>
  <rv s="2">
    <fb>30003041</fb>
    <v>2</v>
  </rv>
  <rv s="2">
    <fb>30003042</fb>
    <v>2</v>
  </rv>
  <rv s="2">
    <fb>30003043</fb>
    <v>2</v>
  </rv>
  <rv s="2">
    <fb>30003044</fb>
    <v>2</v>
  </rv>
  <rv s="3">
    <v>457</v>
  </rv>
  <rv s="4">
    <v>Giatole</v>
    <v>Atom</v>
    <v>0</v>
    <v>Giatole</v>
    <v>Constellation</v>
    <v>3738</v>
    <v>4338</v>
    <v>1.23389e+16</v>
    <v>4297</v>
    <v>4346</v>
  </rv>
  <rv s="2">
    <fb>20000446</fb>
    <v>1</v>
  </rv>
  <rv s="2">
    <fb>30003045</fb>
    <v>2</v>
  </rv>
  <rv s="2">
    <fb>30003047</fb>
    <v>2</v>
  </rv>
  <rv s="2">
    <fb>30003048</fb>
    <v>2</v>
  </rv>
  <rv s="2">
    <fb>30003049</fb>
    <v>2</v>
  </rv>
  <rv s="2">
    <fb>30003050</fb>
    <v>2</v>
  </rv>
  <rv s="2">
    <fb>30003051</fb>
    <v>2</v>
  </rv>
  <rv s="2">
    <fb>30003052</fb>
    <v>2</v>
  </rv>
  <rv s="2">
    <fb>30003053</fb>
    <v>2</v>
  </rv>
  <rv s="2">
    <fb>30003054</fb>
    <v>2</v>
  </rv>
  <rv s="2">
    <fb>30003055</fb>
    <v>2</v>
  </rv>
  <rv s="2">
    <fb>30003056</fb>
    <v>2</v>
  </rv>
  <rv s="3">
    <v>458</v>
  </rv>
  <rv s="4">
    <v>Elalan</v>
    <v>Atom</v>
    <v>0</v>
    <v>Elalan</v>
    <v>Constellation</v>
    <v>3738</v>
    <v>4348</v>
    <v>1.53662e+16</v>
    <v>4297</v>
    <v>4360</v>
  </rv>
  <rv s="2">
    <fb>20000447</fb>
    <v>1</v>
  </rv>
  <rv s="2">
    <fb>30003057</fb>
    <v>2</v>
  </rv>
  <rv s="2">
    <fb>30003058</fb>
    <v>2</v>
  </rv>
  <rv s="2">
    <fb>30003059</fb>
    <v>2</v>
  </rv>
  <rv s="2">
    <fb>30003060</fb>
    <v>2</v>
  </rv>
  <rv s="2">
    <fb>30003061</fb>
    <v>2</v>
  </rv>
  <rv s="2">
    <fb>30003062</fb>
    <v>2</v>
  </rv>
  <rv s="3">
    <v>459</v>
  </rv>
  <rv s="5">
    <v>Marele</v>
    <v>Atom</v>
    <v>0</v>
    <v>Marele</v>
    <v>Constellation</v>
    <v>3738</v>
    <v>4362</v>
    <v>7438760000000000</v>
    <v>4297</v>
    <v>4369</v>
  </rv>
  <rv s="3">
    <v>460</v>
  </rv>
  <rv s="6">
    <v>Everyshore</v>
    <v>Atom</v>
    <v>0</v>
    <v>4371</v>
    <v>Region</v>
    <v>The first region that the Federation colonized after Essence was Everyshore. The asteroid belts of this region were found to hold significant amounts of Veldspar and Scordite, which the Federation mined with a vigor never seen before in order to fuel construction projects that their quickly expanding borders required. When the belts were mined to a level that made large scale operations uneconomical, greedy eyes turned towards the planets, intent on mining these for minerals._x000D_
_x000D_
An incident on a lush jungle planet in the Aclan system forced the government to intervene. Astral Mining, filling a large contract for the Federation Navy, introduced a herbicide into the atmosphere to clear the jungle and enable mining to begin. Outraged at this senseless destruction, where many species of flora and fauna were lost that had not even been studied, prominent ecologists managed to force a bill through the Senate: no planet that supported any life-form was to have its ecosystem tampered with in any way without a license being granted from the Federation Senate. This law became known as The Aclan Agreement and it remains in place to this day.</v>
    <v>4297</v>
    <v>Everyshore</v>
  </rv>
  <rv s="2">
    <fb>20000448</fb>
    <v>1</v>
  </rv>
  <rv s="2">
    <fb>10000038</fb>
    <v>1</v>
  </rv>
  <rv s="2">
    <fb>30003063</fb>
    <v>2</v>
  </rv>
  <rv s="2">
    <fb>30003064</fb>
    <v>2</v>
  </rv>
  <rv s="2">
    <fb>30003065</fb>
    <v>2</v>
  </rv>
  <rv s="2">
    <fb>30003066</fb>
    <v>2</v>
  </rv>
  <rv s="2">
    <fb>30003067</fb>
    <v>2</v>
  </rv>
  <rv s="2">
    <fb>30003068</fb>
    <v>2</v>
  </rv>
  <rv s="2">
    <fb>30003069</fb>
    <v>2</v>
  </rv>
  <rv s="3">
    <v>461</v>
  </rv>
  <rv s="4">
    <v>Sasen</v>
    <v>Atom</v>
    <v>0</v>
    <v>Sasen</v>
    <v>Constellation</v>
    <v>2489</v>
    <v>4373</v>
    <v>2.50861e+16</v>
    <v>4374</v>
    <v>4382</v>
  </rv>
  <rv s="2">
    <fb>20000449</fb>
    <v>1</v>
  </rv>
  <rv s="2">
    <fb>30003070</fb>
    <v>2</v>
  </rv>
  <rv s="2">
    <fb>30003071</fb>
    <v>2</v>
  </rv>
  <rv s="2">
    <fb>30003072</fb>
    <v>2</v>
  </rv>
  <rv s="2">
    <fb>30003073</fb>
    <v>2</v>
  </rv>
  <rv s="2">
    <fb>30003074</fb>
    <v>2</v>
  </rv>
  <rv s="2">
    <fb>30003075</fb>
    <v>2</v>
  </rv>
  <rv s="2">
    <fb>30003076</fb>
    <v>2</v>
  </rv>
  <rv s="2">
    <fb>30003077</fb>
    <v>2</v>
  </rv>
  <rv s="2">
    <fb>30003078</fb>
    <v>2</v>
  </rv>
  <rv s="2">
    <fb>30003079</fb>
    <v>2</v>
  </rv>
  <rv s="3">
    <v>462</v>
  </rv>
  <rv s="4">
    <v>Vaarma</v>
    <v>Atom</v>
    <v>0</v>
    <v>Vaarma</v>
    <v>Constellation</v>
    <v>2489</v>
    <v>4384</v>
    <v>1.5436e+16</v>
    <v>4374</v>
    <v>4395</v>
  </rv>
  <rv s="2">
    <fb>20000450</fb>
    <v>1</v>
  </rv>
  <rv s="2">
    <fb>30003080</fb>
    <v>2</v>
  </rv>
  <rv s="2">
    <fb>30003081</fb>
    <v>2</v>
  </rv>
  <rv s="2">
    <fb>30003082</fb>
    <v>2</v>
  </rv>
  <rv s="2">
    <fb>30003083</fb>
    <v>2</v>
  </rv>
  <rv s="2">
    <fb>30003084</fb>
    <v>2</v>
  </rv>
  <rv s="2">
    <fb>30003085</fb>
    <v>2</v>
  </rv>
  <rv s="3">
    <v>463</v>
  </rv>
  <rv s="4">
    <v>Ichida</v>
    <v>Atom</v>
    <v>0</v>
    <v>Ichida</v>
    <v>Constellation</v>
    <v>2489</v>
    <v>4397</v>
    <v>1.25486e+16</v>
    <v>4374</v>
    <v>4404</v>
  </rv>
  <rv s="2">
    <fb>20000451</fb>
    <v>1</v>
  </rv>
  <rv s="2">
    <fb>30003086</fb>
    <v>2</v>
  </rv>
  <rv s="2">
    <fb>30003087</fb>
    <v>2</v>
  </rv>
  <rv s="2">
    <fb>30003088</fb>
    <v>2</v>
  </rv>
  <rv s="2">
    <fb>30003089</fb>
    <v>2</v>
  </rv>
  <rv s="2">
    <fb>30003090</fb>
    <v>2</v>
  </rv>
  <rv s="2">
    <fb>30003091</fb>
    <v>2</v>
  </rv>
  <rv s="3">
    <v>464</v>
  </rv>
  <rv s="4">
    <v>Tandoiras</v>
    <v>Atom</v>
    <v>0</v>
    <v>Tandoiras</v>
    <v>Constellation</v>
    <v>2489</v>
    <v>4406</v>
    <v>1.13396e+16</v>
    <v>4374</v>
    <v>4413</v>
  </rv>
  <rv s="2">
    <fb>20000452</fb>
    <v>1</v>
  </rv>
  <rv s="2">
    <fb>30003092</fb>
    <v>2</v>
  </rv>
  <rv s="2">
    <fb>30003093</fb>
    <v>2</v>
  </rv>
  <rv s="2">
    <fb>30003094</fb>
    <v>2</v>
  </rv>
  <rv s="2">
    <fb>30003095</fb>
    <v>2</v>
  </rv>
  <rv s="2">
    <fb>30003096</fb>
    <v>2</v>
  </rv>
  <rv s="2">
    <fb>30003097</fb>
    <v>2</v>
  </rv>
  <rv s="3">
    <v>465</v>
  </rv>
  <rv s="4">
    <v>Ohvarainen</v>
    <v>Atom</v>
    <v>0</v>
    <v>Ohvarainen</v>
    <v>Constellation</v>
    <v>2489</v>
    <v>4415</v>
    <v>9.46142e+15</v>
    <v>4374</v>
    <v>4422</v>
  </rv>
  <rv s="3">
    <v>466</v>
  </rv>
  <rv s="6">
    <v>The Bleak Lands</v>
    <v>Atom</v>
    <v>0</v>
    <v>4424</v>
    <v>Region</v>
    <v>When the Sani Sabik cults were first deemed heretical by the Council of Apostles millennia ago, they were driven out of the homelands of the Amarr Empire. Many of them fled to the Bleak Lands, where they sulked in hiding for centuries fighting amongst themselves until one stood victorious, The Blood Raiders. The Bleaks remained their seat of power until June 107 when, following the horrors of Mabnen, the Imperial Navy descended upon the region with all their fury and rage, forcing the Blood Raiders to retreat out of the Bleak Lands. Their presence is still felt, as the region remains a lawless danger to even the most wary traveler.
Recent times have pushed this traditionally neglected region once more back into a position of some prominence. The brief War of Defiance was fought almost entirely within this region, and the ripples of that conflict and its fiery conclusion are still spreading. Many see the Bleaks as a central battlefield in the oft-predicted conflagration between the Empire and its former slaves, ensuring that some at least still have serious plans for the volume.</v>
    <v>4374</v>
    <v>The Bleak Lands</v>
  </rv>
  <rv s="2">
    <fb>20000453</fb>
    <v>1</v>
  </rv>
  <rv s="2">
    <fb>10000039</fb>
    <v>1</v>
  </rv>
  <rv s="2">
    <fb>30003098</fb>
    <v>2</v>
  </rv>
  <rv s="2">
    <fb>30003099</fb>
    <v>2</v>
  </rv>
  <rv s="2">
    <fb>30003100</fb>
    <v>2</v>
  </rv>
  <rv s="2">
    <fb>30003101</fb>
    <v>2</v>
  </rv>
  <rv s="2">
    <fb>30003102</fb>
    <v>2</v>
  </rv>
  <rv s="2">
    <fb>30003103</fb>
    <v>2</v>
  </rv>
  <rv s="2">
    <fb>30003104</fb>
    <v>2</v>
  </rv>
  <rv s="3">
    <v>467</v>
  </rv>
  <rv s="8">
    <v>KUSW-P</v>
    <v>Atom</v>
    <v>0</v>
    <v>KUSW-P</v>
    <v>Constellation</v>
    <v>None</v>
    <v>4426</v>
    <v>1.30214e+16</v>
    <v>4427</v>
    <v>4435</v>
  </rv>
  <rv s="2">
    <fb>20000454</fb>
    <v>1</v>
  </rv>
  <rv s="2">
    <fb>30003105</fb>
    <v>2</v>
  </rv>
  <rv s="2">
    <fb>30003106</fb>
    <v>2</v>
  </rv>
  <rv s="2">
    <fb>30003107</fb>
    <v>2</v>
  </rv>
  <rv s="2">
    <fb>30003108</fb>
    <v>2</v>
  </rv>
  <rv s="2">
    <fb>30003109</fb>
    <v>2</v>
  </rv>
  <rv s="2">
    <fb>30003110</fb>
    <v>2</v>
  </rv>
  <rv s="2">
    <fb>30003111</fb>
    <v>2</v>
  </rv>
  <rv s="2">
    <fb>30003112</fb>
    <v>2</v>
  </rv>
  <rv s="3">
    <v>468</v>
  </rv>
  <rv s="8">
    <v>8T-OLH</v>
    <v>Atom</v>
    <v>0</v>
    <v>8T-OLH</v>
    <v>Constellation</v>
    <v>None</v>
    <v>4437</v>
    <v>2.19642e+16</v>
    <v>4427</v>
    <v>4446</v>
  </rv>
  <rv s="2">
    <fb>20000455</fb>
    <v>1</v>
  </rv>
  <rv s="2">
    <fb>30003113</fb>
    <v>2</v>
  </rv>
  <rv s="2">
    <fb>30003114</fb>
    <v>2</v>
  </rv>
  <rv s="2">
    <fb>30003115</fb>
    <v>2</v>
  </rv>
  <rv s="2">
    <fb>30003116</fb>
    <v>2</v>
  </rv>
  <rv s="2">
    <fb>30003117</fb>
    <v>2</v>
  </rv>
  <rv s="2">
    <fb>30003118</fb>
    <v>2</v>
  </rv>
  <rv s="3">
    <v>469</v>
  </rv>
  <rv s="9">
    <v>Q-2BI6</v>
    <v>Atom</v>
    <v>0</v>
    <v>Q-2BI6</v>
    <v>Constellation</v>
    <v>None</v>
    <v>4448</v>
    <v>8491560000000000</v>
    <v>4427</v>
    <v>4455</v>
  </rv>
  <rv s="2">
    <fb>20000456</fb>
    <v>1</v>
  </rv>
  <rv s="2">
    <fb>30003119</fb>
    <v>2</v>
  </rv>
  <rv s="2">
    <fb>30003120</fb>
    <v>2</v>
  </rv>
  <rv s="2">
    <fb>30003121</fb>
    <v>2</v>
  </rv>
  <rv s="2">
    <fb>30003122</fb>
    <v>2</v>
  </rv>
  <rv s="2">
    <fb>30003123</fb>
    <v>2</v>
  </rv>
  <rv s="2">
    <fb>30003124</fb>
    <v>2</v>
  </rv>
  <rv s="3">
    <v>470</v>
  </rv>
  <rv s="9">
    <v>JSZ-X6</v>
    <v>Atom</v>
    <v>0</v>
    <v>JSZ-X6</v>
    <v>Constellation</v>
    <v>None</v>
    <v>4457</v>
    <v>8371250000000000</v>
    <v>4427</v>
    <v>4464</v>
  </rv>
  <rv s="2">
    <fb>20000457</fb>
    <v>1</v>
  </rv>
  <rv s="2">
    <fb>30003125</fb>
    <v>2</v>
  </rv>
  <rv s="2">
    <fb>30003126</fb>
    <v>2</v>
  </rv>
  <rv s="2">
    <fb>30003127</fb>
    <v>2</v>
  </rv>
  <rv s="2">
    <fb>30003128</fb>
    <v>2</v>
  </rv>
  <rv s="2">
    <fb>30003129</fb>
    <v>2</v>
  </rv>
  <rv s="2">
    <fb>30003130</fb>
    <v>2</v>
  </rv>
  <rv s="2">
    <fb>30003131</fb>
    <v>2</v>
  </rv>
  <rv s="2">
    <fb>30003132</fb>
    <v>2</v>
  </rv>
  <rv s="3">
    <v>471</v>
  </rv>
  <rv s="8">
    <v>R2-BT6</v>
    <v>Atom</v>
    <v>0</v>
    <v>R2-BT6</v>
    <v>Constellation</v>
    <v>None</v>
    <v>4466</v>
    <v>1.74395e+16</v>
    <v>4427</v>
    <v>4475</v>
  </rv>
  <rv s="2">
    <fb>20000458</fb>
    <v>1</v>
  </rv>
  <rv s="2">
    <fb>30003133</fb>
    <v>2</v>
  </rv>
  <rv s="2">
    <fb>30003134</fb>
    <v>2</v>
  </rv>
  <rv s="2">
    <fb>30003135</fb>
    <v>2</v>
  </rv>
  <rv s="2">
    <fb>30003136</fb>
    <v>2</v>
  </rv>
  <rv s="2">
    <fb>30003137</fb>
    <v>2</v>
  </rv>
  <rv s="2">
    <fb>30003138</fb>
    <v>2</v>
  </rv>
  <rv s="2">
    <fb>30003139</fb>
    <v>2</v>
  </rv>
  <rv s="3">
    <v>472</v>
  </rv>
  <rv s="9">
    <v>3WN-1T</v>
    <v>Atom</v>
    <v>0</v>
    <v>3WN-1T</v>
    <v>Constellation</v>
    <v>None</v>
    <v>4477</v>
    <v>7477650000000000</v>
    <v>4427</v>
    <v>4485</v>
  </rv>
  <rv s="2">
    <fb>20000459</fb>
    <v>1</v>
  </rv>
  <rv s="2">
    <fb>30003140</fb>
    <v>2</v>
  </rv>
  <rv s="2">
    <fb>30003141</fb>
    <v>2</v>
  </rv>
  <rv s="2">
    <fb>30003142</fb>
    <v>2</v>
  </rv>
  <rv s="2">
    <fb>30003143</fb>
    <v>2</v>
  </rv>
  <rv s="2">
    <fb>30003144</fb>
    <v>2</v>
  </rv>
  <rv s="2">
    <fb>30003145</fb>
    <v>2</v>
  </rv>
  <rv s="2">
    <fb>30003146</fb>
    <v>2</v>
  </rv>
  <rv s="2">
    <fb>30003147</fb>
    <v>2</v>
  </rv>
  <rv s="3">
    <v>473</v>
  </rv>
  <rv s="9">
    <v>7ZRW-G</v>
    <v>Atom</v>
    <v>0</v>
    <v>7ZRW-G</v>
    <v>Constellation</v>
    <v>None</v>
    <v>4487</v>
    <v>8732890000000000</v>
    <v>4427</v>
    <v>4496</v>
  </rv>
  <rv s="2">
    <fb>20000460</fb>
    <v>1</v>
  </rv>
  <rv s="2">
    <fb>30003148</fb>
    <v>2</v>
  </rv>
  <rv s="2">
    <fb>30003149</fb>
    <v>2</v>
  </rv>
  <rv s="2">
    <fb>30003150</fb>
    <v>2</v>
  </rv>
  <rv s="2">
    <fb>30003151</fb>
    <v>2</v>
  </rv>
  <rv s="2">
    <fb>30003152</fb>
    <v>2</v>
  </rv>
  <rv s="2">
    <fb>30003153</fb>
    <v>2</v>
  </rv>
  <rv s="3">
    <v>474</v>
  </rv>
  <rv s="8">
    <v>E-ILCH</v>
    <v>Atom</v>
    <v>0</v>
    <v>E-ILCH</v>
    <v>Constellation</v>
    <v>None</v>
    <v>4498</v>
    <v>1.94762e+16</v>
    <v>4427</v>
    <v>4505</v>
  </rv>
  <rv s="2">
    <fb>20000461</fb>
    <v>1</v>
  </rv>
  <rv s="2">
    <fb>30003154</fb>
    <v>2</v>
  </rv>
  <rv s="2">
    <fb>30003155</fb>
    <v>2</v>
  </rv>
  <rv s="2">
    <fb>30003156</fb>
    <v>2</v>
  </rv>
  <rv s="2">
    <fb>30003157</fb>
    <v>2</v>
  </rv>
  <rv s="2">
    <fb>30003158</fb>
    <v>2</v>
  </rv>
  <rv s="2">
    <fb>30003159</fb>
    <v>2</v>
  </rv>
  <rv s="2">
    <fb>30003160</fb>
    <v>2</v>
  </rv>
  <rv s="2">
    <fb>30003161</fb>
    <v>2</v>
  </rv>
  <rv s="2">
    <fb>30003162</fb>
    <v>2</v>
  </rv>
  <rv s="3">
    <v>475</v>
  </rv>
  <rv s="8">
    <v>AJG-MV</v>
    <v>Atom</v>
    <v>0</v>
    <v>AJG-MV</v>
    <v>Constellation</v>
    <v>None</v>
    <v>4507</v>
    <v>1.21341e+16</v>
    <v>4427</v>
    <v>4517</v>
  </rv>
  <rv s="2">
    <fb>20000462</fb>
    <v>1</v>
  </rv>
  <rv s="2">
    <fb>30003163</fb>
    <v>2</v>
  </rv>
  <rv s="2">
    <fb>30003164</fb>
    <v>2</v>
  </rv>
  <rv s="2">
    <fb>30003165</fb>
    <v>2</v>
  </rv>
  <rv s="2">
    <fb>30003166</fb>
    <v>2</v>
  </rv>
  <rv s="2">
    <fb>30003167</fb>
    <v>2</v>
  </rv>
  <rv s="2">
    <fb>30003168</fb>
    <v>2</v>
  </rv>
  <rv s="2">
    <fb>30003169</fb>
    <v>2</v>
  </rv>
  <rv s="3">
    <v>476</v>
  </rv>
  <rv s="8">
    <v>O-PQU0</v>
    <v>Atom</v>
    <v>0</v>
    <v>O-PQU0</v>
    <v>Constellation</v>
    <v>None</v>
    <v>4519</v>
    <v>1.16553e+16</v>
    <v>4427</v>
    <v>4527</v>
  </rv>
  <rv s="2">
    <fb>20000463</fb>
    <v>1</v>
  </rv>
  <rv s="2">
    <fb>30003170</fb>
    <v>2</v>
  </rv>
  <rv s="2">
    <fb>30003171</fb>
    <v>2</v>
  </rv>
  <rv s="2">
    <fb>30003172</fb>
    <v>2</v>
  </rv>
  <rv s="2">
    <fb>30003173</fb>
    <v>2</v>
  </rv>
  <rv s="2">
    <fb>30003174</fb>
    <v>2</v>
  </rv>
  <rv s="2">
    <fb>30003175</fb>
    <v>2</v>
  </rv>
  <rv s="2">
    <fb>30003176</fb>
    <v>2</v>
  </rv>
  <rv s="3">
    <v>477</v>
  </rv>
  <rv s="8">
    <v>9D1V-O</v>
    <v>Atom</v>
    <v>0</v>
    <v>9D1V-O</v>
    <v>Constellation</v>
    <v>None</v>
    <v>4529</v>
    <v>1.00828e+16</v>
    <v>4427</v>
    <v>4537</v>
  </rv>
  <rv s="2">
    <fb>20000464</fb>
    <v>1</v>
  </rv>
  <rv s="2">
    <fb>30003177</fb>
    <v>2</v>
  </rv>
  <rv s="2">
    <fb>30003178</fb>
    <v>2</v>
  </rv>
  <rv s="2">
    <fb>30003179</fb>
    <v>2</v>
  </rv>
  <rv s="2">
    <fb>30003180</fb>
    <v>2</v>
  </rv>
  <rv s="2">
    <fb>30003181</fb>
    <v>2</v>
  </rv>
  <rv s="2">
    <fb>30003182</fb>
    <v>2</v>
  </rv>
  <rv s="3">
    <v>478</v>
  </rv>
  <rv s="8">
    <v>FY6-NK</v>
    <v>Atom</v>
    <v>0</v>
    <v>FY6-NK</v>
    <v>Constellation</v>
    <v>None</v>
    <v>4539</v>
    <v>9.44988e+15</v>
    <v>4427</v>
    <v>4546</v>
  </rv>
  <rv s="3">
    <v>479</v>
  </rv>
  <rv s="6">
    <v>Esoteria</v>
    <v>Atom</v>
    <v>0</v>
    <v>4548</v>
    <v>Region</v>
    <v>When Sansha's Nation was at the height of its power, Esoteria was one of its richest territories. Scholars, philosophers, scientists, and many of its most affluent True Citizens made it their home. The occupants relied on the remoteness of the region to keep them safe, anticipating that the legions of True Slaves in Stain would remain an impenetrable shield that none could pass._x000D_
_x000D_
When the Alliance of Empires swept down upon the Nation, the shield was shattered and their forces crushed under the alliance's unassailable might. Then, like barbarians of old, the forces of the Amarr Empire crashed into Esoteria, pillaging and slaughtering all before them._x000D_
_x000D_
Now, all that remains of the Nation's once-pervasive presence in the area is floating husks; great ruins that stand as both a eulogy to Sansha's former dream and a stark warning to any who might provoke the ire of all four Empire. The Nation continues to send their own ships into the area, scouring it for any bit of lost technology that might give them an edge in their attempt to resurrect Sansha's dream.</v>
    <v>4427</v>
    <v>Esoteria</v>
  </rv>
  <rv s="2">
    <fb>20000465</fb>
    <v>1</v>
  </rv>
  <rv s="2">
    <fb>10000040</fb>
    <v>1</v>
  </rv>
  <rv s="2">
    <fb>30003183</fb>
    <v>2</v>
  </rv>
  <rv s="2">
    <fb>30003184</fb>
    <v>2</v>
  </rv>
  <rv s="2">
    <fb>30003185</fb>
    <v>2</v>
  </rv>
  <rv s="2">
    <fb>30003186</fb>
    <v>2</v>
  </rv>
  <rv s="2">
    <fb>30003187</fb>
    <v>2</v>
  </rv>
  <rv s="2">
    <fb>30003188</fb>
    <v>2</v>
  </rv>
  <rv s="2">
    <fb>30003189</fb>
    <v>2</v>
  </rv>
  <rv s="2">
    <fb>30003190</fb>
    <v>2</v>
  </rv>
  <rv s="3">
    <v>480</v>
  </rv>
  <rv s="8">
    <v>WE-WLQ</v>
    <v>Atom</v>
    <v>0</v>
    <v>WE-WLQ</v>
    <v>Constellation</v>
    <v>None</v>
    <v>4550</v>
    <v>1.0654e+16</v>
    <v>4551</v>
    <v>4560</v>
  </rv>
  <rv s="2">
    <fb>20000466</fb>
    <v>1</v>
  </rv>
  <rv s="2">
    <fb>30003191</fb>
    <v>2</v>
  </rv>
  <rv s="2">
    <fb>30003192</fb>
    <v>2</v>
  </rv>
  <rv s="2">
    <fb>30003193</fb>
    <v>2</v>
  </rv>
  <rv s="2">
    <fb>30003194</fb>
    <v>2</v>
  </rv>
  <rv s="2">
    <fb>30003195</fb>
    <v>2</v>
  </rv>
  <rv s="2">
    <fb>30003196</fb>
    <v>2</v>
  </rv>
  <rv s="3">
    <v>481</v>
  </rv>
  <rv s="8">
    <v>T-4ACL</v>
    <v>Atom</v>
    <v>0</v>
    <v>T-4ACL</v>
    <v>Constellation</v>
    <v>None</v>
    <v>4562</v>
    <v>1.59576e+16</v>
    <v>4551</v>
    <v>4569</v>
  </rv>
  <rv s="2">
    <fb>20000467</fb>
    <v>1</v>
  </rv>
  <rv s="2">
    <fb>30003197</fb>
    <v>2</v>
  </rv>
  <rv s="2">
    <fb>30003198</fb>
    <v>2</v>
  </rv>
  <rv s="2">
    <fb>30003199</fb>
    <v>2</v>
  </rv>
  <rv s="2">
    <fb>30003200</fb>
    <v>2</v>
  </rv>
  <rv s="2">
    <fb>30003201</fb>
    <v>2</v>
  </rv>
  <rv s="2">
    <fb>30003202</fb>
    <v>2</v>
  </rv>
  <rv s="2">
    <fb>30003203</fb>
    <v>2</v>
  </rv>
  <rv s="3">
    <v>482</v>
  </rv>
  <rv s="9">
    <v>0PS-L5</v>
    <v>Atom</v>
    <v>0</v>
    <v>0PS-L5</v>
    <v>Constellation</v>
    <v>None</v>
    <v>4571</v>
    <v>7707090000000000</v>
    <v>4551</v>
    <v>4579</v>
  </rv>
  <rv s="2">
    <fb>20000468</fb>
    <v>1</v>
  </rv>
  <rv s="2">
    <fb>30003204</fb>
    <v>2</v>
  </rv>
  <rv s="2">
    <fb>30003205</fb>
    <v>2</v>
  </rv>
  <rv s="2">
    <fb>30003206</fb>
    <v>2</v>
  </rv>
  <rv s="2">
    <fb>30003207</fb>
    <v>2</v>
  </rv>
  <rv s="2">
    <fb>30003208</fb>
    <v>2</v>
  </rv>
  <rv s="2">
    <fb>30003209</fb>
    <v>2</v>
  </rv>
  <rv s="3">
    <v>483</v>
  </rv>
  <rv s="8">
    <v>CZ-06R</v>
    <v>Atom</v>
    <v>0</v>
    <v>CZ-06R</v>
    <v>Constellation</v>
    <v>None</v>
    <v>4581</v>
    <v>1.2274e+16</v>
    <v>4551</v>
    <v>4588</v>
  </rv>
  <rv s="2">
    <fb>20000469</fb>
    <v>1</v>
  </rv>
  <rv s="2">
    <fb>30003210</fb>
    <v>2</v>
  </rv>
  <rv s="2">
    <fb>30003211</fb>
    <v>2</v>
  </rv>
  <rv s="2">
    <fb>30003212</fb>
    <v>2</v>
  </rv>
  <rv s="2">
    <fb>30003213</fb>
    <v>2</v>
  </rv>
  <rv s="2">
    <fb>30003214</fb>
    <v>2</v>
  </rv>
  <rv s="2">
    <fb>30003215</fb>
    <v>2</v>
  </rv>
  <rv s="3">
    <v>484</v>
  </rv>
  <rv s="9">
    <v>F-W6B4</v>
    <v>Atom</v>
    <v>0</v>
    <v>F-W6B4</v>
    <v>Constellation</v>
    <v>None</v>
    <v>4590</v>
    <v>6855490000000000</v>
    <v>4551</v>
    <v>4597</v>
  </rv>
  <rv s="2">
    <fb>20000470</fb>
    <v>1</v>
  </rv>
  <rv s="2">
    <fb>30003216</fb>
    <v>2</v>
  </rv>
  <rv s="2">
    <fb>30003217</fb>
    <v>2</v>
  </rv>
  <rv s="2">
    <fb>30003218</fb>
    <v>2</v>
  </rv>
  <rv s="2">
    <fb>30003219</fb>
    <v>2</v>
  </rv>
  <rv s="2">
    <fb>30003220</fb>
    <v>2</v>
  </rv>
  <rv s="2">
    <fb>30003221</fb>
    <v>2</v>
  </rv>
  <rv s="2">
    <fb>30003222</fb>
    <v>2</v>
  </rv>
  <rv s="3">
    <v>485</v>
  </rv>
  <rv s="8">
    <v>3RU-10</v>
    <v>Atom</v>
    <v>0</v>
    <v>3RU-10</v>
    <v>Constellation</v>
    <v>None</v>
    <v>4599</v>
    <v>9.68834e+15</v>
    <v>4551</v>
    <v>4607</v>
  </rv>
  <rv s="2">
    <fb>20000471</fb>
    <v>1</v>
  </rv>
  <rv s="2">
    <fb>30003223</fb>
    <v>2</v>
  </rv>
  <rv s="2">
    <fb>30003224</fb>
    <v>2</v>
  </rv>
  <rv s="2">
    <fb>30003225</fb>
    <v>2</v>
  </rv>
  <rv s="2">
    <fb>30003226</fb>
    <v>2</v>
  </rv>
  <rv s="2">
    <fb>30003227</fb>
    <v>2</v>
  </rv>
  <rv s="2">
    <fb>30003228</fb>
    <v>2</v>
  </rv>
  <rv s="3">
    <v>486</v>
  </rv>
  <rv s="8">
    <v>DOCS-O</v>
    <v>Atom</v>
    <v>0</v>
    <v>DOCS-O</v>
    <v>Constellation</v>
    <v>None</v>
    <v>4609</v>
    <v>1.32801e+16</v>
    <v>4551</v>
    <v>4616</v>
  </rv>
  <rv s="2">
    <fb>20000472</fb>
    <v>1</v>
  </rv>
  <rv s="2">
    <fb>30003229</fb>
    <v>2</v>
  </rv>
  <rv s="2">
    <fb>30003230</fb>
    <v>2</v>
  </rv>
  <rv s="2">
    <fb>30003231</fb>
    <v>2</v>
  </rv>
  <rv s="2">
    <fb>30003232</fb>
    <v>2</v>
  </rv>
  <rv s="2">
    <fb>30003233</fb>
    <v>2</v>
  </rv>
  <rv s="2">
    <fb>30003234</fb>
    <v>2</v>
  </rv>
  <rv s="3">
    <v>487</v>
  </rv>
  <rv s="9">
    <v>04-LOF</v>
    <v>Atom</v>
    <v>0</v>
    <v>04-LOF</v>
    <v>Constellation</v>
    <v>None</v>
    <v>4618</v>
    <v>6827960000000000</v>
    <v>4551</v>
    <v>4625</v>
  </rv>
  <rv s="2">
    <fb>20000473</fb>
    <v>1</v>
  </rv>
  <rv s="2">
    <fb>30003235</fb>
    <v>2</v>
  </rv>
  <rv s="2">
    <fb>30003236</fb>
    <v>2</v>
  </rv>
  <rv s="2">
    <fb>30003237</fb>
    <v>2</v>
  </rv>
  <rv s="2">
    <fb>30003238</fb>
    <v>2</v>
  </rv>
  <rv s="2">
    <fb>30003239</fb>
    <v>2</v>
  </rv>
  <rv s="2">
    <fb>30003240</fb>
    <v>2</v>
  </rv>
  <rv s="2">
    <fb>30003241</fb>
    <v>2</v>
  </rv>
  <rv s="3">
    <v>488</v>
  </rv>
  <rv s="8">
    <v>O9X-CV</v>
    <v>Atom</v>
    <v>0</v>
    <v>O9X-CV</v>
    <v>Constellation</v>
    <v>None</v>
    <v>4627</v>
    <v>1.23665e+16</v>
    <v>4551</v>
    <v>4635</v>
  </rv>
  <rv s="2">
    <fb>20000474</fb>
    <v>1</v>
  </rv>
  <rv s="2">
    <fb>30003242</fb>
    <v>2</v>
  </rv>
  <rv s="2">
    <fb>30003243</fb>
    <v>2</v>
  </rv>
  <rv s="2">
    <fb>30003244</fb>
    <v>2</v>
  </rv>
  <rv s="2">
    <fb>30003245</fb>
    <v>2</v>
  </rv>
  <rv s="2">
    <fb>30003246</fb>
    <v>2</v>
  </rv>
  <rv s="2">
    <fb>30003247</fb>
    <v>2</v>
  </rv>
  <rv s="2">
    <fb>30003248</fb>
    <v>2</v>
  </rv>
  <rv s="3">
    <v>489</v>
  </rv>
  <rv s="8">
    <v>D4J-PP</v>
    <v>Atom</v>
    <v>0</v>
    <v>D4J-PP</v>
    <v>Constellation</v>
    <v>None</v>
    <v>4637</v>
    <v>9.81429e+15</v>
    <v>4551</v>
    <v>4645</v>
  </rv>
  <rv s="2">
    <fb>20000475</fb>
    <v>1</v>
  </rv>
  <rv s="2">
    <fb>30003249</fb>
    <v>2</v>
  </rv>
  <rv s="2">
    <fb>30003250</fb>
    <v>2</v>
  </rv>
  <rv s="2">
    <fb>30003251</fb>
    <v>2</v>
  </rv>
  <rv s="2">
    <fb>30003252</fb>
    <v>2</v>
  </rv>
  <rv s="2">
    <fb>30003253</fb>
    <v>2</v>
  </rv>
  <rv s="2">
    <fb>30003254</fb>
    <v>2</v>
  </rv>
  <rv s="3">
    <v>490</v>
  </rv>
  <rv s="8">
    <v>D61-WV</v>
    <v>Atom</v>
    <v>0</v>
    <v>D61-WV</v>
    <v>Constellation</v>
    <v>None</v>
    <v>4647</v>
    <v>1.46135e+16</v>
    <v>4551</v>
    <v>4654</v>
  </rv>
  <rv s="2">
    <fb>20000476</fb>
    <v>1</v>
  </rv>
  <rv s="2">
    <fb>30003255</fb>
    <v>2</v>
  </rv>
  <rv s="2">
    <fb>30003256</fb>
    <v>2</v>
  </rv>
  <rv s="2">
    <fb>30003257</fb>
    <v>2</v>
  </rv>
  <rv s="2">
    <fb>30003258</fb>
    <v>2</v>
  </rv>
  <rv s="2">
    <fb>30003259</fb>
    <v>2</v>
  </rv>
  <rv s="2">
    <fb>30003260</fb>
    <v>2</v>
  </rv>
  <rv s="3">
    <v>491</v>
  </rv>
  <rv s="8">
    <v>S-Q02B</v>
    <v>Atom</v>
    <v>0</v>
    <v>S-Q02B</v>
    <v>Constellation</v>
    <v>None</v>
    <v>4656</v>
    <v>1.04544e+16</v>
    <v>4551</v>
    <v>4663</v>
  </rv>
  <rv s="2">
    <fb>20000477</fb>
    <v>1</v>
  </rv>
  <rv s="2">
    <fb>30003261</fb>
    <v>2</v>
  </rv>
  <rv s="2">
    <fb>30003262</fb>
    <v>2</v>
  </rv>
  <rv s="2">
    <fb>30003263</fb>
    <v>2</v>
  </rv>
  <rv s="2">
    <fb>30003264</fb>
    <v>2</v>
  </rv>
  <rv s="2">
    <fb>30003265</fb>
    <v>2</v>
  </rv>
  <rv s="2">
    <fb>30003266</fb>
    <v>2</v>
  </rv>
  <rv s="2">
    <fb>30003267</fb>
    <v>2</v>
  </rv>
  <rv s="3">
    <v>492</v>
  </rv>
  <rv s="8">
    <v>4ZXC-8</v>
    <v>Atom</v>
    <v>0</v>
    <v>4ZXC-8</v>
    <v>Constellation</v>
    <v>None</v>
    <v>4665</v>
    <v>1.19363e+16</v>
    <v>4551</v>
    <v>4673</v>
  </rv>
  <rv s="3">
    <v>493</v>
  </rv>
  <rv s="6">
    <v>Oasa</v>
    <v>Atom</v>
    <v>0</v>
    <v>4675</v>
    <v>Region</v>
    <v xml:space="preserve">"They represent a certain savagery, an untamed wild, something to fear in an era where we thought to have exterminated all dangers to ourselves, but ourselves."_x000D_
_x000D_
- Professor Blondal, Master of  Philosophy, University of Caille._x000D_
</v>
    <v>4551</v>
    <v>Oasa</v>
  </rv>
  <rv s="2">
    <fb>500009</fb>
    <v>1</v>
  </rv>
  <rv s="2">
    <fb>20000478</fb>
    <v>1</v>
  </rv>
  <rv s="2">
    <fb>10000041</fb>
    <v>1</v>
  </rv>
  <rv s="2">
    <fb>30003268</fb>
    <v>2</v>
  </rv>
  <rv s="2">
    <fb>30003269</fb>
    <v>2</v>
  </rv>
  <rv s="2">
    <fb>30003270</fb>
    <v>2</v>
  </rv>
  <rv s="2">
    <fb>30003271</fb>
    <v>2</v>
  </rv>
  <rv s="2">
    <fb>30003272</fb>
    <v>2</v>
  </rv>
  <rv s="2">
    <fb>30003273</fb>
    <v>2</v>
  </rv>
  <rv s="2">
    <fb>30003274</fb>
    <v>2</v>
  </rv>
  <rv s="2">
    <fb>30003275</fb>
    <v>2</v>
  </rv>
  <rv s="2">
    <fb>30003276</fb>
    <v>2</v>
  </rv>
  <rv s="2">
    <fb>30003277</fb>
    <v>2</v>
  </rv>
  <rv s="2">
    <fb>30003278</fb>
    <v>2</v>
  </rv>
  <rv s="2">
    <fb>30003279</fb>
    <v>2</v>
  </rv>
  <rv s="3">
    <v>494</v>
  </rv>
  <rv s="4">
    <v>Z-6NQ6</v>
    <v>Atom</v>
    <v>0</v>
    <v>Z-6NQ6</v>
    <v>Constellation</v>
    <v>4677</v>
    <v>4678</v>
    <v>2.1352e+16</v>
    <v>4679</v>
    <v>4692</v>
  </rv>
  <rv s="2">
    <fb>20000479</fb>
    <v>1</v>
  </rv>
  <rv s="2">
    <fb>30003280</fb>
    <v>2</v>
  </rv>
  <rv s="2">
    <fb>30003281</fb>
    <v>2</v>
  </rv>
  <rv s="2">
    <fb>30003282</fb>
    <v>2</v>
  </rv>
  <rv s="2">
    <fb>30003283</fb>
    <v>2</v>
  </rv>
  <rv s="2">
    <fb>30003284</fb>
    <v>2</v>
  </rv>
  <rv s="2">
    <fb>30003285</fb>
    <v>2</v>
  </rv>
  <rv s="3">
    <v>495</v>
  </rv>
  <rv s="5">
    <v>2-M6DE</v>
    <v>Atom</v>
    <v>0</v>
    <v>2-M6DE</v>
    <v>Constellation</v>
    <v>4677</v>
    <v>4694</v>
    <v>6005060000000000</v>
    <v>4679</v>
    <v>4701</v>
  </rv>
  <rv s="2">
    <fb>20000480</fb>
    <v>1</v>
  </rv>
  <rv s="2">
    <fb>30003286</fb>
    <v>2</v>
  </rv>
  <rv s="2">
    <fb>30003287</fb>
    <v>2</v>
  </rv>
  <rv s="2">
    <fb>30003288</fb>
    <v>2</v>
  </rv>
  <rv s="2">
    <fb>30003289</fb>
    <v>2</v>
  </rv>
  <rv s="2">
    <fb>30003290</fb>
    <v>2</v>
  </rv>
  <rv s="2">
    <fb>30003291</fb>
    <v>2</v>
  </rv>
  <rv s="3">
    <v>496</v>
  </rv>
  <rv s="4">
    <v>Y4Y7-Q</v>
    <v>Atom</v>
    <v>0</v>
    <v>Y4Y7-Q</v>
    <v>Constellation</v>
    <v>4677</v>
    <v>4703</v>
    <v>9.24722e+15</v>
    <v>4679</v>
    <v>4710</v>
  </rv>
  <rv s="2">
    <fb>20000481</fb>
    <v>1</v>
  </rv>
  <rv s="2">
    <fb>30003292</fb>
    <v>2</v>
  </rv>
  <rv s="2">
    <fb>30003293</fb>
    <v>2</v>
  </rv>
  <rv s="2">
    <fb>30003294</fb>
    <v>2</v>
  </rv>
  <rv s="2">
    <fb>30003295</fb>
    <v>2</v>
  </rv>
  <rv s="2">
    <fb>30003296</fb>
    <v>2</v>
  </rv>
  <rv s="2">
    <fb>30003297</fb>
    <v>2</v>
  </rv>
  <rv s="2">
    <fb>30003298</fb>
    <v>2</v>
  </rv>
  <rv s="2">
    <fb>30003299</fb>
    <v>2</v>
  </rv>
  <rv s="2">
    <fb>30003300</fb>
    <v>2</v>
  </rv>
  <rv s="3">
    <v>497</v>
  </rv>
  <rv s="4">
    <v>DS-M4Q</v>
    <v>Atom</v>
    <v>0</v>
    <v>DS-M4Q</v>
    <v>Constellation</v>
    <v>4677</v>
    <v>4712</v>
    <v>9.12751e+15</v>
    <v>4679</v>
    <v>4722</v>
  </rv>
  <rv s="2">
    <fb>20000482</fb>
    <v>1</v>
  </rv>
  <rv s="2">
    <fb>30003301</fb>
    <v>2</v>
  </rv>
  <rv s="2">
    <fb>30003302</fb>
    <v>2</v>
  </rv>
  <rv s="2">
    <fb>30003303</fb>
    <v>2</v>
  </rv>
  <rv s="2">
    <fb>30003304</fb>
    <v>2</v>
  </rv>
  <rv s="2">
    <fb>30003305</fb>
    <v>2</v>
  </rv>
  <rv s="2">
    <fb>30003306</fb>
    <v>2</v>
  </rv>
  <rv s="2">
    <fb>30003307</fb>
    <v>2</v>
  </rv>
  <rv s="2">
    <fb>30003308</fb>
    <v>2</v>
  </rv>
  <rv s="3">
    <v>498</v>
  </rv>
  <rv s="4">
    <v>TA-A7V</v>
    <v>Atom</v>
    <v>0</v>
    <v>TA-A7V</v>
    <v>Constellation</v>
    <v>4677</v>
    <v>4724</v>
    <v>1.17636e+16</v>
    <v>4679</v>
    <v>4733</v>
  </rv>
  <rv s="2">
    <fb>20000483</fb>
    <v>1</v>
  </rv>
  <rv s="2">
    <fb>30003309</fb>
    <v>2</v>
  </rv>
  <rv s="2">
    <fb>30003310</fb>
    <v>2</v>
  </rv>
  <rv s="2">
    <fb>30003311</fb>
    <v>2</v>
  </rv>
  <rv s="2">
    <fb>30003312</fb>
    <v>2</v>
  </rv>
  <rv s="2">
    <fb>30003313</fb>
    <v>2</v>
  </rv>
  <rv s="2">
    <fb>30003314</fb>
    <v>2</v>
  </rv>
  <rv s="2">
    <fb>30003315</fb>
    <v>2</v>
  </rv>
  <rv s="2">
    <fb>30003316</fb>
    <v>2</v>
  </rv>
  <rv s="2">
    <fb>30003317</fb>
    <v>2</v>
  </rv>
  <rv s="2">
    <fb>30003318</fb>
    <v>2</v>
  </rv>
  <rv s="2">
    <fb>30003319</fb>
    <v>2</v>
  </rv>
  <rv s="3">
    <v>499</v>
  </rv>
  <rv s="4">
    <v>MK7-AO</v>
    <v>Atom</v>
    <v>0</v>
    <v>MK7-AO</v>
    <v>Constellation</v>
    <v>4677</v>
    <v>4735</v>
    <v>1.74036e+16</v>
    <v>4679</v>
    <v>4747</v>
  </rv>
  <rv s="2">
    <fb>20000484</fb>
    <v>1</v>
  </rv>
  <rv s="2">
    <fb>30003320</fb>
    <v>2</v>
  </rv>
  <rv s="2">
    <fb>30003321</fb>
    <v>2</v>
  </rv>
  <rv s="2">
    <fb>30003322</fb>
    <v>2</v>
  </rv>
  <rv s="2">
    <fb>30003323</fb>
    <v>2</v>
  </rv>
  <rv s="2">
    <fb>30003324</fb>
    <v>2</v>
  </rv>
  <rv s="2">
    <fb>30003325</fb>
    <v>2</v>
  </rv>
  <rv s="2">
    <fb>30003326</fb>
    <v>2</v>
  </rv>
  <rv s="3">
    <v>500</v>
  </rv>
  <rv s="4">
    <v>YFN-UN</v>
    <v>Atom</v>
    <v>0</v>
    <v>YFN-UN</v>
    <v>Constellation</v>
    <v>4677</v>
    <v>4749</v>
    <v>1.35206e+16</v>
    <v>4679</v>
    <v>4757</v>
  </rv>
  <rv s="2">
    <fb>20000485</fb>
    <v>1</v>
  </rv>
  <rv s="2">
    <fb>30003327</fb>
    <v>2</v>
  </rv>
  <rv s="2">
    <fb>30003328</fb>
    <v>2</v>
  </rv>
  <rv s="2">
    <fb>30003329</fb>
    <v>2</v>
  </rv>
  <rv s="2">
    <fb>30003330</fb>
    <v>2</v>
  </rv>
  <rv s="2">
    <fb>30003331</fb>
    <v>2</v>
  </rv>
  <rv s="2">
    <fb>30003332</fb>
    <v>2</v>
  </rv>
  <rv s="2">
    <fb>30003333</fb>
    <v>2</v>
  </rv>
  <rv s="2">
    <fb>30003334</fb>
    <v>2</v>
  </rv>
  <rv s="2">
    <fb>30003335</fb>
    <v>2</v>
  </rv>
  <rv s="3">
    <v>501</v>
  </rv>
  <rv s="4">
    <v>49A-BZ</v>
    <v>Atom</v>
    <v>0</v>
    <v>49A-BZ</v>
    <v>Constellation</v>
    <v>4677</v>
    <v>4759</v>
    <v>1.36133e+16</v>
    <v>4679</v>
    <v>4769</v>
  </rv>
  <rv s="2">
    <fb>20000486</fb>
    <v>1</v>
  </rv>
  <rv s="2">
    <fb>30003336</fb>
    <v>2</v>
  </rv>
  <rv s="2">
    <fb>30003337</fb>
    <v>2</v>
  </rv>
  <rv s="2">
    <fb>30003338</fb>
    <v>2</v>
  </rv>
  <rv s="2">
    <fb>30003339</fb>
    <v>2</v>
  </rv>
  <rv s="2">
    <fb>30003340</fb>
    <v>2</v>
  </rv>
  <rv s="2">
    <fb>30003341</fb>
    <v>2</v>
  </rv>
  <rv s="3">
    <v>502</v>
  </rv>
  <rv s="4">
    <v>GN-ACS</v>
    <v>Atom</v>
    <v>0</v>
    <v>GN-ACS</v>
    <v>Constellation</v>
    <v>4677</v>
    <v>4771</v>
    <v>9.22695e+15</v>
    <v>4679</v>
    <v>4778</v>
  </rv>
  <rv s="2">
    <fb>20000487</fb>
    <v>1</v>
  </rv>
  <rv s="2">
    <fb>30003342</fb>
    <v>2</v>
  </rv>
  <rv s="2">
    <fb>30003343</fb>
    <v>2</v>
  </rv>
  <rv s="2">
    <fb>30003344</fb>
    <v>2</v>
  </rv>
  <rv s="2">
    <fb>30003345</fb>
    <v>2</v>
  </rv>
  <rv s="2">
    <fb>30003346</fb>
    <v>2</v>
  </rv>
  <rv s="2">
    <fb>30003347</fb>
    <v>2</v>
  </rv>
  <rv s="2">
    <fb>30003348</fb>
    <v>2</v>
  </rv>
  <rv s="3">
    <v>503</v>
  </rv>
  <rv s="5">
    <v>59H-0G</v>
    <v>Atom</v>
    <v>0</v>
    <v>59H-0G</v>
    <v>Constellation</v>
    <v>4677</v>
    <v>4780</v>
    <v>8745050000000000</v>
    <v>4679</v>
    <v>4788</v>
  </rv>
  <rv s="2">
    <fb>20000488</fb>
    <v>1</v>
  </rv>
  <rv s="2">
    <fb>30003349</fb>
    <v>2</v>
  </rv>
  <rv s="2">
    <fb>30003350</fb>
    <v>2</v>
  </rv>
  <rv s="2">
    <fb>30003351</fb>
    <v>2</v>
  </rv>
  <rv s="2">
    <fb>30003352</fb>
    <v>2</v>
  </rv>
  <rv s="2">
    <fb>30003353</fb>
    <v>2</v>
  </rv>
  <rv s="2">
    <fb>30003354</fb>
    <v>2</v>
  </rv>
  <rv s="3">
    <v>504</v>
  </rv>
  <rv s="4">
    <v>QS-FVH</v>
    <v>Atom</v>
    <v>0</v>
    <v>QS-FVH</v>
    <v>Constellation</v>
    <v>4677</v>
    <v>4790</v>
    <v>1.23614e+16</v>
    <v>4679</v>
    <v>4797</v>
  </rv>
  <rv s="2">
    <fb>20000489</fb>
    <v>1</v>
  </rv>
  <rv s="2">
    <fb>30003355</fb>
    <v>2</v>
  </rv>
  <rv s="2">
    <fb>30003356</fb>
    <v>2</v>
  </rv>
  <rv s="2">
    <fb>30003357</fb>
    <v>2</v>
  </rv>
  <rv s="2">
    <fb>30003358</fb>
    <v>2</v>
  </rv>
  <rv s="2">
    <fb>30003359</fb>
    <v>2</v>
  </rv>
  <rv s="2">
    <fb>30003360</fb>
    <v>2</v>
  </rv>
  <rv s="3">
    <v>505</v>
  </rv>
  <rv s="4">
    <v>6-V49K</v>
    <v>Atom</v>
    <v>0</v>
    <v>6-V49K</v>
    <v>Constellation</v>
    <v>4677</v>
    <v>4799</v>
    <v>1.07695e+16</v>
    <v>4679</v>
    <v>4806</v>
  </rv>
  <rv s="2">
    <fb>20000490</fb>
    <v>1</v>
  </rv>
  <rv s="2">
    <fb>30003361</fb>
    <v>2</v>
  </rv>
  <rv s="2">
    <fb>30003362</fb>
    <v>2</v>
  </rv>
  <rv s="2">
    <fb>30003363</fb>
    <v>2</v>
  </rv>
  <rv s="2">
    <fb>30003364</fb>
    <v>2</v>
  </rv>
  <rv s="2">
    <fb>30003365</fb>
    <v>2</v>
  </rv>
  <rv s="2">
    <fb>30003366</fb>
    <v>2</v>
  </rv>
  <rv s="2">
    <fb>30003367</fb>
    <v>2</v>
  </rv>
  <rv s="3">
    <v>506</v>
  </rv>
  <rv s="4">
    <v>SKX-PL</v>
    <v>Atom</v>
    <v>0</v>
    <v>SKX-PL</v>
    <v>Constellation</v>
    <v>4677</v>
    <v>4808</v>
    <v>1.01835e+16</v>
    <v>4679</v>
    <v>4816</v>
  </rv>
  <rv s="2">
    <fb>20000491</fb>
    <v>1</v>
  </rv>
  <rv s="2">
    <fb>30003368</fb>
    <v>2</v>
  </rv>
  <rv s="2">
    <fb>30003369</fb>
    <v>2</v>
  </rv>
  <rv s="2">
    <fb>30003370</fb>
    <v>2</v>
  </rv>
  <rv s="2">
    <fb>30003371</fb>
    <v>2</v>
  </rv>
  <rv s="2">
    <fb>30003372</fb>
    <v>2</v>
  </rv>
  <rv s="2">
    <fb>30003373</fb>
    <v>2</v>
  </rv>
  <rv s="3">
    <v>507</v>
  </rv>
  <rv s="4">
    <v>JQV5-9</v>
    <v>Atom</v>
    <v>0</v>
    <v>JQV5-9</v>
    <v>Constellation</v>
    <v>4677</v>
    <v>4818</v>
    <v>9.48151e+15</v>
    <v>4679</v>
    <v>4825</v>
  </rv>
  <rv s="3">
    <v>508</v>
  </rv>
  <rv s="6">
    <v>Syndicate</v>
    <v>Atom</v>
    <v>0</v>
    <v>4827</v>
    <v>Region</v>
    <v>"A den of thieves, scoundrels, bandits, black market dealers, gamblers, pimps and prostitutes. All in all, a nice place for a holiday"- Unnamed Gallente Senator.</v>
    <v>4679</v>
    <v>Syndicate</v>
  </rv>
  <rv s="2">
    <fb>20000302</fb>
    <v>1</v>
  </rv>
  <rv s="2">
    <fb>10000042</fb>
    <v>1</v>
  </rv>
  <rv s="2">
    <fb>30002048</fb>
    <v>2</v>
  </rv>
  <rv s="2">
    <fb>30002049</fb>
    <v>2</v>
  </rv>
  <rv s="2">
    <fb>30002050</fb>
    <v>2</v>
  </rv>
  <rv s="2">
    <fb>30002051</fb>
    <v>2</v>
  </rv>
  <rv s="2">
    <fb>30002052</fb>
    <v>2</v>
  </rv>
  <rv s="2">
    <fb>30002053</fb>
    <v>2</v>
  </rv>
  <rv s="3">
    <v>509</v>
  </rv>
  <rv s="4">
    <v>Barvigrard</v>
    <v>Atom</v>
    <v>0</v>
    <v>Barvigrard</v>
    <v>Constellation</v>
    <v>3361</v>
    <v>4829</v>
    <v>1.43457e+16</v>
    <v>4830</v>
    <v>4837</v>
  </rv>
  <rv s="2">
    <fb>20000303</fb>
    <v>1</v>
  </rv>
  <rv s="2">
    <fb>30002054</fb>
    <v>2</v>
  </rv>
  <rv s="2">
    <fb>30002055</fb>
    <v>2</v>
  </rv>
  <rv s="2">
    <fb>30002056</fb>
    <v>2</v>
  </rv>
  <rv s="2">
    <fb>30002057</fb>
    <v>2</v>
  </rv>
  <rv s="2">
    <fb>30002058</fb>
    <v>2</v>
  </rv>
  <rv s="2">
    <fb>30002059</fb>
    <v>2</v>
  </rv>
  <rv s="3">
    <v>510</v>
  </rv>
  <rv s="5">
    <v>Tiat</v>
    <v>Atom</v>
    <v>0</v>
    <v>Tiat</v>
    <v>Constellation</v>
    <v>3361</v>
    <v>4839</v>
    <v>8442010000000000</v>
    <v>4830</v>
    <v>4846</v>
  </rv>
  <rv s="2">
    <fb>20000304</fb>
    <v>1</v>
  </rv>
  <rv s="2">
    <fb>30002060</fb>
    <v>2</v>
  </rv>
  <rv s="2">
    <fb>30002061</fb>
    <v>2</v>
  </rv>
  <rv s="2">
    <fb>30002062</fb>
    <v>2</v>
  </rv>
  <rv s="2">
    <fb>30002063</fb>
    <v>2</v>
  </rv>
  <rv s="2">
    <fb>30002064</fb>
    <v>2</v>
  </rv>
  <rv s="2">
    <fb>30002065</fb>
    <v>2</v>
  </rv>
  <rv s="2">
    <fb>30002066</fb>
    <v>2</v>
  </rv>
  <rv s="2">
    <fb>30002067</fb>
    <v>2</v>
  </rv>
  <rv s="3">
    <v>511</v>
  </rv>
  <rv s="4">
    <v>Aldodan</v>
    <v>Atom</v>
    <v>0</v>
    <v>Aldodan</v>
    <v>Constellation</v>
    <v>3361</v>
    <v>4848</v>
    <v>1.16172e+16</v>
    <v>4830</v>
    <v>4857</v>
  </rv>
  <rv s="2">
    <fb>20000305</fb>
    <v>1</v>
  </rv>
  <rv s="2">
    <fb>30002068</fb>
    <v>2</v>
  </rv>
  <rv s="2">
    <fb>30002069</fb>
    <v>2</v>
  </rv>
  <rv s="2">
    <fb>30002070</fb>
    <v>2</v>
  </rv>
  <rv s="2">
    <fb>30002071</fb>
    <v>2</v>
  </rv>
  <rv s="2">
    <fb>30002072</fb>
    <v>2</v>
  </rv>
  <rv s="2">
    <fb>30002073</fb>
    <v>2</v>
  </rv>
  <rv s="2">
    <fb>30002074</fb>
    <v>2</v>
  </rv>
  <rv s="2">
    <fb>30002075</fb>
    <v>2</v>
  </rv>
  <rv s="3">
    <v>512</v>
  </rv>
  <rv s="4">
    <v>Ani</v>
    <v>Atom</v>
    <v>0</v>
    <v>Ani</v>
    <v>Constellation</v>
    <v>3361</v>
    <v>4859</v>
    <v>9.02953e+15</v>
    <v>4830</v>
    <v>4868</v>
  </rv>
  <rv s="2">
    <fb>20000306</fb>
    <v>1</v>
  </rv>
  <rv s="2">
    <fb>30002076</fb>
    <v>2</v>
  </rv>
  <rv s="2">
    <fb>30002077</fb>
    <v>2</v>
  </rv>
  <rv s="2">
    <fb>30002078</fb>
    <v>2</v>
  </rv>
  <rv s="2">
    <fb>30002080</fb>
    <v>2</v>
  </rv>
  <rv s="2">
    <fb>30002081</fb>
    <v>2</v>
  </rv>
  <rv s="3">
    <v>513</v>
  </rv>
  <rv s="4">
    <v>Fribrodi</v>
    <v>Atom</v>
    <v>0</v>
    <v>Fribrodi</v>
    <v>Constellation</v>
    <v>3361</v>
    <v>4870</v>
    <v>1.01076e+16</v>
    <v>4830</v>
    <v>4876</v>
  </rv>
  <rv s="2">
    <fb>20000307</fb>
    <v>1</v>
  </rv>
  <rv s="2">
    <fb>30002082</fb>
    <v>2</v>
  </rv>
  <rv s="2">
    <fb>30002083</fb>
    <v>2</v>
  </rv>
  <rv s="2">
    <fb>30002084</fb>
    <v>2</v>
  </rv>
  <rv s="2">
    <fb>30002085</fb>
    <v>2</v>
  </rv>
  <rv s="2">
    <fb>30002086</fb>
    <v>2</v>
  </rv>
  <rv s="2">
    <fb>30002087</fb>
    <v>2</v>
  </rv>
  <rv s="2">
    <fb>30002088</fb>
    <v>2</v>
  </rv>
  <rv s="2">
    <fb>30002089</fb>
    <v>2</v>
  </rv>
  <rv s="3">
    <v>514</v>
  </rv>
  <rv s="5">
    <v>Eugidi</v>
    <v>Atom</v>
    <v>0</v>
    <v>Eugidi</v>
    <v>Constellation</v>
    <v>3361</v>
    <v>4878</v>
    <v>7420440000000000</v>
    <v>4830</v>
    <v>4887</v>
  </rv>
  <rv s="2">
    <fb>20000308</fb>
    <v>1</v>
  </rv>
  <rv s="2">
    <fb>30002090</fb>
    <v>2</v>
  </rv>
  <rv s="2">
    <fb>30002091</fb>
    <v>2</v>
  </rv>
  <rv s="2">
    <fb>30002092</fb>
    <v>2</v>
  </rv>
  <rv s="2">
    <fb>30002093</fb>
    <v>2</v>
  </rv>
  <rv s="2">
    <fb>30002094</fb>
    <v>2</v>
  </rv>
  <rv s="2">
    <fb>30002095</fb>
    <v>2</v>
  </rv>
  <rv s="2">
    <fb>30002096</fb>
    <v>2</v>
  </rv>
  <rv s="3">
    <v>515</v>
  </rv>
  <rv s="5">
    <v>Essin</v>
    <v>Atom</v>
    <v>0</v>
    <v>Essin</v>
    <v>Constellation</v>
    <v>3361</v>
    <v>4889</v>
    <v>6530790000000000</v>
    <v>4830</v>
    <v>4897</v>
  </rv>
  <rv s="2">
    <fb>20000309</fb>
    <v>1</v>
  </rv>
  <rv s="2">
    <fb>30002097</fb>
    <v>2</v>
  </rv>
  <rv s="2">
    <fb>30002098</fb>
    <v>2</v>
  </rv>
  <rv s="2">
    <fb>30002099</fb>
    <v>2</v>
  </rv>
  <rv s="2">
    <fb>30002100</fb>
    <v>2</v>
  </rv>
  <rv s="2">
    <fb>30002101</fb>
    <v>2</v>
  </rv>
  <rv s="2">
    <fb>30002102</fb>
    <v>2</v>
  </rv>
  <rv s="3">
    <v>516</v>
  </rv>
  <rv s="5">
    <v>Angils</v>
    <v>Atom</v>
    <v>0</v>
    <v>Angils</v>
    <v>Constellation</v>
    <v>3361</v>
    <v>4899</v>
    <v>7749270000000000</v>
    <v>4830</v>
    <v>4906</v>
  </rv>
  <rv s="2">
    <fb>20000492</fb>
    <v>1</v>
  </rv>
  <rv s="2">
    <fb>30003374</fb>
    <v>2</v>
  </rv>
  <rv s="2">
    <fb>30003375</fb>
    <v>2</v>
  </rv>
  <rv s="2">
    <fb>30003376</fb>
    <v>2</v>
  </rv>
  <rv s="2">
    <fb>30003377</fb>
    <v>2</v>
  </rv>
  <rv s="2">
    <fb>30003378</fb>
    <v>2</v>
  </rv>
  <rv s="2">
    <fb>30003379</fb>
    <v>2</v>
  </rv>
  <rv s="2">
    <fb>30003380</fb>
    <v>2</v>
  </rv>
  <rv s="2">
    <fb>30013410</fb>
    <v>2</v>
  </rv>
  <rv s="2">
    <fb>30022505</fb>
    <v>2</v>
  </rv>
  <rv s="3">
    <v>517</v>
  </rv>
  <rv s="4">
    <v>Gedur</v>
    <v>Atom</v>
    <v>0</v>
    <v>Gedur</v>
    <v>Constellation</v>
    <v>3361</v>
    <v>4908</v>
    <v>1.03098e+16</v>
    <v>4830</v>
    <v>4918</v>
  </rv>
  <rv s="2">
    <fb>20000493</fb>
    <v>1</v>
  </rv>
  <rv s="2">
    <fb>30003381</fb>
    <v>2</v>
  </rv>
  <rv s="2">
    <fb>30003382</fb>
    <v>2</v>
  </rv>
  <rv s="2">
    <fb>30003383</fb>
    <v>2</v>
  </rv>
  <rv s="2">
    <fb>30003384</fb>
    <v>2</v>
  </rv>
  <rv s="2">
    <fb>30003385</fb>
    <v>2</v>
  </rv>
  <rv s="2">
    <fb>30003386</fb>
    <v>2</v>
  </rv>
  <rv s="3">
    <v>518</v>
  </rv>
  <rv s="4">
    <v>Lorundio</v>
    <v>Atom</v>
    <v>0</v>
    <v>Lorundio</v>
    <v>Constellation</v>
    <v>3361</v>
    <v>4920</v>
    <v>1.74208e+16</v>
    <v>4830</v>
    <v>4927</v>
  </rv>
  <rv s="2">
    <fb>20000494</fb>
    <v>1</v>
  </rv>
  <rv s="2">
    <fb>30003387</fb>
    <v>2</v>
  </rv>
  <rv s="2">
    <fb>30003388</fb>
    <v>2</v>
  </rv>
  <rv s="2">
    <fb>30003389</fb>
    <v>2</v>
  </rv>
  <rv s="2">
    <fb>30003390</fb>
    <v>2</v>
  </rv>
  <rv s="2">
    <fb>30003391</fb>
    <v>2</v>
  </rv>
  <rv s="2">
    <fb>30003392</fb>
    <v>2</v>
  </rv>
  <rv s="2">
    <fb>30043410</fb>
    <v>2</v>
  </rv>
  <rv s="3">
    <v>519</v>
  </rv>
  <rv s="4">
    <v>Ankard</v>
    <v>Atom</v>
    <v>0</v>
    <v>Ankard</v>
    <v>Constellation</v>
    <v>3361</v>
    <v>4929</v>
    <v>1.09289e+16</v>
    <v>4830</v>
    <v>4937</v>
  </rv>
  <rv s="2">
    <fb>20000495</fb>
    <v>1</v>
  </rv>
  <rv s="2">
    <fb>30003393</fb>
    <v>2</v>
  </rv>
  <rv s="2">
    <fb>30003394</fb>
    <v>2</v>
  </rv>
  <rv s="2">
    <fb>30003395</fb>
    <v>2</v>
  </rv>
  <rv s="2">
    <fb>30003396</fb>
    <v>2</v>
  </rv>
  <rv s="2">
    <fb>30003397</fb>
    <v>2</v>
  </rv>
  <rv s="2">
    <fb>30003398</fb>
    <v>2</v>
  </rv>
  <rv s="2">
    <fb>30003399</fb>
    <v>2</v>
  </rv>
  <rv s="3">
    <v>520</v>
  </rv>
  <rv s="4">
    <v>Jonar</v>
    <v>Atom</v>
    <v>0</v>
    <v>Jonar</v>
    <v>Constellation</v>
    <v>3361</v>
    <v>4939</v>
    <v>1.95343e+16</v>
    <v>4830</v>
    <v>4947</v>
  </rv>
  <rv s="2">
    <fb>20000496</fb>
    <v>1</v>
  </rv>
  <rv s="2">
    <fb>30003400</fb>
    <v>2</v>
  </rv>
  <rv s="2">
    <fb>30003401</fb>
    <v>2</v>
  </rv>
  <rv s="2">
    <fb>30003402</fb>
    <v>2</v>
  </rv>
  <rv s="2">
    <fb>30003403</fb>
    <v>2</v>
  </rv>
  <rv s="2">
    <fb>30003404</fb>
    <v>2</v>
  </rv>
  <rv s="2">
    <fb>30003405</fb>
    <v>2</v>
  </rv>
  <rv s="2">
    <fb>30003406</fb>
    <v>2</v>
  </rv>
  <rv s="2">
    <fb>30003407</fb>
    <v>2</v>
  </rv>
  <rv s="2">
    <fb>30003408</fb>
    <v>2</v>
  </rv>
  <rv s="2">
    <fb>30033410</fb>
    <v>2</v>
  </rv>
  <rv s="3">
    <v>521</v>
  </rv>
  <rv s="5">
    <v>Stadakorn</v>
    <v>Atom</v>
    <v>0</v>
    <v>Stadakorn</v>
    <v>Constellation</v>
    <v>3361</v>
    <v>4949</v>
    <v>8123240000000000</v>
    <v>4830</v>
    <v>4960</v>
  </rv>
  <rv s="2">
    <fb>20000497</fb>
    <v>1</v>
  </rv>
  <rv s="2">
    <fb>30003409</fb>
    <v>2</v>
  </rv>
  <rv s="2">
    <fb>30003410</fb>
    <v>2</v>
  </rv>
  <rv s="2">
    <fb>30003411</fb>
    <v>2</v>
  </rv>
  <rv s="2">
    <fb>30003412</fb>
    <v>2</v>
  </rv>
  <rv s="2">
    <fb>30003413</fb>
    <v>2</v>
  </rv>
  <rv s="2">
    <fb>30003414</fb>
    <v>2</v>
  </rv>
  <rv s="2">
    <fb>30003415</fb>
    <v>2</v>
  </rv>
  <rv s="2">
    <fb>30023410</fb>
    <v>2</v>
  </rv>
  <rv s="3">
    <v>522</v>
  </rv>
  <rv s="4">
    <v>Meinigefur</v>
    <v>Atom</v>
    <v>0</v>
    <v>Meinigefur</v>
    <v>Constellation</v>
    <v>3361</v>
    <v>4962</v>
    <v>1.28781e+16</v>
    <v>4830</v>
    <v>4971</v>
  </rv>
  <rv s="2">
    <fb>20000498</fb>
    <v>1</v>
  </rv>
  <rv s="2">
    <fb>30003416</fb>
    <v>2</v>
  </rv>
  <rv s="2">
    <fb>30003417</fb>
    <v>2</v>
  </rv>
  <rv s="2">
    <fb>30003418</fb>
    <v>2</v>
  </rv>
  <rv s="2">
    <fb>30003419</fb>
    <v>2</v>
  </rv>
  <rv s="2">
    <fb>30003420</fb>
    <v>2</v>
  </rv>
  <rv s="2">
    <fb>30003421</fb>
    <v>2</v>
  </rv>
  <rv s="3">
    <v>523</v>
  </rv>
  <rv s="5">
    <v>Aptetter</v>
    <v>Atom</v>
    <v>0</v>
    <v>Aptetter</v>
    <v>Constellation</v>
    <v>3361</v>
    <v>4973</v>
    <v>6765890000000000</v>
    <v>4830</v>
    <v>4980</v>
  </rv>
  <rv s="2">
    <fb>20000499</fb>
    <v>1</v>
  </rv>
  <rv s="2">
    <fb>30003422</fb>
    <v>2</v>
  </rv>
  <rv s="2">
    <fb>30003423</fb>
    <v>2</v>
  </rv>
  <rv s="2">
    <fb>30003424</fb>
    <v>2</v>
  </rv>
  <rv s="2">
    <fb>30003425</fb>
    <v>2</v>
  </rv>
  <rv s="2">
    <fb>30003426</fb>
    <v>2</v>
  </rv>
  <rv s="2">
    <fb>30003427</fb>
    <v>2</v>
  </rv>
  <rv s="3">
    <v>524</v>
  </rv>
  <rv s="5">
    <v>Ergruk</v>
    <v>Atom</v>
    <v>0</v>
    <v>Ergruk</v>
    <v>Constellation</v>
    <v>3361</v>
    <v>4982</v>
    <v>7965800000000000</v>
    <v>4830</v>
    <v>4989</v>
  </rv>
  <rv s="2">
    <fb>20000500</fb>
    <v>1</v>
  </rv>
  <rv s="2">
    <fb>30003428</fb>
    <v>2</v>
  </rv>
  <rv s="2">
    <fb>30003429</fb>
    <v>2</v>
  </rv>
  <rv s="2">
    <fb>30003430</fb>
    <v>2</v>
  </rv>
  <rv s="2">
    <fb>30003431</fb>
    <v>2</v>
  </rv>
  <rv s="2">
    <fb>30003432</fb>
    <v>2</v>
  </rv>
  <rv s="2">
    <fb>30003433</fb>
    <v>2</v>
  </rv>
  <rv s="3">
    <v>525</v>
  </rv>
  <rv s="5">
    <v>Brazinget</v>
    <v>Atom</v>
    <v>0</v>
    <v>Brazinget</v>
    <v>Constellation</v>
    <v>3361</v>
    <v>4991</v>
    <v>7934270000000000</v>
    <v>4830</v>
    <v>4998</v>
  </rv>
  <rv s="2">
    <fb>20000501</fb>
    <v>1</v>
  </rv>
  <rv s="2">
    <fb>30003434</fb>
    <v>2</v>
  </rv>
  <rv s="2">
    <fb>30003435</fb>
    <v>2</v>
  </rv>
  <rv s="2">
    <fb>30003436</fb>
    <v>2</v>
  </rv>
  <rv s="2">
    <fb>30003437</fb>
    <v>2</v>
  </rv>
  <rv s="2">
    <fb>30003438</fb>
    <v>2</v>
  </rv>
  <rv s="2">
    <fb>30003439</fb>
    <v>2</v>
  </rv>
  <rv s="2">
    <fb>30003440</fb>
    <v>2</v>
  </rv>
  <rv s="3">
    <v>526</v>
  </rv>
  <rv s="4">
    <v>Frar</v>
    <v>Atom</v>
    <v>0</v>
    <v>Frar</v>
    <v>Constellation</v>
    <v>3361</v>
    <v>5000</v>
    <v>1.15692e+16</v>
    <v>4830</v>
    <v>5008</v>
  </rv>
  <rv s="2">
    <fb>20000502</fb>
    <v>1</v>
  </rv>
  <rv s="2">
    <fb>30003441</fb>
    <v>2</v>
  </rv>
  <rv s="2">
    <fb>30003442</fb>
    <v>2</v>
  </rv>
  <rv s="2">
    <fb>30003443</fb>
    <v>2</v>
  </rv>
  <rv s="2">
    <fb>30003444</fb>
    <v>2</v>
  </rv>
  <rv s="2">
    <fb>30003445</fb>
    <v>2</v>
  </rv>
  <rv s="2">
    <fb>30003446</fb>
    <v>2</v>
  </rv>
  <rv s="3">
    <v>527</v>
  </rv>
  <rv s="4">
    <v>Inkelm</v>
    <v>Atom</v>
    <v>0</v>
    <v>Inkelm</v>
    <v>Constellation</v>
    <v>3361</v>
    <v>5010</v>
    <v>9.71377e+15</v>
    <v>4830</v>
    <v>5017</v>
  </rv>
  <rv s="2">
    <fb>20000503</fb>
    <v>1</v>
  </rv>
  <rv s="2">
    <fb>30003447</fb>
    <v>2</v>
  </rv>
  <rv s="2">
    <fb>30003448</fb>
    <v>2</v>
  </rv>
  <rv s="2">
    <fb>30003449</fb>
    <v>2</v>
  </rv>
  <rv s="2">
    <fb>30003450</fb>
    <v>2</v>
  </rv>
  <rv s="2">
    <fb>30003451</fb>
    <v>2</v>
  </rv>
  <rv s="2">
    <fb>30003452</fb>
    <v>2</v>
  </rv>
  <rv s="3">
    <v>528</v>
  </rv>
  <rv s="5">
    <v>Panorad</v>
    <v>Atom</v>
    <v>0</v>
    <v>Panorad</v>
    <v>Constellation</v>
    <v>3361</v>
    <v>5019</v>
    <v>5725170000000000</v>
    <v>4830</v>
    <v>5026</v>
  </rv>
  <rv s="2">
    <fb>20000504</fb>
    <v>1</v>
  </rv>
  <rv s="2">
    <fb>30003453</fb>
    <v>2</v>
  </rv>
  <rv s="2">
    <fb>30003454</fb>
    <v>2</v>
  </rv>
  <rv s="2">
    <fb>30003455</fb>
    <v>2</v>
  </rv>
  <rv s="2">
    <fb>30003456</fb>
    <v>2</v>
  </rv>
  <rv s="2">
    <fb>30003457</fb>
    <v>2</v>
  </rv>
  <rv s="2">
    <fb>30003458</fb>
    <v>2</v>
  </rv>
  <rv s="3">
    <v>529</v>
  </rv>
  <rv s="5">
    <v>Argeir</v>
    <v>Atom</v>
    <v>0</v>
    <v>Argeir</v>
    <v>Constellation</v>
    <v>3361</v>
    <v>5028</v>
    <v>5247910000000000</v>
    <v>4830</v>
    <v>5035</v>
  </rv>
  <rv s="2">
    <fb>20000505</fb>
    <v>1</v>
  </rv>
  <rv s="2">
    <fb>30003459</fb>
    <v>2</v>
  </rv>
  <rv s="2">
    <fb>30003460</fb>
    <v>2</v>
  </rv>
  <rv s="2">
    <fb>30003461</fb>
    <v>2</v>
  </rv>
  <rv s="2">
    <fb>30003462</fb>
    <v>2</v>
  </rv>
  <rv s="2">
    <fb>30003463</fb>
    <v>2</v>
  </rv>
  <rv s="2">
    <fb>30003464</fb>
    <v>2</v>
  </rv>
  <rv s="2">
    <fb>30003465</fb>
    <v>2</v>
  </rv>
  <rv s="2">
    <fb>30003466</fb>
    <v>2</v>
  </rv>
  <rv s="3">
    <v>530</v>
  </rv>
  <rv s="4">
    <v>Rollera</v>
    <v>Atom</v>
    <v>0</v>
    <v>Rollera</v>
    <v>Constellation</v>
    <v>3361</v>
    <v>5037</v>
    <v>1.43475e+16</v>
    <v>4830</v>
    <v>5046</v>
  </rv>
  <rv s="2">
    <fb>20000506</fb>
    <v>1</v>
  </rv>
  <rv s="2">
    <fb>30003467</fb>
    <v>2</v>
  </rv>
  <rv s="2">
    <fb>30003468</fb>
    <v>2</v>
  </rv>
  <rv s="2">
    <fb>30003469</fb>
    <v>2</v>
  </rv>
  <rv s="2">
    <fb>30003470</fb>
    <v>2</v>
  </rv>
  <rv s="2">
    <fb>30003471</fb>
    <v>2</v>
  </rv>
  <rv s="2">
    <fb>30003472</fb>
    <v>2</v>
  </rv>
  <rv s="3">
    <v>531</v>
  </rv>
  <rv s="4">
    <v>Hulf</v>
    <v>Atom</v>
    <v>0</v>
    <v>Hulf</v>
    <v>Constellation</v>
    <v>3361</v>
    <v>5048</v>
    <v>1.01136e+16</v>
    <v>4830</v>
    <v>5055</v>
  </rv>
  <rv s="3">
    <v>532</v>
  </rv>
  <rv s="6">
    <v>Metropolis</v>
    <v>Atom</v>
    <v>0</v>
    <v>5057</v>
    <v>Region</v>
    <v>It has long been an established fact of civilization that wherever a seat of government lies, then so will a concentration of its subjects, the better to fuel the halls of bureaucracy.  In this, the Republic has been no exception and in locating their Parliament and Justice Department in the Gedur constellation, they guaranteed a huge population influx.  This population needs supporting, and so some of the largest Matari corporations also have their head offices here, making the region bustle with activity, not unlike a large Metropolis.</v>
    <v>4830</v>
    <v>Metropolis</v>
  </rv>
  <rv s="2">
    <fb>20000322</fb>
    <v>1</v>
  </rv>
  <rv s="2">
    <fb>10000043</fb>
    <v>1</v>
  </rv>
  <rv s="2">
    <fb>30002187</fb>
    <v>2</v>
  </rv>
  <rv s="2">
    <fb>30002188</fb>
    <v>2</v>
  </rv>
  <rv s="2">
    <fb>30002189</fb>
    <v>2</v>
  </rv>
  <rv s="2">
    <fb>30002190</fb>
    <v>2</v>
  </rv>
  <rv s="2">
    <fb>30002191</fb>
    <v>2</v>
  </rv>
  <rv s="2">
    <fb>30002192</fb>
    <v>2</v>
  </rv>
  <rv s="2">
    <fb>30002193</fb>
    <v>2</v>
  </rv>
  <rv s="2">
    <fb>30002194</fb>
    <v>2</v>
  </rv>
  <rv s="2">
    <fb>30002195</fb>
    <v>2</v>
  </rv>
  <rv s="2">
    <fb>30002196</fb>
    <v>2</v>
  </rv>
  <rv s="3">
    <v>533</v>
  </rv>
  <rv s="4">
    <v>Throne Worlds</v>
    <v>Atom</v>
    <v>0</v>
    <v>Throne Worlds</v>
    <v>Constellation</v>
    <v>2489</v>
    <v>5059</v>
    <v>1.52509e+16</v>
    <v>5060</v>
    <v>5071</v>
  </rv>
  <rv s="2">
    <fb>20000323</fb>
    <v>1</v>
  </rv>
  <rv s="2">
    <fb>30002197</fb>
    <v>2</v>
  </rv>
  <rv s="2">
    <fb>30002198</fb>
    <v>2</v>
  </rv>
  <rv s="2">
    <fb>30002199</fb>
    <v>2</v>
  </rv>
  <rv s="2">
    <fb>30002200</fb>
    <v>2</v>
  </rv>
  <rv s="2">
    <fb>30002201</fb>
    <v>2</v>
  </rv>
  <rv s="2">
    <fb>30002202</fb>
    <v>2</v>
  </rv>
  <rv s="2">
    <fb>30002203</fb>
    <v>2</v>
  </rv>
  <rv s="3">
    <v>534</v>
  </rv>
  <rv s="4">
    <v>Mobit</v>
    <v>Atom</v>
    <v>0</v>
    <v>Mobit</v>
    <v>Constellation</v>
    <v>2489</v>
    <v>5073</v>
    <v>1.19255e+16</v>
    <v>5060</v>
    <v>5081</v>
  </rv>
  <rv s="2">
    <fb>20000324</fb>
    <v>1</v>
  </rv>
  <rv s="2">
    <fb>30002204</fb>
    <v>2</v>
  </rv>
  <rv s="2">
    <fb>30002205</fb>
    <v>2</v>
  </rv>
  <rv s="2">
    <fb>30002206</fb>
    <v>2</v>
  </rv>
  <rv s="2">
    <fb>30002207</fb>
    <v>2</v>
  </rv>
  <rv s="2">
    <fb>30002208</fb>
    <v>2</v>
  </rv>
  <rv s="2">
    <fb>30002209</fb>
    <v>2</v>
  </rv>
  <rv s="3">
    <v>535</v>
  </rv>
  <rv s="5">
    <v>Yestadan</v>
    <v>Atom</v>
    <v>0</v>
    <v>Yestadan</v>
    <v>Constellation</v>
    <v>2489</v>
    <v>5083</v>
    <v>8746280000000000</v>
    <v>5060</v>
    <v>5090</v>
  </rv>
  <rv s="2">
    <fb>20000325</fb>
    <v>1</v>
  </rv>
  <rv s="2">
    <fb>30002210</fb>
    <v>2</v>
  </rv>
  <rv s="2">
    <fb>30002211</fb>
    <v>2</v>
  </rv>
  <rv s="2">
    <fb>30002212</fb>
    <v>2</v>
  </rv>
  <rv s="2">
    <fb>30002213</fb>
    <v>2</v>
  </rv>
  <rv s="2">
    <fb>30002214</fb>
    <v>2</v>
  </rv>
  <rv s="2">
    <fb>30002215</fb>
    <v>2</v>
  </rv>
  <rv s="2">
    <fb>30002216</fb>
    <v>2</v>
  </rv>
  <rv s="2">
    <fb>30002217</fb>
    <v>2</v>
  </rv>
  <rv s="2">
    <fb>30002218</fb>
    <v>2</v>
  </rv>
  <rv s="2">
    <fb>30002219</fb>
    <v>2</v>
  </rv>
  <rv s="3">
    <v>536</v>
  </rv>
  <rv s="5">
    <v>Mazake</v>
    <v>Atom</v>
    <v>0</v>
    <v>Mazake</v>
    <v>Constellation</v>
    <v>2489</v>
    <v>5092</v>
    <v>8936230000000000</v>
    <v>5060</v>
    <v>5103</v>
  </rv>
  <rv s="2">
    <fb>20000326</fb>
    <v>1</v>
  </rv>
  <rv s="2">
    <fb>30002220</fb>
    <v>2</v>
  </rv>
  <rv s="2">
    <fb>30002221</fb>
    <v>2</v>
  </rv>
  <rv s="2">
    <fb>30002222</fb>
    <v>2</v>
  </rv>
  <rv s="2">
    <fb>30002223</fb>
    <v>2</v>
  </rv>
  <rv s="2">
    <fb>30002224</fb>
    <v>2</v>
  </rv>
  <rv s="3">
    <v>537</v>
  </rv>
  <rv s="5">
    <v>Kekah</v>
    <v>Atom</v>
    <v>0</v>
    <v>Kekah</v>
    <v>Constellation</v>
    <v>2489</v>
    <v>5105</v>
    <v>6725220000000000</v>
    <v>5060</v>
    <v>5111</v>
  </rv>
  <rv s="2">
    <fb>20000327</fb>
    <v>1</v>
  </rv>
  <rv s="2">
    <fb>30002226</fb>
    <v>2</v>
  </rv>
  <rv s="2">
    <fb>30002227</fb>
    <v>2</v>
  </rv>
  <rv s="2">
    <fb>30002228</fb>
    <v>2</v>
  </rv>
  <rv s="2">
    <fb>30002229</fb>
    <v>2</v>
  </rv>
  <rv s="2">
    <fb>30002230</fb>
    <v>2</v>
  </rv>
  <rv s="2">
    <fb>30002231</fb>
    <v>2</v>
  </rv>
  <rv s="2">
    <fb>30002232</fb>
    <v>2</v>
  </rv>
  <rv s="2">
    <fb>30002233</fb>
    <v>2</v>
  </rv>
  <rv s="2">
    <fb>30002234</fb>
    <v>2</v>
  </rv>
  <rv s="2">
    <fb>30002235</fb>
    <v>2</v>
  </rv>
  <rv s="3">
    <v>538</v>
  </rv>
  <rv s="4">
    <v>Sosarir</v>
    <v>Atom</v>
    <v>0</v>
    <v>Sosarir</v>
    <v>Constellation</v>
    <v>2489</v>
    <v>5113</v>
    <v>1.43808e+16</v>
    <v>5060</v>
    <v>5124</v>
  </rv>
  <rv s="2">
    <fb>20000328</fb>
    <v>1</v>
  </rv>
  <rv s="2">
    <fb>30002236</fb>
    <v>2</v>
  </rv>
  <rv s="2">
    <fb>30002237</fb>
    <v>2</v>
  </rv>
  <rv s="2">
    <fb>30002238</fb>
    <v>2</v>
  </rv>
  <rv s="2">
    <fb>30002239</fb>
    <v>2</v>
  </rv>
  <rv s="2">
    <fb>30002240</fb>
    <v>2</v>
  </rv>
  <rv s="2">
    <fb>30002241</fb>
    <v>2</v>
  </rv>
  <rv s="3">
    <v>539</v>
  </rv>
  <rv s="5">
    <v>Armi</v>
    <v>Atom</v>
    <v>0</v>
    <v>Armi</v>
    <v>Constellation</v>
    <v>2489</v>
    <v>5126</v>
    <v>8342040000000000</v>
    <v>5060</v>
    <v>5133</v>
  </rv>
  <rv s="2">
    <fb>20000329</fb>
    <v>1</v>
  </rv>
  <rv s="2">
    <fb>30002242</fb>
    <v>2</v>
  </rv>
  <rv s="2">
    <fb>30002243</fb>
    <v>2</v>
  </rv>
  <rv s="2">
    <fb>30002244</fb>
    <v>2</v>
  </rv>
  <rv s="2">
    <fb>30002245</fb>
    <v>2</v>
  </rv>
  <rv s="2">
    <fb>30002246</fb>
    <v>2</v>
  </rv>
  <rv s="2">
    <fb>30002247</fb>
    <v>2</v>
  </rv>
  <rv s="2">
    <fb>30002248</fb>
    <v>2</v>
  </rv>
  <rv s="2">
    <fb>30002249</fb>
    <v>2</v>
  </rv>
  <rv s="2">
    <fb>30002250</fb>
    <v>2</v>
  </rv>
  <rv s="3">
    <v>540</v>
  </rv>
  <rv s="4">
    <v>Mulata</v>
    <v>Atom</v>
    <v>0</v>
    <v>Mulata</v>
    <v>Constellation</v>
    <v>2489</v>
    <v>5135</v>
    <v>1.60627e+16</v>
    <v>5060</v>
    <v>5145</v>
  </rv>
  <rv s="2">
    <fb>20000330</fb>
    <v>1</v>
  </rv>
  <rv s="2">
    <fb>30002251</fb>
    <v>2</v>
  </rv>
  <rv s="2">
    <fb>30002252</fb>
    <v>2</v>
  </rv>
  <rv s="2">
    <fb>30002253</fb>
    <v>2</v>
  </rv>
  <rv s="2">
    <fb>30002254</fb>
    <v>2</v>
  </rv>
  <rv s="2">
    <fb>30002255</fb>
    <v>2</v>
  </rv>
  <rv s="2">
    <fb>30002256</fb>
    <v>2</v>
  </rv>
  <rv s="3">
    <v>541</v>
  </rv>
  <rv s="4">
    <v>Nashar</v>
    <v>Atom</v>
    <v>0</v>
    <v>Nashar</v>
    <v>Constellation</v>
    <v>2489</v>
    <v>5147</v>
    <v>1.09235e+16</v>
    <v>5060</v>
    <v>5154</v>
  </rv>
  <rv s="2">
    <fb>20000331</fb>
    <v>1</v>
  </rv>
  <rv s="2">
    <fb>30002257</fb>
    <v>2</v>
  </rv>
  <rv s="2">
    <fb>30002258</fb>
    <v>2</v>
  </rv>
  <rv s="2">
    <fb>30002259</fb>
    <v>2</v>
  </rv>
  <rv s="2">
    <fb>30002260</fb>
    <v>2</v>
  </rv>
  <rv s="2">
    <fb>30002261</fb>
    <v>2</v>
  </rv>
  <rv s="2">
    <fb>30002262</fb>
    <v>2</v>
  </rv>
  <rv s="3">
    <v>542</v>
  </rv>
  <rv s="4">
    <v>Kehina</v>
    <v>Atom</v>
    <v>0</v>
    <v>Kehina</v>
    <v>Constellation</v>
    <v>2489</v>
    <v>5156</v>
    <v>1.13762e+16</v>
    <v>5060</v>
    <v>5163</v>
  </rv>
  <rv s="2">
    <fb>20000332</fb>
    <v>1</v>
  </rv>
  <rv s="2">
    <fb>30002263</fb>
    <v>2</v>
  </rv>
  <rv s="2">
    <fb>30002264</fb>
    <v>2</v>
  </rv>
  <rv s="2">
    <fb>30002265</fb>
    <v>2</v>
  </rv>
  <rv s="2">
    <fb>30002266</fb>
    <v>2</v>
  </rv>
  <rv s="2">
    <fb>30002267</fb>
    <v>2</v>
  </rv>
  <rv s="2">
    <fb>30002268</fb>
    <v>2</v>
  </rv>
  <rv s="3">
    <v>543</v>
  </rv>
  <rv s="5">
    <v>Avib</v>
    <v>Atom</v>
    <v>0</v>
    <v>Avib</v>
    <v>Constellation</v>
    <v>2489</v>
    <v>5165</v>
    <v>6192260000000000</v>
    <v>5060</v>
    <v>5172</v>
  </rv>
  <rv s="2">
    <fb>20000333</fb>
    <v>1</v>
  </rv>
  <rv s="2">
    <fb>30002269</fb>
    <v>2</v>
  </rv>
  <rv s="2">
    <fb>30002270</fb>
    <v>2</v>
  </rv>
  <rv s="2">
    <fb>30002271</fb>
    <v>2</v>
  </rv>
  <rv s="2">
    <fb>30002272</fb>
    <v>2</v>
  </rv>
  <rv s="2">
    <fb>30002273</fb>
    <v>2</v>
  </rv>
  <rv s="2">
    <fb>30002274</fb>
    <v>2</v>
  </rv>
  <rv s="2">
    <fb>30002275</fb>
    <v>2</v>
  </rv>
  <rv s="3">
    <v>544</v>
  </rv>
  <rv s="4">
    <v>Liela</v>
    <v>Atom</v>
    <v>0</v>
    <v>Liela</v>
    <v>Constellation</v>
    <v>2489</v>
    <v>5174</v>
    <v>1.48428e+16</v>
    <v>5060</v>
    <v>5182</v>
  </rv>
  <rv s="2">
    <fb>20000334</fb>
    <v>1</v>
  </rv>
  <rv s="2">
    <fb>30002276</fb>
    <v>2</v>
  </rv>
  <rv s="2">
    <fb>30002277</fb>
    <v>2</v>
  </rv>
  <rv s="2">
    <fb>30002278</fb>
    <v>2</v>
  </rv>
  <rv s="2">
    <fb>30002279</fb>
    <v>2</v>
  </rv>
  <rv s="2">
    <fb>30002280</fb>
    <v>2</v>
  </rv>
  <rv s="2">
    <fb>30002281</fb>
    <v>2</v>
  </rv>
  <rv s="2">
    <fb>30002282</fb>
    <v>2</v>
  </rv>
  <rv s="2">
    <fb>30023489</fb>
    <v>2</v>
  </rv>
  <rv s="3">
    <v>545</v>
  </rv>
  <rv s="4">
    <v>Norgoh</v>
    <v>Atom</v>
    <v>0</v>
    <v>Norgoh</v>
    <v>Constellation</v>
    <v>2489</v>
    <v>5184</v>
    <v>1.03592e+16</v>
    <v>5060</v>
    <v>5193</v>
  </rv>
  <rv s="2">
    <fb>20000507</fb>
    <v>1</v>
  </rv>
  <rv s="2">
    <fb>30003473</fb>
    <v>2</v>
  </rv>
  <rv s="2">
    <fb>30003474</fb>
    <v>2</v>
  </rv>
  <rv s="2">
    <fb>30003475</fb>
    <v>2</v>
  </rv>
  <rv s="2">
    <fb>30003476</fb>
    <v>2</v>
  </rv>
  <rv s="2">
    <fb>30003477</fb>
    <v>2</v>
  </rv>
  <rv s="2">
    <fb>30003478</fb>
    <v>2</v>
  </rv>
  <rv s="2">
    <fb>30003479</fb>
    <v>2</v>
  </rv>
  <rv s="2">
    <fb>30003480</fb>
    <v>2</v>
  </rv>
  <rv s="3">
    <v>546</v>
  </rv>
  <rv s="4">
    <v>Fua</v>
    <v>Atom</v>
    <v>0</v>
    <v>Fua</v>
    <v>Constellation</v>
    <v>2489</v>
    <v>5195</v>
    <v>1.95607e+16</v>
    <v>5060</v>
    <v>5204</v>
  </rv>
  <rv s="2">
    <fb>20000508</fb>
    <v>1</v>
  </rv>
  <rv s="2">
    <fb>30003481</fb>
    <v>2</v>
  </rv>
  <rv s="2">
    <fb>30003482</fb>
    <v>2</v>
  </rv>
  <rv s="2">
    <fb>30003483</fb>
    <v>2</v>
  </rv>
  <rv s="2">
    <fb>30003484</fb>
    <v>2</v>
  </rv>
  <rv s="2">
    <fb>30003485</fb>
    <v>2</v>
  </rv>
  <rv s="2">
    <fb>30003486</fb>
    <v>2</v>
  </rv>
  <rv s="3">
    <v>547</v>
  </rv>
  <rv s="4">
    <v>Kashag</v>
    <v>Atom</v>
    <v>0</v>
    <v>Kashag</v>
    <v>Constellation</v>
    <v>2489</v>
    <v>5206</v>
    <v>1.10021e+16</v>
    <v>5060</v>
    <v>5213</v>
  </rv>
  <rv s="2">
    <fb>20000509</fb>
    <v>1</v>
  </rv>
  <rv s="2">
    <fb>30003487</fb>
    <v>2</v>
  </rv>
  <rv s="2">
    <fb>30003488</fb>
    <v>2</v>
  </rv>
  <rv s="2">
    <fb>30003489</fb>
    <v>2</v>
  </rv>
  <rv s="2">
    <fb>30003490</fb>
    <v>2</v>
  </rv>
  <rv s="2">
    <fb>30003491</fb>
    <v>2</v>
  </rv>
  <rv s="2">
    <fb>30003492</fb>
    <v>2</v>
  </rv>
  <rv s="2">
    <fb>30013489</fb>
    <v>2</v>
  </rv>
  <rv s="3">
    <v>548</v>
  </rv>
  <rv s="4">
    <v>Parud</v>
    <v>Atom</v>
    <v>0</v>
    <v>Parud</v>
    <v>Constellation</v>
    <v>2489</v>
    <v>5215</v>
    <v>1.03844e+16</v>
    <v>5060</v>
    <v>5223</v>
  </rv>
  <rv s="2">
    <fb>20000510</fb>
    <v>1</v>
  </rv>
  <rv s="2">
    <fb>30003493</fb>
    <v>2</v>
  </rv>
  <rv s="2">
    <fb>30003494</fb>
    <v>2</v>
  </rv>
  <rv s="2">
    <fb>30003496</fb>
    <v>2</v>
  </rv>
  <rv s="2">
    <fb>30003497</fb>
    <v>2</v>
  </rv>
  <rv s="2">
    <fb>30003498</fb>
    <v>2</v>
  </rv>
  <rv s="2">
    <fb>30003499</fb>
    <v>2</v>
  </rv>
  <rv s="3">
    <v>549</v>
  </rv>
  <rv s="4">
    <v>Zemont</v>
    <v>Atom</v>
    <v>0</v>
    <v>Zemont</v>
    <v>Constellation</v>
    <v>2489</v>
    <v>5225</v>
    <v>1.18676e+16</v>
    <v>5060</v>
    <v>5232</v>
  </rv>
  <rv s="2">
    <fb>20000511</fb>
    <v>1</v>
  </rv>
  <rv s="2">
    <fb>30003500</fb>
    <v>2</v>
  </rv>
  <rv s="2">
    <fb>30003501</fb>
    <v>2</v>
  </rv>
  <rv s="2">
    <fb>30003502</fb>
    <v>2</v>
  </rv>
  <rv s="2">
    <fb>30003503</fb>
    <v>2</v>
  </rv>
  <rv s="2">
    <fb>30003505</fb>
    <v>2</v>
  </rv>
  <rv s="2">
    <fb>30003506</fb>
    <v>2</v>
  </rv>
  <rv s="3">
    <v>550</v>
  </rv>
  <rv s="5">
    <v>Yekti</v>
    <v>Atom</v>
    <v>0</v>
    <v>Yekti</v>
    <v>Constellation</v>
    <v>2489</v>
    <v>5234</v>
    <v>8213960000000000</v>
    <v>5060</v>
    <v>5241</v>
  </rv>
  <rv s="2">
    <fb>20000512</fb>
    <v>1</v>
  </rv>
  <rv s="2">
    <fb>30003507</fb>
    <v>2</v>
  </rv>
  <rv s="2">
    <fb>30003508</fb>
    <v>2</v>
  </rv>
  <rv s="2">
    <fb>30003509</fb>
    <v>2</v>
  </rv>
  <rv s="2">
    <fb>30003510</fb>
    <v>2</v>
  </rv>
  <rv s="2">
    <fb>30003511</fb>
    <v>2</v>
  </rv>
  <rv s="2">
    <fb>30003512</fb>
    <v>2</v>
  </rv>
  <rv s="2">
    <fb>30043489</fb>
    <v>2</v>
  </rv>
  <rv s="3">
    <v>551</v>
  </rv>
  <rv s="5">
    <v>Hoosa</v>
    <v>Atom</v>
    <v>0</v>
    <v>Hoosa</v>
    <v>Constellation</v>
    <v>2489</v>
    <v>5243</v>
    <v>6038050000000000</v>
    <v>5060</v>
    <v>5251</v>
  </rv>
  <rv s="2">
    <fb>20000513</fb>
    <v>1</v>
  </rv>
  <rv s="2">
    <fb>30003513</fb>
    <v>2</v>
  </rv>
  <rv s="2">
    <fb>30003514</fb>
    <v>2</v>
  </rv>
  <rv s="2">
    <fb>30003515</fb>
    <v>2</v>
  </rv>
  <rv s="2">
    <fb>30003516</fb>
    <v>2</v>
  </rv>
  <rv s="2">
    <fb>30003517</fb>
    <v>2</v>
  </rv>
  <rv s="2">
    <fb>30003518</fb>
    <v>2</v>
  </rv>
  <rv s="2">
    <fb>30003519</fb>
    <v>2</v>
  </rv>
  <rv s="3">
    <v>552</v>
  </rv>
  <rv s="5">
    <v>Chardu</v>
    <v>Atom</v>
    <v>0</v>
    <v>Chardu</v>
    <v>Constellation</v>
    <v>2489</v>
    <v>5253</v>
    <v>7846400000000000</v>
    <v>5060</v>
    <v>5261</v>
  </rv>
  <rv s="2">
    <fb>20000514</fb>
    <v>1</v>
  </rv>
  <rv s="2">
    <fb>30003520</fb>
    <v>2</v>
  </rv>
  <rv s="2">
    <fb>30003521</fb>
    <v>2</v>
  </rv>
  <rv s="2">
    <fb>30003522</fb>
    <v>2</v>
  </rv>
  <rv s="2">
    <fb>30003523</fb>
    <v>2</v>
  </rv>
  <rv s="2">
    <fb>30003524</fb>
    <v>2</v>
  </rv>
  <rv s="2">
    <fb>30003525</fb>
    <v>2</v>
  </rv>
  <rv s="2">
    <fb>30003526</fb>
    <v>2</v>
  </rv>
  <rv s="2">
    <fb>30003527</fb>
    <v>2</v>
  </rv>
  <rv s="2">
    <fb>30033489</fb>
    <v>2</v>
  </rv>
  <rv s="3">
    <v>553</v>
  </rv>
  <rv s="4">
    <v>Maddam</v>
    <v>Atom</v>
    <v>0</v>
    <v>Maddam</v>
    <v>Constellation</v>
    <v>2489</v>
    <v>5263</v>
    <v>1.64866e+16</v>
    <v>5060</v>
    <v>5273</v>
  </rv>
  <rv s="2">
    <fb>20000515</fb>
    <v>1</v>
  </rv>
  <rv s="2">
    <fb>30003528</fb>
    <v>2</v>
  </rv>
  <rv s="2">
    <fb>30003529</fb>
    <v>2</v>
  </rv>
  <rv s="2">
    <fb>30003530</fb>
    <v>2</v>
  </rv>
  <rv s="2">
    <fb>30003531</fb>
    <v>2</v>
  </rv>
  <rv s="2">
    <fb>30003532</fb>
    <v>2</v>
  </rv>
  <rv s="2">
    <fb>30003533</fb>
    <v>2</v>
  </rv>
  <rv s="2">
    <fb>30003534</fb>
    <v>2</v>
  </rv>
  <rv s="2">
    <fb>30003535</fb>
    <v>2</v>
  </rv>
  <rv s="2">
    <fb>30003536</fb>
    <v>2</v>
  </rv>
  <rv s="2">
    <fb>30003537</fb>
    <v>2</v>
  </rv>
  <rv s="3">
    <v>554</v>
  </rv>
  <rv s="4">
    <v>Qeti</v>
    <v>Atom</v>
    <v>0</v>
    <v>Qeti</v>
    <v>Constellation</v>
    <v>2489</v>
    <v>5275</v>
    <v>1.02755e+16</v>
    <v>5060</v>
    <v>5286</v>
  </rv>
  <rv s="2">
    <fb>20000516</fb>
    <v>1</v>
  </rv>
  <rv s="2">
    <fb>30003538</fb>
    <v>2</v>
  </rv>
  <rv s="2">
    <fb>30003539</fb>
    <v>2</v>
  </rv>
  <rv s="2">
    <fb>30003540</fb>
    <v>2</v>
  </rv>
  <rv s="2">
    <fb>30003541</fb>
    <v>2</v>
  </rv>
  <rv s="2">
    <fb>30003542</fb>
    <v>2</v>
  </rv>
  <rv s="2">
    <fb>30003543</fb>
    <v>2</v>
  </rv>
  <rv s="2">
    <fb>30003544</fb>
    <v>2</v>
  </rv>
  <rv s="3">
    <v>555</v>
  </rv>
  <rv s="4">
    <v>Mofa</v>
    <v>Atom</v>
    <v>0</v>
    <v>Mofa</v>
    <v>Constellation</v>
    <v>2489</v>
    <v>5288</v>
    <v>9.80645e+15</v>
    <v>5060</v>
    <v>5296</v>
  </rv>
  <rv s="2">
    <fb>20000517</fb>
    <v>1</v>
  </rv>
  <rv s="2">
    <fb>30003545</fb>
    <v>2</v>
  </rv>
  <rv s="2">
    <fb>30003546</fb>
    <v>2</v>
  </rv>
  <rv s="2">
    <fb>30003547</fb>
    <v>2</v>
  </rv>
  <rv s="2">
    <fb>30003548</fb>
    <v>2</v>
  </rv>
  <rv s="2">
    <fb>30003549</fb>
    <v>2</v>
  </rv>
  <rv s="2">
    <fb>30003550</fb>
    <v>2</v>
  </rv>
  <rv s="2">
    <fb>30003551</fb>
    <v>2</v>
  </rv>
  <rv s="2">
    <fb>30003552</fb>
    <v>2</v>
  </rv>
  <rv s="3">
    <v>556</v>
  </rv>
  <rv s="4">
    <v>Maseend</v>
    <v>Atom</v>
    <v>0</v>
    <v>Maseend</v>
    <v>Constellation</v>
    <v>2489</v>
    <v>5298</v>
    <v>9.31702e+15</v>
    <v>5060</v>
    <v>5307</v>
  </rv>
  <rv s="2">
    <fb>20000518</fb>
    <v>1</v>
  </rv>
  <rv s="2">
    <fb>30003553</fb>
    <v>2</v>
  </rv>
  <rv s="2">
    <fb>30003554</fb>
    <v>2</v>
  </rv>
  <rv s="2">
    <fb>30003555</fb>
    <v>2</v>
  </rv>
  <rv s="2">
    <fb>30003556</fb>
    <v>2</v>
  </rv>
  <rv s="2">
    <fb>30003557</fb>
    <v>2</v>
  </rv>
  <rv s="2">
    <fb>30003558</fb>
    <v>2</v>
  </rv>
  <rv s="3">
    <v>557</v>
  </rv>
  <rv s="5">
    <v>Nakid</v>
    <v>Atom</v>
    <v>0</v>
    <v>Nakid</v>
    <v>Constellation</v>
    <v>2489</v>
    <v>5309</v>
    <v>7485480000000000</v>
    <v>5060</v>
    <v>5316</v>
  </rv>
  <rv s="2">
    <fb>20000519</fb>
    <v>1</v>
  </rv>
  <rv s="2">
    <fb>30003559</fb>
    <v>2</v>
  </rv>
  <rv s="2">
    <fb>30003560</fb>
    <v>2</v>
  </rv>
  <rv s="2">
    <fb>30003561</fb>
    <v>2</v>
  </rv>
  <rv s="2">
    <fb>30003562</fb>
    <v>2</v>
  </rv>
  <rv s="2">
    <fb>30003563</fb>
    <v>2</v>
  </rv>
  <rv s="2">
    <fb>30003564</fb>
    <v>2</v>
  </rv>
  <rv s="3">
    <v>558</v>
  </rv>
  <rv s="4">
    <v>Jakemhih</v>
    <v>Atom</v>
    <v>0</v>
    <v>Jakemhih</v>
    <v>Constellation</v>
    <v>2489</v>
    <v>5318</v>
    <v>1.01134e+16</v>
    <v>5060</v>
    <v>5325</v>
  </rv>
  <rv s="3">
    <v>559</v>
  </rv>
  <rv s="6">
    <v>Domain</v>
    <v>Atom</v>
    <v>0</v>
    <v>5327</v>
    <v>Region</v>
    <v xml:space="preserve">"In God's name, the Amarr have reclaimed the entirety of our world. Now, blessed with the divine mandate of God, we spread our reach unto other worlds. From nearby Hedion, to the distant Misaba, to the burning southern star Penirgman, and all lands in-between. They are our birthright, our duty, our Domain."_x000D_
_x000D_
- Emperor Heideran III, 21290 AD upon the opening of the first stargate since the collapse. </v>
    <v>5060</v>
    <v>Domain</v>
  </rv>
  <rv s="2">
    <fb>20000520</fb>
    <v>1</v>
  </rv>
  <rv s="2">
    <fb>10000044</fb>
    <v>1</v>
  </rv>
  <rv s="2">
    <fb>30003565</fb>
    <v>2</v>
  </rv>
  <rv s="2">
    <fb>30003566</fb>
    <v>2</v>
  </rv>
  <rv s="2">
    <fb>30003567</fb>
    <v>2</v>
  </rv>
  <rv s="2">
    <fb>30003568</fb>
    <v>2</v>
  </rv>
  <rv s="2">
    <fb>30003569</fb>
    <v>2</v>
  </rv>
  <rv s="2">
    <fb>30003570</fb>
    <v>2</v>
  </rv>
  <rv s="2">
    <fb>30003571</fb>
    <v>2</v>
  </rv>
  <rv s="2">
    <fb>30003572</fb>
    <v>2</v>
  </rv>
  <rv s="3">
    <v>560</v>
  </rv>
  <rv s="4">
    <v>Braille</v>
    <v>Atom</v>
    <v>0</v>
    <v>Braille</v>
    <v>Constellation</v>
    <v>3738</v>
    <v>5329</v>
    <v>1.26867e+16</v>
    <v>5330</v>
    <v>5339</v>
  </rv>
  <rv s="2">
    <fb>20000521</fb>
    <v>1</v>
  </rv>
  <rv s="2">
    <fb>30003573</fb>
    <v>2</v>
  </rv>
  <rv s="2">
    <fb>30003574</fb>
    <v>2</v>
  </rv>
  <rv s="2">
    <fb>30003575</fb>
    <v>2</v>
  </rv>
  <rv s="2">
    <fb>30003576</fb>
    <v>2</v>
  </rv>
  <rv s="2">
    <fb>30003577</fb>
    <v>2</v>
  </rv>
  <rv s="2">
    <fb>30003578</fb>
    <v>2</v>
  </rv>
  <rv s="3">
    <v>561</v>
  </rv>
  <rv s="4">
    <v>Elose</v>
    <v>Atom</v>
    <v>0</v>
    <v>Elose</v>
    <v>Constellation</v>
    <v>3738</v>
    <v>5341</v>
    <v>1.10267e+16</v>
    <v>5330</v>
    <v>5348</v>
  </rv>
  <rv s="2">
    <fb>20000522</fb>
    <v>1</v>
  </rv>
  <rv s="2">
    <fb>30003579</fb>
    <v>2</v>
  </rv>
  <rv s="2">
    <fb>30003580</fb>
    <v>2</v>
  </rv>
  <rv s="2">
    <fb>30003581</fb>
    <v>2</v>
  </rv>
  <rv s="2">
    <fb>30003582</fb>
    <v>2</v>
  </rv>
  <rv s="2">
    <fb>30003583</fb>
    <v>2</v>
  </rv>
  <rv s="2">
    <fb>30003584</fb>
    <v>2</v>
  </rv>
  <rv s="2">
    <fb>30003585</fb>
    <v>2</v>
  </rv>
  <rv s="2">
    <fb>30003586</fb>
    <v>2</v>
  </rv>
  <rv s="2">
    <fb>30003587</fb>
    <v>2</v>
  </rv>
  <rv s="3">
    <v>562</v>
  </rv>
  <rv s="4">
    <v>Orvanne</v>
    <v>Atom</v>
    <v>0</v>
    <v>Orvanne</v>
    <v>Constellation</v>
    <v>3738</v>
    <v>5350</v>
    <v>2.23143e+16</v>
    <v>5330</v>
    <v>5360</v>
  </rv>
  <rv s="2">
    <fb>20000523</fb>
    <v>1</v>
  </rv>
  <rv s="2">
    <fb>30003588</fb>
    <v>2</v>
  </rv>
  <rv s="2">
    <fb>30003589</fb>
    <v>2</v>
  </rv>
  <rv s="2">
    <fb>30003590</fb>
    <v>2</v>
  </rv>
  <rv s="2">
    <fb>30003591</fb>
    <v>2</v>
  </rv>
  <rv s="2">
    <fb>30003592</fb>
    <v>2</v>
  </rv>
  <rv s="2">
    <fb>30003593</fb>
    <v>2</v>
  </rv>
  <rv s="3">
    <v>563</v>
  </rv>
  <rv s="4">
    <v>Goins</v>
    <v>Atom</v>
    <v>0</v>
    <v>Goins</v>
    <v>Constellation</v>
    <v>3738</v>
    <v>5362</v>
    <v>9.90073e+15</v>
    <v>5330</v>
    <v>5369</v>
  </rv>
  <rv s="2">
    <fb>20000524</fb>
    <v>1</v>
  </rv>
  <rv s="2">
    <fb>30003594</fb>
    <v>2</v>
  </rv>
  <rv s="2">
    <fb>30003595</fb>
    <v>2</v>
  </rv>
  <rv s="2">
    <fb>30003596</fb>
    <v>2</v>
  </rv>
  <rv s="2">
    <fb>30003597</fb>
    <v>2</v>
  </rv>
  <rv s="2">
    <fb>30003598</fb>
    <v>2</v>
  </rv>
  <rv s="2">
    <fb>30003599</fb>
    <v>2</v>
  </rv>
  <rv s="2">
    <fb>30003600</fb>
    <v>2</v>
  </rv>
  <rv s="2">
    <fb>30003601</fb>
    <v>2</v>
  </rv>
  <rv s="3">
    <v>564</v>
  </rv>
  <rv s="4">
    <v>Elerelle</v>
    <v>Atom</v>
    <v>0</v>
    <v>Elerelle</v>
    <v>Constellation</v>
    <v>3738</v>
    <v>5371</v>
    <v>1.17756e+16</v>
    <v>5330</v>
    <v>5380</v>
  </rv>
  <rv s="2">
    <fb>20000525</fb>
    <v>1</v>
  </rv>
  <rv s="2">
    <fb>30003602</fb>
    <v>2</v>
  </rv>
  <rv s="2">
    <fb>30003603</fb>
    <v>2</v>
  </rv>
  <rv s="2">
    <fb>30003604</fb>
    <v>2</v>
  </rv>
  <rv s="2">
    <fb>30003605</fb>
    <v>2</v>
  </rv>
  <rv s="2">
    <fb>30003606</fb>
    <v>2</v>
  </rv>
  <rv s="2">
    <fb>30003607</fb>
    <v>2</v>
  </rv>
  <rv s="3">
    <v>565</v>
  </rv>
  <rv s="5">
    <v>Mobrault</v>
    <v>Atom</v>
    <v>0</v>
    <v>Mobrault</v>
    <v>Constellation</v>
    <v>3738</v>
    <v>5382</v>
    <v>8002130000000000</v>
    <v>5330</v>
    <v>5389</v>
  </rv>
  <rv s="3">
    <v>566</v>
  </rv>
  <rv s="6">
    <v>Solitude</v>
    <v>Atom</v>
    <v>0</v>
    <v>5391</v>
    <v>Region</v>
    <v>Despite its name, Solitude is hardly peaceful and quiet. Physically separated from the rest of the Federation it lies wedged between the Syndicate and the Amarr Empire. But for such a small, segregated sector of space, Solitude commands a great deal of influence in the Federation. Not only for its strategic location but the fact that many of the Federation's most influential and charismatic politicians come from Solitude. Over 15% of the current Senate, such as former Presidential candidate Senator Blaque, either represent Solitude or were born in the region and later migrated to others. This, some speculate, is what has led to the somewhat more warlike and isolationist tendencies within some quarters of the Federations politics.</v>
    <v>5330</v>
    <v>Solitude</v>
  </rv>
  <rv s="2">
    <fb>20000526</fb>
    <v>1</v>
  </rv>
  <rv s="2">
    <fb>10000045</fb>
    <v>1</v>
  </rv>
  <rv s="2">
    <fb>30003608</fb>
    <v>2</v>
  </rv>
  <rv s="2">
    <fb>30003609</fb>
    <v>2</v>
  </rv>
  <rv s="2">
    <fb>30003610</fb>
    <v>2</v>
  </rv>
  <rv s="2">
    <fb>30003611</fb>
    <v>2</v>
  </rv>
  <rv s="2">
    <fb>30003612</fb>
    <v>2</v>
  </rv>
  <rv s="2">
    <fb>30003613</fb>
    <v>2</v>
  </rv>
  <rv s="2">
    <fb>30003614</fb>
    <v>2</v>
  </rv>
  <rv s="2">
    <fb>30003615</fb>
    <v>2</v>
  </rv>
  <rv s="2">
    <fb>30003616</fb>
    <v>2</v>
  </rv>
  <rv s="3">
    <v>567</v>
  </rv>
  <rv s="8">
    <v>M-J57M</v>
    <v>Atom</v>
    <v>0</v>
    <v>M-J57M</v>
    <v>Constellation</v>
    <v>None</v>
    <v>5393</v>
    <v>1.89975e+16</v>
    <v>5394</v>
    <v>5404</v>
  </rv>
  <rv s="2">
    <fb>20000527</fb>
    <v>1</v>
  </rv>
  <rv s="2">
    <fb>30003617</fb>
    <v>2</v>
  </rv>
  <rv s="2">
    <fb>30003618</fb>
    <v>2</v>
  </rv>
  <rv s="2">
    <fb>30003619</fb>
    <v>2</v>
  </rv>
  <rv s="2">
    <fb>30003620</fb>
    <v>2</v>
  </rv>
  <rv s="2">
    <fb>30003621</fb>
    <v>2</v>
  </rv>
  <rv s="2">
    <fb>30003622</fb>
    <v>2</v>
  </rv>
  <rv s="3">
    <v>568</v>
  </rv>
  <rv s="8">
    <v>09-4XW</v>
    <v>Atom</v>
    <v>0</v>
    <v>09-4XW</v>
    <v>Constellation</v>
    <v>None</v>
    <v>5406</v>
    <v>1.4459e+16</v>
    <v>5394</v>
    <v>5413</v>
  </rv>
  <rv s="2">
    <fb>20000528</fb>
    <v>1</v>
  </rv>
  <rv s="2">
    <fb>30003623</fb>
    <v>2</v>
  </rv>
  <rv s="2">
    <fb>30003624</fb>
    <v>2</v>
  </rv>
  <rv s="2">
    <fb>30003625</fb>
    <v>2</v>
  </rv>
  <rv s="2">
    <fb>30003626</fb>
    <v>2</v>
  </rv>
  <rv s="2">
    <fb>30003627</fb>
    <v>2</v>
  </rv>
  <rv s="2">
    <fb>30003628</fb>
    <v>2</v>
  </rv>
  <rv s="3">
    <v>569</v>
  </rv>
  <rv s="9">
    <v>9P57-V</v>
    <v>Atom</v>
    <v>0</v>
    <v>9P57-V</v>
    <v>Constellation</v>
    <v>None</v>
    <v>5415</v>
    <v>6649890000000000</v>
    <v>5394</v>
    <v>5422</v>
  </rv>
  <rv s="2">
    <fb>20000529</fb>
    <v>1</v>
  </rv>
  <rv s="2">
    <fb>30003629</fb>
    <v>2</v>
  </rv>
  <rv s="2">
    <fb>30003630</fb>
    <v>2</v>
  </rv>
  <rv s="2">
    <fb>30003631</fb>
    <v>2</v>
  </rv>
  <rv s="2">
    <fb>30003632</fb>
    <v>2</v>
  </rv>
  <rv s="2">
    <fb>30003633</fb>
    <v>2</v>
  </rv>
  <rv s="2">
    <fb>30003634</fb>
    <v>2</v>
  </rv>
  <rv s="2">
    <fb>30003635</fb>
    <v>2</v>
  </rv>
  <rv s="3">
    <v>570</v>
  </rv>
  <rv s="8">
    <v>TJ10-O</v>
    <v>Atom</v>
    <v>0</v>
    <v>TJ10-O</v>
    <v>Constellation</v>
    <v>None</v>
    <v>5424</v>
    <v>9.22317e+15</v>
    <v>5394</v>
    <v>5432</v>
  </rv>
  <rv s="2">
    <fb>20000530</fb>
    <v>1</v>
  </rv>
  <rv s="2">
    <fb>30003636</fb>
    <v>2</v>
  </rv>
  <rv s="2">
    <fb>30003637</fb>
    <v>2</v>
  </rv>
  <rv s="2">
    <fb>30003638</fb>
    <v>2</v>
  </rv>
  <rv s="2">
    <fb>30003639</fb>
    <v>2</v>
  </rv>
  <rv s="2">
    <fb>30003640</fb>
    <v>2</v>
  </rv>
  <rv s="2">
    <fb>30003641</fb>
    <v>2</v>
  </rv>
  <rv s="2">
    <fb>30003642</fb>
    <v>2</v>
  </rv>
  <rv s="2">
    <fb>30003643</fb>
    <v>2</v>
  </rv>
  <rv s="3">
    <v>571</v>
  </rv>
  <rv s="8">
    <v>X-FHU3</v>
    <v>Atom</v>
    <v>0</v>
    <v>X-FHU3</v>
    <v>Constellation</v>
    <v>None</v>
    <v>5434</v>
    <v>1.32541e+16</v>
    <v>5394</v>
    <v>5443</v>
  </rv>
  <rv s="2">
    <fb>20000531</fb>
    <v>1</v>
  </rv>
  <rv s="2">
    <fb>30003644</fb>
    <v>2</v>
  </rv>
  <rv s="2">
    <fb>30003645</fb>
    <v>2</v>
  </rv>
  <rv s="2">
    <fb>30003646</fb>
    <v>2</v>
  </rv>
  <rv s="2">
    <fb>30003647</fb>
    <v>2</v>
  </rv>
  <rv s="2">
    <fb>30003648</fb>
    <v>2</v>
  </rv>
  <rv s="2">
    <fb>30003649</fb>
    <v>2</v>
  </rv>
  <rv s="3">
    <v>572</v>
  </rv>
  <rv s="9">
    <v>GFE-SS</v>
    <v>Atom</v>
    <v>0</v>
    <v>GFE-SS</v>
    <v>Constellation</v>
    <v>None</v>
    <v>5445</v>
    <v>7627510000000000</v>
    <v>5394</v>
    <v>5452</v>
  </rv>
  <rv s="2">
    <fb>20000532</fb>
    <v>1</v>
  </rv>
  <rv s="2">
    <fb>30003650</fb>
    <v>2</v>
  </rv>
  <rv s="2">
    <fb>30003651</fb>
    <v>2</v>
  </rv>
  <rv s="2">
    <fb>30003652</fb>
    <v>2</v>
  </rv>
  <rv s="2">
    <fb>30003653</fb>
    <v>2</v>
  </rv>
  <rv s="2">
    <fb>30003654</fb>
    <v>2</v>
  </rv>
  <rv s="2">
    <fb>30003655</fb>
    <v>2</v>
  </rv>
  <rv s="2">
    <fb>30003656</fb>
    <v>2</v>
  </rv>
  <rv s="2">
    <fb>30003657</fb>
    <v>2</v>
  </rv>
  <rv s="3">
    <v>573</v>
  </rv>
  <rv s="8">
    <v>2-ZRM0</v>
    <v>Atom</v>
    <v>0</v>
    <v>2-ZRM0</v>
    <v>Constellation</v>
    <v>None</v>
    <v>5454</v>
    <v>1.23577e+16</v>
    <v>5394</v>
    <v>5463</v>
  </rv>
  <rv s="2">
    <fb>20000533</fb>
    <v>1</v>
  </rv>
  <rv s="2">
    <fb>30003658</fb>
    <v>2</v>
  </rv>
  <rv s="2">
    <fb>30003659</fb>
    <v>2</v>
  </rv>
  <rv s="2">
    <fb>30003660</fb>
    <v>2</v>
  </rv>
  <rv s="2">
    <fb>30003661</fb>
    <v>2</v>
  </rv>
  <rv s="2">
    <fb>30003662</fb>
    <v>2</v>
  </rv>
  <rv s="2">
    <fb>30003663</fb>
    <v>2</v>
  </rv>
  <rv s="3">
    <v>574</v>
  </rv>
  <rv s="8">
    <v>O-EOI9</v>
    <v>Atom</v>
    <v>0</v>
    <v>O-EOI9</v>
    <v>Constellation</v>
    <v>None</v>
    <v>5465</v>
    <v>1.41707e+16</v>
    <v>5394</v>
    <v>5472</v>
  </rv>
  <rv s="2">
    <fb>20000534</fb>
    <v>1</v>
  </rv>
  <rv s="2">
    <fb>30003664</fb>
    <v>2</v>
  </rv>
  <rv s="2">
    <fb>30003665</fb>
    <v>2</v>
  </rv>
  <rv s="2">
    <fb>30003666</fb>
    <v>2</v>
  </rv>
  <rv s="2">
    <fb>30003667</fb>
    <v>2</v>
  </rv>
  <rv s="2">
    <fb>30003668</fb>
    <v>2</v>
  </rv>
  <rv s="2">
    <fb>30003669</fb>
    <v>2</v>
  </rv>
  <rv s="3">
    <v>575</v>
  </rv>
  <rv s="8">
    <v>1D-65L</v>
    <v>Atom</v>
    <v>0</v>
    <v>1D-65L</v>
    <v>Constellation</v>
    <v>None</v>
    <v>5474</v>
    <v>1.29698e+16</v>
    <v>5394</v>
    <v>5481</v>
  </rv>
  <rv s="2">
    <fb>20000535</fb>
    <v>1</v>
  </rv>
  <rv s="2">
    <fb>30003670</fb>
    <v>2</v>
  </rv>
  <rv s="2">
    <fb>30003671</fb>
    <v>2</v>
  </rv>
  <rv s="2">
    <fb>30003672</fb>
    <v>2</v>
  </rv>
  <rv s="2">
    <fb>30003673</fb>
    <v>2</v>
  </rv>
  <rv s="2">
    <fb>30003674</fb>
    <v>2</v>
  </rv>
  <rv s="2">
    <fb>30003675</fb>
    <v>2</v>
  </rv>
  <rv s="3">
    <v>576</v>
  </rv>
  <rv s="9">
    <v>E-72A3</v>
    <v>Atom</v>
    <v>0</v>
    <v>E-72A3</v>
    <v>Constellation</v>
    <v>None</v>
    <v>5483</v>
    <v>7778230000000000</v>
    <v>5394</v>
    <v>5490</v>
  </rv>
  <rv s="3">
    <v>577</v>
  </rv>
  <rv s="6">
    <v>Tenal</v>
    <v>Atom</v>
    <v>0</v>
    <v>5492</v>
    <v>Region</v>
    <v>Tenal has long been a refuge for those wishing to stray far away from the State, for one reason or another. The journey there is perilous due to the intervening Guristas territories, but that remains a major element of its appeal, and many pioneers, hermits and less reputable travelers have risked everything to travel to this quiet backwater and make it their home. Several Caldari mystics have claimed that Tenal is the place that one should travel to in order to come face to face with the Starsmith, although whether this is in reference to the view into space from its outermost systems or the likely outcome of trying to negotiate the dangers of the route has never been made clear.</v>
    <v>5394</v>
    <v>Tenal</v>
  </rv>
  <rv s="2">
    <fb>20000536</fb>
    <v>1</v>
  </rv>
  <rv s="2">
    <fb>10000046</fb>
    <v>1</v>
  </rv>
  <rv s="2">
    <fb>30003676</fb>
    <v>2</v>
  </rv>
  <rv s="2">
    <fb>30003677</fb>
    <v>2</v>
  </rv>
  <rv s="2">
    <fb>30003678</fb>
    <v>2</v>
  </rv>
  <rv s="2">
    <fb>30003679</fb>
    <v>2</v>
  </rv>
  <rv s="2">
    <fb>30003680</fb>
    <v>2</v>
  </rv>
  <rv s="2">
    <fb>30003681</fb>
    <v>2</v>
  </rv>
  <rv s="2">
    <fb>30003682</fb>
    <v>2</v>
  </rv>
  <rv s="3">
    <v>578</v>
  </rv>
  <rv s="8">
    <v>XFLN-F</v>
    <v>Atom</v>
    <v>0</v>
    <v>XFLN-F</v>
    <v>Constellation</v>
    <v>None</v>
    <v>5494</v>
    <v>1.88468e+16</v>
    <v>5495</v>
    <v>5503</v>
  </rv>
  <rv s="2">
    <fb>20000537</fb>
    <v>1</v>
  </rv>
  <rv s="2">
    <fb>30003683</fb>
    <v>2</v>
  </rv>
  <rv s="2">
    <fb>30003684</fb>
    <v>2</v>
  </rv>
  <rv s="2">
    <fb>30003685</fb>
    <v>2</v>
  </rv>
  <rv s="2">
    <fb>30003686</fb>
    <v>2</v>
  </rv>
  <rv s="2">
    <fb>30003687</fb>
    <v>2</v>
  </rv>
  <rv s="2">
    <fb>30003688</fb>
    <v>2</v>
  </rv>
  <rv s="2">
    <fb>30003689</fb>
    <v>2</v>
  </rv>
  <rv s="3">
    <v>579</v>
  </rv>
  <rv s="8">
    <v>UWRZ-2</v>
    <v>Atom</v>
    <v>0</v>
    <v>UWRZ-2</v>
    <v>Constellation</v>
    <v>None</v>
    <v>5505</v>
    <v>9.44558e+15</v>
    <v>5495</v>
    <v>5513</v>
  </rv>
  <rv s="2">
    <fb>20000538</fb>
    <v>1</v>
  </rv>
  <rv s="2">
    <fb>30003690</fb>
    <v>2</v>
  </rv>
  <rv s="2">
    <fb>30003691</fb>
    <v>2</v>
  </rv>
  <rv s="2">
    <fb>30003692</fb>
    <v>2</v>
  </rv>
  <rv s="2">
    <fb>30003693</fb>
    <v>2</v>
  </rv>
  <rv s="2">
    <fb>30003694</fb>
    <v>2</v>
  </rv>
  <rv s="2">
    <fb>30003695</fb>
    <v>2</v>
  </rv>
  <rv s="2">
    <fb>30003696</fb>
    <v>2</v>
  </rv>
  <rv s="3">
    <v>580</v>
  </rv>
  <rv s="8">
    <v>7X-X1Y</v>
    <v>Atom</v>
    <v>0</v>
    <v>7X-X1Y</v>
    <v>Constellation</v>
    <v>None</v>
    <v>5515</v>
    <v>1.10791e+16</v>
    <v>5495</v>
    <v>5523</v>
  </rv>
  <rv s="2">
    <fb>20000539</fb>
    <v>1</v>
  </rv>
  <rv s="2">
    <fb>30003697</fb>
    <v>2</v>
  </rv>
  <rv s="2">
    <fb>30003698</fb>
    <v>2</v>
  </rv>
  <rv s="2">
    <fb>30003699</fb>
    <v>2</v>
  </rv>
  <rv s="2">
    <fb>30003700</fb>
    <v>2</v>
  </rv>
  <rv s="2">
    <fb>30003701</fb>
    <v>2</v>
  </rv>
  <rv s="2">
    <fb>30003702</fb>
    <v>2</v>
  </rv>
  <rv s="3">
    <v>581</v>
  </rv>
  <rv s="8">
    <v>VNX-P0</v>
    <v>Atom</v>
    <v>0</v>
    <v>VNX-P0</v>
    <v>Constellation</v>
    <v>None</v>
    <v>5525</v>
    <v>1.4099e+16</v>
    <v>5495</v>
    <v>5532</v>
  </rv>
  <rv s="3">
    <v>582</v>
  </rv>
  <rv s="6">
    <v>Fade</v>
    <v>Atom</v>
    <v>0</v>
    <v>5534</v>
    <v>Region</v>
    <v>A foreboding area of space long considered to be the backwater of the galaxy, Fade was once the home of no less than a dozen small competing pirate sects. Never managing to pose much of a threat to Empire space due to their frequent clashes, they were mostly ignored. That is, until the Serpentis came to be and began expanding its power base._x000D_
_x000D_
Seeing a region ripe for the picking, the Serpentis began to insinuate its people into several of the most powerful factions, playing them off against each other until they were sufficiently weakened both politically and militarily that moving in and taking control was simply a formality.  This audacious move put the Serpentis firmly on the map of even the major Empires.</v>
    <v>5495</v>
    <v>Fade</v>
  </rv>
  <rv s="2">
    <fb>20000540</fb>
    <v>1</v>
  </rv>
  <rv s="2">
    <fb>10000047</fb>
    <v>1</v>
  </rv>
  <rv s="2">
    <fb>30003703</fb>
    <v>2</v>
  </rv>
  <rv s="2">
    <fb>30003704</fb>
    <v>2</v>
  </rv>
  <rv s="2">
    <fb>30003705</fb>
    <v>2</v>
  </rv>
  <rv s="2">
    <fb>30003706</fb>
    <v>2</v>
  </rv>
  <rv s="2">
    <fb>30003707</fb>
    <v>2</v>
  </rv>
  <rv s="2">
    <fb>30003708</fb>
    <v>2</v>
  </rv>
  <rv s="3">
    <v>583</v>
  </rv>
  <rv s="8">
    <v>G2E-RJ</v>
    <v>Atom</v>
    <v>0</v>
    <v>G2E-RJ</v>
    <v>Constellation</v>
    <v>None</v>
    <v>5536</v>
    <v>1.1191e+16</v>
    <v>5537</v>
    <v>5544</v>
  </rv>
  <rv s="2">
    <fb>20000541</fb>
    <v>1</v>
  </rv>
  <rv s="2">
    <fb>30003709</fb>
    <v>2</v>
  </rv>
  <rv s="2">
    <fb>30003710</fb>
    <v>2</v>
  </rv>
  <rv s="2">
    <fb>30003711</fb>
    <v>2</v>
  </rv>
  <rv s="2">
    <fb>30003712</fb>
    <v>2</v>
  </rv>
  <rv s="2">
    <fb>30003713</fb>
    <v>2</v>
  </rv>
  <rv s="2">
    <fb>30003714</fb>
    <v>2</v>
  </rv>
  <rv s="2">
    <fb>30003715</fb>
    <v>2</v>
  </rv>
  <rv s="2">
    <fb>30003716</fb>
    <v>2</v>
  </rv>
  <rv s="3">
    <v>584</v>
  </rv>
  <rv s="8">
    <v>4BZ-R3</v>
    <v>Atom</v>
    <v>0</v>
    <v>4BZ-R3</v>
    <v>Constellation</v>
    <v>None</v>
    <v>5546</v>
    <v>1.45698e+16</v>
    <v>5537</v>
    <v>5555</v>
  </rv>
  <rv s="2">
    <fb>20000542</fb>
    <v>1</v>
  </rv>
  <rv s="2">
    <fb>30003717</fb>
    <v>2</v>
  </rv>
  <rv s="2">
    <fb>30003718</fb>
    <v>2</v>
  </rv>
  <rv s="2">
    <fb>30003719</fb>
    <v>2</v>
  </rv>
  <rv s="2">
    <fb>30003720</fb>
    <v>2</v>
  </rv>
  <rv s="2">
    <fb>30003721</fb>
    <v>2</v>
  </rv>
  <rv s="2">
    <fb>30003722</fb>
    <v>2</v>
  </rv>
  <rv s="3">
    <v>585</v>
  </rv>
  <rv s="9">
    <v>AZBG-H</v>
    <v>Atom</v>
    <v>0</v>
    <v>AZBG-H</v>
    <v>Constellation</v>
    <v>None</v>
    <v>5557</v>
    <v>7551430000000000</v>
    <v>5537</v>
    <v>5564</v>
  </rv>
  <rv s="2">
    <fb>20000543</fb>
    <v>1</v>
  </rv>
  <rv s="2">
    <fb>30003723</fb>
    <v>2</v>
  </rv>
  <rv s="2">
    <fb>30003724</fb>
    <v>2</v>
  </rv>
  <rv s="2">
    <fb>30003725</fb>
    <v>2</v>
  </rv>
  <rv s="2">
    <fb>30003726</fb>
    <v>2</v>
  </rv>
  <rv s="2">
    <fb>30003727</fb>
    <v>2</v>
  </rv>
  <rv s="2">
    <fb>30003728</fb>
    <v>2</v>
  </rv>
  <rv s="3">
    <v>586</v>
  </rv>
  <rv s="9">
    <v>I9B-8X</v>
    <v>Atom</v>
    <v>0</v>
    <v>I9B-8X</v>
    <v>Constellation</v>
    <v>None</v>
    <v>5566</v>
    <v>7984090000000000</v>
    <v>5537</v>
    <v>5573</v>
  </rv>
  <rv s="2">
    <fb>20000544</fb>
    <v>1</v>
  </rv>
  <rv s="2">
    <fb>30003729</fb>
    <v>2</v>
  </rv>
  <rv s="2">
    <fb>30003730</fb>
    <v>2</v>
  </rv>
  <rv s="2">
    <fb>30003731</fb>
    <v>2</v>
  </rv>
  <rv s="2">
    <fb>30003732</fb>
    <v>2</v>
  </rv>
  <rv s="2">
    <fb>30003733</fb>
    <v>2</v>
  </rv>
  <rv s="2">
    <fb>30003734</fb>
    <v>2</v>
  </rv>
  <rv s="3">
    <v>587</v>
  </rv>
  <rv s="8">
    <v>XV7L-S</v>
    <v>Atom</v>
    <v>0</v>
    <v>XV7L-S</v>
    <v>Constellation</v>
    <v>None</v>
    <v>5575</v>
    <v>1.38239e+16</v>
    <v>5537</v>
    <v>5582</v>
  </rv>
  <rv s="2">
    <fb>20000545</fb>
    <v>1</v>
  </rv>
  <rv s="2">
    <fb>30003735</fb>
    <v>2</v>
  </rv>
  <rv s="2">
    <fb>30003736</fb>
    <v>2</v>
  </rv>
  <rv s="2">
    <fb>30003737</fb>
    <v>2</v>
  </rv>
  <rv s="2">
    <fb>30003738</fb>
    <v>2</v>
  </rv>
  <rv s="2">
    <fb>30003739</fb>
    <v>2</v>
  </rv>
  <rv s="2">
    <fb>30003740</fb>
    <v>2</v>
  </rv>
  <rv s="3">
    <v>588</v>
  </rv>
  <rv s="9">
    <v>ZQ2-CF</v>
    <v>Atom</v>
    <v>0</v>
    <v>ZQ2-CF</v>
    <v>Constellation</v>
    <v>None</v>
    <v>5584</v>
    <v>7688080000000000</v>
    <v>5537</v>
    <v>5591</v>
  </rv>
  <rv s="2">
    <fb>20000546</fb>
    <v>1</v>
  </rv>
  <rv s="2">
    <fb>30003741</fb>
    <v>2</v>
  </rv>
  <rv s="2">
    <fb>30003742</fb>
    <v>2</v>
  </rv>
  <rv s="2">
    <fb>30003743</fb>
    <v>2</v>
  </rv>
  <rv s="2">
    <fb>30003744</fb>
    <v>2</v>
  </rv>
  <rv s="2">
    <fb>30003745</fb>
    <v>2</v>
  </rv>
  <rv s="2">
    <fb>30003746</fb>
    <v>2</v>
  </rv>
  <rv s="2">
    <fb>30003747</fb>
    <v>2</v>
  </rv>
  <rv s="3">
    <v>589</v>
  </rv>
  <rv s="8">
    <v>HS7W-T</v>
    <v>Atom</v>
    <v>0</v>
    <v>HS7W-T</v>
    <v>Constellation</v>
    <v>None</v>
    <v>5593</v>
    <v>1.57671e+16</v>
    <v>5537</v>
    <v>5601</v>
  </rv>
  <rv s="2">
    <fb>20000547</fb>
    <v>1</v>
  </rv>
  <rv s="2">
    <fb>30003748</fb>
    <v>2</v>
  </rv>
  <rv s="2">
    <fb>30003749</fb>
    <v>2</v>
  </rv>
  <rv s="2">
    <fb>30003750</fb>
    <v>2</v>
  </rv>
  <rv s="2">
    <fb>30003751</fb>
    <v>2</v>
  </rv>
  <rv s="2">
    <fb>30003752</fb>
    <v>2</v>
  </rv>
  <rv s="2">
    <fb>30003753</fb>
    <v>2</v>
  </rv>
  <rv s="3">
    <v>590</v>
  </rv>
  <rv s="9">
    <v>5-88B9</v>
    <v>Atom</v>
    <v>0</v>
    <v>5-88B9</v>
    <v>Constellation</v>
    <v>None</v>
    <v>5603</v>
    <v>8304570000000000</v>
    <v>5537</v>
    <v>5610</v>
  </rv>
  <rv s="2">
    <fb>20000548</fb>
    <v>1</v>
  </rv>
  <rv s="2">
    <fb>30003754</fb>
    <v>2</v>
  </rv>
  <rv s="2">
    <fb>30003755</fb>
    <v>2</v>
  </rv>
  <rv s="2">
    <fb>30003756</fb>
    <v>2</v>
  </rv>
  <rv s="2">
    <fb>30003757</fb>
    <v>2</v>
  </rv>
  <rv s="2">
    <fb>30003758</fb>
    <v>2</v>
  </rv>
  <rv s="2">
    <fb>30003759</fb>
    <v>2</v>
  </rv>
  <rv s="3">
    <v>591</v>
  </rv>
  <rv s="8">
    <v>UD-ZJ3</v>
    <v>Atom</v>
    <v>0</v>
    <v>UD-ZJ3</v>
    <v>Constellation</v>
    <v>None</v>
    <v>5612</v>
    <v>1.0637e+16</v>
    <v>5537</v>
    <v>5619</v>
  </rv>
  <rv s="2">
    <fb>20000549</fb>
    <v>1</v>
  </rv>
  <rv s="2">
    <fb>30003760</fb>
    <v>2</v>
  </rv>
  <rv s="2">
    <fb>30003761</fb>
    <v>2</v>
  </rv>
  <rv s="2">
    <fb>30003762</fb>
    <v>2</v>
  </rv>
  <rv s="2">
    <fb>30003763</fb>
    <v>2</v>
  </rv>
  <rv s="2">
    <fb>30003764</fb>
    <v>2</v>
  </rv>
  <rv s="2">
    <fb>30003765</fb>
    <v>2</v>
  </rv>
  <rv s="3">
    <v>592</v>
  </rv>
  <rv s="9">
    <v>P6N8-J</v>
    <v>Atom</v>
    <v>0</v>
    <v>P6N8-J</v>
    <v>Constellation</v>
    <v>None</v>
    <v>5621</v>
    <v>6223440000000000</v>
    <v>5537</v>
    <v>5628</v>
  </rv>
  <rv s="2">
    <fb>20000550</fb>
    <v>1</v>
  </rv>
  <rv s="2">
    <fb>30003766</fb>
    <v>2</v>
  </rv>
  <rv s="2">
    <fb>30003767</fb>
    <v>2</v>
  </rv>
  <rv s="2">
    <fb>30003768</fb>
    <v>2</v>
  </rv>
  <rv s="2">
    <fb>30003769</fb>
    <v>2</v>
  </rv>
  <rv s="2">
    <fb>30003770</fb>
    <v>2</v>
  </rv>
  <rv s="2">
    <fb>30003771</fb>
    <v>2</v>
  </rv>
  <rv s="2">
    <fb>30003772</fb>
    <v>2</v>
  </rv>
  <rv s="2">
    <fb>30003773</fb>
    <v>2</v>
  </rv>
  <rv s="3">
    <v>593</v>
  </rv>
  <rv s="8">
    <v>04-H4M</v>
    <v>Atom</v>
    <v>0</v>
    <v>04-H4M</v>
    <v>Constellation</v>
    <v>None</v>
    <v>5630</v>
    <v>1.02373e+16</v>
    <v>5537</v>
    <v>5639</v>
  </rv>
  <rv s="2">
    <fb>20000551</fb>
    <v>1</v>
  </rv>
  <rv s="2">
    <fb>30003774</fb>
    <v>2</v>
  </rv>
  <rv s="2">
    <fb>30003775</fb>
    <v>2</v>
  </rv>
  <rv s="2">
    <fb>30003776</fb>
    <v>2</v>
  </rv>
  <rv s="2">
    <fb>30003777</fb>
    <v>2</v>
  </rv>
  <rv s="2">
    <fb>30003778</fb>
    <v>2</v>
  </rv>
  <rv s="2">
    <fb>30003779</fb>
    <v>2</v>
  </rv>
  <rv s="2">
    <fb>30003780</fb>
    <v>2</v>
  </rv>
  <rv s="3">
    <v>594</v>
  </rv>
  <rv s="8">
    <v>H-KW4A</v>
    <v>Atom</v>
    <v>0</v>
    <v>H-KW4A</v>
    <v>Constellation</v>
    <v>None</v>
    <v>5641</v>
    <v>1.26147e+16</v>
    <v>5537</v>
    <v>5649</v>
  </rv>
  <rv s="2">
    <fb>20000552</fb>
    <v>1</v>
  </rv>
  <rv s="2">
    <fb>30003781</fb>
    <v>2</v>
  </rv>
  <rv s="2">
    <fb>30003782</fb>
    <v>2</v>
  </rv>
  <rv s="2">
    <fb>30003783</fb>
    <v>2</v>
  </rv>
  <rv s="2">
    <fb>30003784</fb>
    <v>2</v>
  </rv>
  <rv s="2">
    <fb>30003785</fb>
    <v>2</v>
  </rv>
  <rv s="2">
    <fb>30003786</fb>
    <v>2</v>
  </rv>
  <rv s="3">
    <v>595</v>
  </rv>
  <rv s="9">
    <v>Q-6LG1</v>
    <v>Atom</v>
    <v>0</v>
    <v>Q-6LG1</v>
    <v>Constellation</v>
    <v>None</v>
    <v>5651</v>
    <v>8094210000000000</v>
    <v>5537</v>
    <v>5658</v>
  </rv>
  <rv s="3">
    <v>596</v>
  </rv>
  <rv s="6">
    <v>Providence</v>
    <v>Atom</v>
    <v>0</v>
    <v>5660</v>
    <v>Region</v>
    <v>The Empire long had its eye on the region it named Providence, a wealth of minerals on its border ripe for the plucking. Those plans were forced off the shelf with the Minmatar rebellion and the following disaster of Vak'Atioth. Hamstrung by these events and their repercussions, the expansion into Providence failed to materialize._x000D_
_x000D_
So the region was left to waste. Capsuleers now rule the byways, and Sansha's reborn Nation attempts to expand their influence into the region. But only a fool would assume that the Empire has forgotten its plans entirely. The enduring Amarr have learned to be ever patient, ever watchful.</v>
    <v>5537</v>
    <v>Providence</v>
  </rv>
  <rv s="2">
    <fb>20000553</fb>
    <v>1</v>
  </rv>
  <rv s="2">
    <fb>10000048</fb>
    <v>1</v>
  </rv>
  <rv s="2">
    <fb>30003787</fb>
    <v>2</v>
  </rv>
  <rv s="2">
    <fb>30003788</fb>
    <v>2</v>
  </rv>
  <rv s="2">
    <fb>30003789</fb>
    <v>2</v>
  </rv>
  <rv s="2">
    <fb>30003790</fb>
    <v>2</v>
  </rv>
  <rv s="2">
    <fb>30003791</fb>
    <v>2</v>
  </rv>
  <rv s="2">
    <fb>30003792</fb>
    <v>2</v>
  </rv>
  <rv s="2">
    <fb>30003793</fb>
    <v>2</v>
  </rv>
  <rv s="3">
    <v>597</v>
  </rv>
  <rv s="4">
    <v>Viriette</v>
    <v>Atom</v>
    <v>0</v>
    <v>Viriette</v>
    <v>Constellation</v>
    <v>3738</v>
    <v>5662</v>
    <v>1.45626e+16</v>
    <v>5663</v>
    <v>5671</v>
  </rv>
  <rv s="2">
    <fb>20000554</fb>
    <v>1</v>
  </rv>
  <rv s="2">
    <fb>30003794</fb>
    <v>2</v>
  </rv>
  <rv s="2">
    <fb>30003795</fb>
    <v>2</v>
  </rv>
  <rv s="2">
    <fb>30003796</fb>
    <v>2</v>
  </rv>
  <rv s="2">
    <fb>30003797</fb>
    <v>2</v>
  </rv>
  <rv s="2">
    <fb>30003798</fb>
    <v>2</v>
  </rv>
  <rv s="2">
    <fb>30003799</fb>
    <v>2</v>
  </rv>
  <rv s="3">
    <v>598</v>
  </rv>
  <rv s="5">
    <v>Fislipesnes</v>
    <v>Atom</v>
    <v>0</v>
    <v>Fislipesnes</v>
    <v>Constellation</v>
    <v>3738</v>
    <v>5673</v>
    <v>6229790000000000</v>
    <v>5663</v>
    <v>5680</v>
  </rv>
  <rv s="2">
    <fb>20000555</fb>
    <v>1</v>
  </rv>
  <rv s="2">
    <fb>30003800</fb>
    <v>2</v>
  </rv>
  <rv s="2">
    <fb>30003801</fb>
    <v>2</v>
  </rv>
  <rv s="2">
    <fb>30003802</fb>
    <v>2</v>
  </rv>
  <rv s="2">
    <fb>30003803</fb>
    <v>2</v>
  </rv>
  <rv s="2">
    <fb>30003804</fb>
    <v>2</v>
  </rv>
  <rv s="2">
    <fb>30003805</fb>
    <v>2</v>
  </rv>
  <rv s="3">
    <v>599</v>
  </rv>
  <rv s="4">
    <v>Alselbosier</v>
    <v>Atom</v>
    <v>0</v>
    <v>Alselbosier</v>
    <v>Constellation</v>
    <v>3738</v>
    <v>5682</v>
    <v>1.17317e+16</v>
    <v>5663</v>
    <v>5689</v>
  </rv>
  <rv s="2">
    <fb>20000556</fb>
    <v>1</v>
  </rv>
  <rv s="2">
    <fb>30003806</fb>
    <v>2</v>
  </rv>
  <rv s="2">
    <fb>30003807</fb>
    <v>2</v>
  </rv>
  <rv s="2">
    <fb>30003808</fb>
    <v>2</v>
  </rv>
  <rv s="2">
    <fb>30003809</fb>
    <v>2</v>
  </rv>
  <rv s="2">
    <fb>30003810</fb>
    <v>2</v>
  </rv>
  <rv s="2">
    <fb>30003811</fb>
    <v>2</v>
  </rv>
  <rv s="3">
    <v>600</v>
  </rv>
  <rv s="4">
    <v>Josmaert</v>
    <v>Atom</v>
    <v>0</v>
    <v>Josmaert</v>
    <v>Constellation</v>
    <v>3738</v>
    <v>5691</v>
    <v>1.50468e+16</v>
    <v>5663</v>
    <v>5698</v>
  </rv>
  <rv s="2">
    <fb>20000557</fb>
    <v>1</v>
  </rv>
  <rv s="2">
    <fb>30003812</fb>
    <v>2</v>
  </rv>
  <rv s="2">
    <fb>30003813</fb>
    <v>2</v>
  </rv>
  <rv s="2">
    <fb>30003814</fb>
    <v>2</v>
  </rv>
  <rv s="2">
    <fb>30003815</fb>
    <v>2</v>
  </rv>
  <rv s="2">
    <fb>30003816</fb>
    <v>2</v>
  </rv>
  <rv s="2">
    <fb>30003817</fb>
    <v>2</v>
  </rv>
  <rv s="3">
    <v>601</v>
  </rv>
  <rv s="4">
    <v>Unour</v>
    <v>Atom</v>
    <v>0</v>
    <v>Unour</v>
    <v>Constellation</v>
    <v>3738</v>
    <v>5700</v>
    <v>1.05108e+16</v>
    <v>5663</v>
    <v>5707</v>
  </rv>
  <rv s="2">
    <fb>20000558</fb>
    <v>1</v>
  </rv>
  <rv s="2">
    <fb>30003818</fb>
    <v>2</v>
  </rv>
  <rv s="2">
    <fb>30003819</fb>
    <v>2</v>
  </rv>
  <rv s="2">
    <fb>30003820</fb>
    <v>2</v>
  </rv>
  <rv s="2">
    <fb>30003821</fb>
    <v>2</v>
  </rv>
  <rv s="2">
    <fb>30003822</fb>
    <v>2</v>
  </rv>
  <rv s="2">
    <fb>30003823</fb>
    <v>2</v>
  </rv>
  <rv s="3">
    <v>602</v>
  </rv>
  <rv s="4">
    <v>Ganoure</v>
    <v>Atom</v>
    <v>0</v>
    <v>Ganoure</v>
    <v>Constellation</v>
    <v>3738</v>
    <v>5709</v>
    <v>1.09202e+16</v>
    <v>5663</v>
    <v>5716</v>
  </rv>
  <rv s="2">
    <fb>20000559</fb>
    <v>1</v>
  </rv>
  <rv s="2">
    <fb>30003824</fb>
    <v>2</v>
  </rv>
  <rv s="2">
    <fb>30003825</fb>
    <v>2</v>
  </rv>
  <rv s="2">
    <fb>30003826</fb>
    <v>2</v>
  </rv>
  <rv s="2">
    <fb>30003827</fb>
    <v>2</v>
  </rv>
  <rv s="2">
    <fb>30003828</fb>
    <v>2</v>
  </rv>
  <rv s="2">
    <fb>30003829</fb>
    <v>2</v>
  </rv>
  <rv s="3">
    <v>603</v>
  </rv>
  <rv s="4">
    <v>Pegeler</v>
    <v>Atom</v>
    <v>0</v>
    <v>Pegeler</v>
    <v>Constellation</v>
    <v>3738</v>
    <v>5718</v>
    <v>1.21508e+16</v>
    <v>5663</v>
    <v>5725</v>
  </rv>
  <rv s="2">
    <fb>20000560</fb>
    <v>1</v>
  </rv>
  <rv s="2">
    <fb>30003830</fb>
    <v>2</v>
  </rv>
  <rv s="2">
    <fb>30003831</fb>
    <v>2</v>
  </rv>
  <rv s="2">
    <fb>30003832</fb>
    <v>2</v>
  </rv>
  <rv s="2">
    <fb>30003833</fb>
    <v>2</v>
  </rv>
  <rv s="2">
    <fb>30003834</fb>
    <v>2</v>
  </rv>
  <rv s="2">
    <fb>30003835</fb>
    <v>2</v>
  </rv>
  <rv s="3">
    <v>604</v>
  </rv>
  <rv s="4">
    <v>Beyt</v>
    <v>Atom</v>
    <v>0</v>
    <v>Beyt</v>
    <v>Constellation</v>
    <v>3738</v>
    <v>5727</v>
    <v>1.43498e+16</v>
    <v>5663</v>
    <v>5734</v>
  </rv>
  <rv s="2">
    <fb>20000561</fb>
    <v>1</v>
  </rv>
  <rv s="2">
    <fb>30003836</fb>
    <v>2</v>
  </rv>
  <rv s="2">
    <fb>30003837</fb>
    <v>2</v>
  </rv>
  <rv s="2">
    <fb>30003838</fb>
    <v>2</v>
  </rv>
  <rv s="2">
    <fb>30003839</fb>
    <v>2</v>
  </rv>
  <rv s="2">
    <fb>30003840</fb>
    <v>2</v>
  </rv>
  <rv s="2">
    <fb>30003841</fb>
    <v>2</v>
  </rv>
  <rv s="2">
    <fb>30003842</fb>
    <v>2</v>
  </rv>
  <rv s="3">
    <v>605</v>
  </rv>
  <rv s="4">
    <v>Amevync</v>
    <v>Atom</v>
    <v>0</v>
    <v>Amevync</v>
    <v>Constellation</v>
    <v>3738</v>
    <v>5736</v>
    <v>1.12936e+16</v>
    <v>5663</v>
    <v>5744</v>
  </rv>
  <rv s="2">
    <fb>20000562</fb>
    <v>1</v>
  </rv>
  <rv s="2">
    <fb>30003843</fb>
    <v>2</v>
  </rv>
  <rv s="2">
    <fb>30003844</fb>
    <v>2</v>
  </rv>
  <rv s="2">
    <fb>30003845</fb>
    <v>2</v>
  </rv>
  <rv s="2">
    <fb>30003846</fb>
    <v>2</v>
  </rv>
  <rv s="2">
    <fb>30003847</fb>
    <v>2</v>
  </rv>
  <rv s="2">
    <fb>30003848</fb>
    <v>2</v>
  </rv>
  <rv s="2">
    <fb>30003849</fb>
    <v>2</v>
  </rv>
  <rv s="3">
    <v>606</v>
  </rv>
  <rv s="4">
    <v>Mallugier</v>
    <v>Atom</v>
    <v>0</v>
    <v>Mallugier</v>
    <v>Constellation</v>
    <v>3738</v>
    <v>5746</v>
    <v>1.24907e+16</v>
    <v>5663</v>
    <v>5754</v>
  </rv>
  <rv s="2">
    <fb>20000563</fb>
    <v>1</v>
  </rv>
  <rv s="2">
    <fb>30003850</fb>
    <v>2</v>
  </rv>
  <rv s="2">
    <fb>30003851</fb>
    <v>2</v>
  </rv>
  <rv s="2">
    <fb>30003852</fb>
    <v>2</v>
  </rv>
  <rv s="2">
    <fb>30003853</fb>
    <v>2</v>
  </rv>
  <rv s="2">
    <fb>30003854</fb>
    <v>2</v>
  </rv>
  <rv s="2">
    <fb>30003855</fb>
    <v>2</v>
  </rv>
  <rv s="2">
    <fb>30003856</fb>
    <v>2</v>
  </rv>
  <rv s="2">
    <fb>30003857</fb>
    <v>2</v>
  </rv>
  <rv s="3">
    <v>607</v>
  </rv>
  <rv s="4">
    <v>Serthoulde</v>
    <v>Atom</v>
    <v>0</v>
    <v>Serthoulde</v>
    <v>Constellation</v>
    <v>3738</v>
    <v>5756</v>
    <v>1.70596e+16</v>
    <v>5663</v>
    <v>5765</v>
  </rv>
  <rv s="3">
    <v>608</v>
  </rv>
  <rv s="6">
    <v>Placid</v>
    <v>Atom</v>
    <v>0</v>
    <v>5767</v>
    <v>Region</v>
    <v>In reality, Placid is anything but. The southern reaches of the region are home to the notorious Intaki, whose huge emphasis on personal freedom goes some way towards explaining its general lawlessness. The situation is not helped by the Federation's seeming reluctance to invest heavily in the region - a source of some resentment among the Intaki who haven't already fled to Syndicate._x000D_
_x000D_
To make matters worse, much of what does get earmarked for the region ends up being used to bolster the Federation's increasingly important military presence in Placid's turbulent and far-flung northern extremities, which are constantly under threat.</v>
    <v>5663</v>
    <v>Placid</v>
  </rv>
  <rv s="2">
    <fb>500008</fb>
    <v>1</v>
  </rv>
  <rv s="2">
    <fb>20000564</fb>
    <v>1</v>
  </rv>
  <rv s="2">
    <fb>10000049</fb>
    <v>1</v>
  </rv>
  <rv s="2">
    <fb>30003858</fb>
    <v>2</v>
  </rv>
  <rv s="2">
    <fb>30003859</fb>
    <v>2</v>
  </rv>
  <rv s="2">
    <fb>30003860</fb>
    <v>2</v>
  </rv>
  <rv s="2">
    <fb>30003861</fb>
    <v>2</v>
  </rv>
  <rv s="2">
    <fb>30003862</fb>
    <v>2</v>
  </rv>
  <rv s="2">
    <fb>30003863</fb>
    <v>2</v>
  </rv>
  <rv s="2">
    <fb>30003864</fb>
    <v>2</v>
  </rv>
  <rv s="2">
    <fb>30003865</fb>
    <v>2</v>
  </rv>
  <rv s="2">
    <fb>30003866</fb>
    <v>2</v>
  </rv>
  <rv s="3">
    <v>609</v>
  </rv>
  <rv s="4">
    <v>Nohshayess</v>
    <v>Atom</v>
    <v>0</v>
    <v>Nohshayess</v>
    <v>Constellation</v>
    <v>5769</v>
    <v>5770</v>
    <v>1.4619e+16</v>
    <v>5771</v>
    <v>5781</v>
  </rv>
  <rv s="2">
    <fb>20000565</fb>
    <v>1</v>
  </rv>
  <rv s="2">
    <fb>30003867</fb>
    <v>2</v>
  </rv>
  <rv s="2">
    <fb>30003868</fb>
    <v>2</v>
  </rv>
  <rv s="2">
    <fb>30003869</fb>
    <v>2</v>
  </rv>
  <rv s="2">
    <fb>30003870</fb>
    <v>2</v>
  </rv>
  <rv s="2">
    <fb>30003871</fb>
    <v>2</v>
  </rv>
  <rv s="2">
    <fb>30003872</fb>
    <v>2</v>
  </rv>
  <rv s="2">
    <fb>30003873</fb>
    <v>2</v>
  </rv>
  <rv s="2">
    <fb>30003874</fb>
    <v>2</v>
  </rv>
  <rv s="2">
    <fb>30003875</fb>
    <v>2</v>
  </rv>
  <rv s="3">
    <v>610</v>
  </rv>
  <rv s="4">
    <v>Finaka</v>
    <v>Atom</v>
    <v>0</v>
    <v>Finaka</v>
    <v>Constellation</v>
    <v>5769</v>
    <v>5783</v>
    <v>1.36763e+16</v>
    <v>5771</v>
    <v>5793</v>
  </rv>
  <rv s="2">
    <fb>20000566</fb>
    <v>1</v>
  </rv>
  <rv s="2">
    <fb>30003876</fb>
    <v>2</v>
  </rv>
  <rv s="2">
    <fb>30003877</fb>
    <v>2</v>
  </rv>
  <rv s="2">
    <fb>30003878</fb>
    <v>2</v>
  </rv>
  <rv s="2">
    <fb>30003879</fb>
    <v>2</v>
  </rv>
  <rv s="2">
    <fb>30003880</fb>
    <v>2</v>
  </rv>
  <rv s="2">
    <fb>30003881</fb>
    <v>2</v>
  </rv>
  <rv s="3">
    <v>611</v>
  </rv>
  <rv s="4">
    <v>Amdimmah</v>
    <v>Atom</v>
    <v>0</v>
    <v>Amdimmah</v>
    <v>Constellation</v>
    <v>5769</v>
    <v>5795</v>
    <v>1.45791e+16</v>
    <v>5771</v>
    <v>5802</v>
  </rv>
  <rv s="2">
    <fb>20000567</fb>
    <v>1</v>
  </rv>
  <rv s="2">
    <fb>30003882</fb>
    <v>2</v>
  </rv>
  <rv s="2">
    <fb>30003883</fb>
    <v>2</v>
  </rv>
  <rv s="2">
    <fb>30003884</fb>
    <v>2</v>
  </rv>
  <rv s="2">
    <fb>30003885</fb>
    <v>2</v>
  </rv>
  <rv s="2">
    <fb>30003886</fb>
    <v>2</v>
  </rv>
  <rv s="2">
    <fb>30003887</fb>
    <v>2</v>
  </rv>
  <rv s="3">
    <v>612</v>
  </rv>
  <rv s="4">
    <v>Youledian</v>
    <v>Atom</v>
    <v>0</v>
    <v>Youledian</v>
    <v>Constellation</v>
    <v>5769</v>
    <v>5804</v>
    <v>9.52832e+15</v>
    <v>5771</v>
    <v>5811</v>
  </rv>
  <rv s="2">
    <fb>20000568</fb>
    <v>1</v>
  </rv>
  <rv s="2">
    <fb>30003888</fb>
    <v>2</v>
  </rv>
  <rv s="2">
    <fb>30003889</fb>
    <v>2</v>
  </rv>
  <rv s="2">
    <fb>30003890</fb>
    <v>2</v>
  </rv>
  <rv s="2">
    <fb>30003891</fb>
    <v>2</v>
  </rv>
  <rv s="2">
    <fb>30003892</fb>
    <v>2</v>
  </rv>
  <rv s="2">
    <fb>30003893</fb>
    <v>2</v>
  </rv>
  <rv s="2">
    <fb>30003894</fb>
    <v>2</v>
  </rv>
  <rv s="2">
    <fb>30003895</fb>
    <v>2</v>
  </rv>
  <rv s="3">
    <v>613</v>
  </rv>
  <rv s="4">
    <v>Sib</v>
    <v>Atom</v>
    <v>0</v>
    <v>Sib</v>
    <v>Constellation</v>
    <v>5769</v>
    <v>5813</v>
    <v>1.71437e+16</v>
    <v>5771</v>
    <v>5822</v>
  </rv>
  <rv s="2">
    <fb>20000569</fb>
    <v>1</v>
  </rv>
  <rv s="2">
    <fb>30003896</fb>
    <v>2</v>
  </rv>
  <rv s="2">
    <fb>30003897</fb>
    <v>2</v>
  </rv>
  <rv s="2">
    <fb>30003898</fb>
    <v>2</v>
  </rv>
  <rv s="2">
    <fb>30003899</fb>
    <v>2</v>
  </rv>
  <rv s="2">
    <fb>30003900</fb>
    <v>2</v>
  </rv>
  <rv s="2">
    <fb>30003901</fb>
    <v>2</v>
  </rv>
  <rv s="2">
    <fb>30003902</fb>
    <v>2</v>
  </rv>
  <rv s="3">
    <v>614</v>
  </rv>
  <rv s="4">
    <v>Seevadin</v>
    <v>Atom</v>
    <v>0</v>
    <v>Seevadin</v>
    <v>Constellation</v>
    <v>5769</v>
    <v>5824</v>
    <v>2.09454e+16</v>
    <v>5771</v>
    <v>5832</v>
  </rv>
  <rv s="2">
    <fb>20000570</fb>
    <v>1</v>
  </rv>
  <rv s="2">
    <fb>30003903</fb>
    <v>2</v>
  </rv>
  <rv s="2">
    <fb>30003904</fb>
    <v>2</v>
  </rv>
  <rv s="2">
    <fb>30003905</fb>
    <v>2</v>
  </rv>
  <rv s="2">
    <fb>30003906</fb>
    <v>2</v>
  </rv>
  <rv s="2">
    <fb>30003907</fb>
    <v>2</v>
  </rv>
  <rv s="2">
    <fb>30003908</fb>
    <v>2</v>
  </rv>
  <rv s="2">
    <fb>30003909</fb>
    <v>2</v>
  </rv>
  <rv s="2">
    <fb>30003910</fb>
    <v>2</v>
  </rv>
  <rv s="3">
    <v>615</v>
  </rv>
  <rv s="4">
    <v>Fekhoya</v>
    <v>Atom</v>
    <v>0</v>
    <v>Fekhoya</v>
    <v>Constellation</v>
    <v>5769</v>
    <v>5834</v>
    <v>2.56932e+16</v>
    <v>5771</v>
    <v>5843</v>
  </rv>
  <rv s="2">
    <fb>20000571</fb>
    <v>1</v>
  </rv>
  <rv s="2">
    <fb>30003911</fb>
    <v>2</v>
  </rv>
  <rv s="2">
    <fb>30003912</fb>
    <v>2</v>
  </rv>
  <rv s="2">
    <fb>30003913</fb>
    <v>2</v>
  </rv>
  <rv s="2">
    <fb>30003914</fb>
    <v>2</v>
  </rv>
  <rv s="2">
    <fb>30003915</fb>
    <v>2</v>
  </rv>
  <rv s="2">
    <fb>30003916</fb>
    <v>2</v>
  </rv>
  <rv s="3">
    <v>616</v>
  </rv>
  <rv s="4">
    <v>Arniri</v>
    <v>Atom</v>
    <v>0</v>
    <v>Arniri</v>
    <v>Constellation</v>
    <v>5769</v>
    <v>5845</v>
    <v>1.26653e+16</v>
    <v>5771</v>
    <v>5852</v>
  </rv>
  <rv s="2">
    <fb>20000572</fb>
    <v>1</v>
  </rv>
  <rv s="2">
    <fb>30003917</fb>
    <v>2</v>
  </rv>
  <rv s="2">
    <fb>30003918</fb>
    <v>2</v>
  </rv>
  <rv s="2">
    <fb>30003919</fb>
    <v>2</v>
  </rv>
  <rv s="2">
    <fb>30003920</fb>
    <v>2</v>
  </rv>
  <rv s="2">
    <fb>30003921</fb>
    <v>2</v>
  </rv>
  <rv s="2">
    <fb>30003922</fb>
    <v>2</v>
  </rv>
  <rv s="3">
    <v>617</v>
  </rv>
  <rv s="4">
    <v>Akar</v>
    <v>Atom</v>
    <v>0</v>
    <v>Akar</v>
    <v>Constellation</v>
    <v>5769</v>
    <v>5854</v>
    <v>1.16374e+16</v>
    <v>5771</v>
    <v>5861</v>
  </rv>
  <rv s="2">
    <fb>20000573</fb>
    <v>1</v>
  </rv>
  <rv s="2">
    <fb>30003923</fb>
    <v>2</v>
  </rv>
  <rv s="2">
    <fb>30003924</fb>
    <v>2</v>
  </rv>
  <rv s="2">
    <fb>30003925</fb>
    <v>2</v>
  </rv>
  <rv s="2">
    <fb>30003926</fb>
    <v>2</v>
  </rv>
  <rv s="2">
    <fb>30003927</fb>
    <v>2</v>
  </rv>
  <rv s="2">
    <fb>30003928</fb>
    <v>2</v>
  </rv>
  <rv s="2">
    <fb>30003929</fb>
    <v>2</v>
  </rv>
  <rv s="3">
    <v>618</v>
  </rv>
  <rv s="4">
    <v>Homroon</v>
    <v>Atom</v>
    <v>0</v>
    <v>Homroon</v>
    <v>Constellation</v>
    <v>5769</v>
    <v>5863</v>
    <v>1.49171e+16</v>
    <v>5771</v>
    <v>5871</v>
  </rv>
  <rv s="2">
    <fb>20000574</fb>
    <v>1</v>
  </rv>
  <rv s="2">
    <fb>30003930</fb>
    <v>2</v>
  </rv>
  <rv s="2">
    <fb>30003931</fb>
    <v>2</v>
  </rv>
  <rv s="2">
    <fb>30003932</fb>
    <v>2</v>
  </rv>
  <rv s="2">
    <fb>30003933</fb>
    <v>2</v>
  </rv>
  <rv s="2">
    <fb>30003934</fb>
    <v>2</v>
  </rv>
  <rv s="2">
    <fb>30003935</fb>
    <v>2</v>
  </rv>
  <rv s="3">
    <v>619</v>
  </rv>
  <rv s="4">
    <v>Budar</v>
    <v>Atom</v>
    <v>0</v>
    <v>Budar</v>
    <v>Constellation</v>
    <v>5769</v>
    <v>5873</v>
    <v>9.94453e+15</v>
    <v>5771</v>
    <v>5880</v>
  </rv>
  <rv s="2">
    <fb>20000575</fb>
    <v>1</v>
  </rv>
  <rv s="2">
    <fb>30003936</fb>
    <v>2</v>
  </rv>
  <rv s="2">
    <fb>30003937</fb>
    <v>2</v>
  </rv>
  <rv s="2">
    <fb>30003938</fb>
    <v>2</v>
  </rv>
  <rv s="2">
    <fb>30003939</fb>
    <v>2</v>
  </rv>
  <rv s="2">
    <fb>30003940</fb>
    <v>2</v>
  </rv>
  <rv s="2">
    <fb>30003941</fb>
    <v>2</v>
  </rv>
  <rv s="3">
    <v>620</v>
  </rv>
  <rv s="4">
    <v>Alpakian</v>
    <v>Atom</v>
    <v>0</v>
    <v>Alpakian</v>
    <v>Constellation</v>
    <v>5769</v>
    <v>5882</v>
    <v>1.01641e+16</v>
    <v>5771</v>
    <v>5889</v>
  </rv>
  <rv s="3">
    <v>621</v>
  </rv>
  <rv s="6">
    <v>Khanid</v>
    <v>Atom</v>
    <v>0</v>
    <v>5891</v>
    <v>Region</v>
    <v>"I will not be ordered by some whimpering fool to destroy myself when my work is unfinished. You will not take anything from me - not my kingdom, not my people and least of all my life."_x000D_
_x000D_
- Khanid II</v>
    <v>5771</v>
    <v>Khanid</v>
  </rv>
  <rv s="2">
    <fb>20000576</fb>
    <v>1</v>
  </rv>
  <rv s="2">
    <fb>10000050</fb>
    <v>1</v>
  </rv>
  <rv s="2">
    <fb>30003942</fb>
    <v>2</v>
  </rv>
  <rv s="2">
    <fb>30003943</fb>
    <v>2</v>
  </rv>
  <rv s="2">
    <fb>30003944</fb>
    <v>2</v>
  </rv>
  <rv s="2">
    <fb>30003945</fb>
    <v>2</v>
  </rv>
  <rv s="2">
    <fb>30003946</fb>
    <v>2</v>
  </rv>
  <rv s="2">
    <fb>30003947</fb>
    <v>2</v>
  </rv>
  <rv s="3">
    <v>622</v>
  </rv>
  <rv s="8">
    <v>H-6HGD</v>
    <v>Atom</v>
    <v>0</v>
    <v>H-6HGD</v>
    <v>Constellation</v>
    <v>None</v>
    <v>5893</v>
    <v>1.02434e+16</v>
    <v>5894</v>
    <v>5901</v>
  </rv>
  <rv s="2">
    <fb>20000577</fb>
    <v>1</v>
  </rv>
  <rv s="2">
    <fb>30003948</fb>
    <v>2</v>
  </rv>
  <rv s="2">
    <fb>30003949</fb>
    <v>2</v>
  </rv>
  <rv s="2">
    <fb>30003950</fb>
    <v>2</v>
  </rv>
  <rv s="2">
    <fb>30003951</fb>
    <v>2</v>
  </rv>
  <rv s="2">
    <fb>30003952</fb>
    <v>2</v>
  </rv>
  <rv s="2">
    <fb>30003953</fb>
    <v>2</v>
  </rv>
  <rv s="3">
    <v>623</v>
  </rv>
  <rv s="8">
    <v>PUB-0R</v>
    <v>Atom</v>
    <v>0</v>
    <v>PUB-0R</v>
    <v>Constellation</v>
    <v>None</v>
    <v>5903</v>
    <v>1.25095e+16</v>
    <v>5894</v>
    <v>5910</v>
  </rv>
  <rv s="2">
    <fb>20000578</fb>
    <v>1</v>
  </rv>
  <rv s="2">
    <fb>30003954</fb>
    <v>2</v>
  </rv>
  <rv s="2">
    <fb>30003955</fb>
    <v>2</v>
  </rv>
  <rv s="2">
    <fb>30003956</fb>
    <v>2</v>
  </rv>
  <rv s="2">
    <fb>30003957</fb>
    <v>2</v>
  </rv>
  <rv s="2">
    <fb>30003958</fb>
    <v>2</v>
  </rv>
  <rv s="2">
    <fb>30003959</fb>
    <v>2</v>
  </rv>
  <rv s="2">
    <fb>30003960</fb>
    <v>2</v>
  </rv>
  <rv s="2">
    <fb>30003961</fb>
    <v>2</v>
  </rv>
  <rv s="3">
    <v>624</v>
  </rv>
  <rv s="8">
    <v>YB7B-8</v>
    <v>Atom</v>
    <v>0</v>
    <v>YB7B-8</v>
    <v>Constellation</v>
    <v>None</v>
    <v>5912</v>
    <v>1.08727e+16</v>
    <v>5894</v>
    <v>5921</v>
  </rv>
  <rv s="2">
    <fb>20000579</fb>
    <v>1</v>
  </rv>
  <rv s="2">
    <fb>30003962</fb>
    <v>2</v>
  </rv>
  <rv s="2">
    <fb>30003963</fb>
    <v>2</v>
  </rv>
  <rv s="2">
    <fb>30003964</fb>
    <v>2</v>
  </rv>
  <rv s="2">
    <fb>30003965</fb>
    <v>2</v>
  </rv>
  <rv s="2">
    <fb>30003966</fb>
    <v>2</v>
  </rv>
  <rv s="2">
    <fb>30003967</fb>
    <v>2</v>
  </rv>
  <rv s="3">
    <v>625</v>
  </rv>
  <rv s="8">
    <v>A-Z7C9</v>
    <v>Atom</v>
    <v>0</v>
    <v>A-Z7C9</v>
    <v>Constellation</v>
    <v>None</v>
    <v>5923</v>
    <v>1.86922e+16</v>
    <v>5894</v>
    <v>5930</v>
  </rv>
  <rv s="2">
    <fb>20000580</fb>
    <v>1</v>
  </rv>
  <rv s="2">
    <fb>30003968</fb>
    <v>2</v>
  </rv>
  <rv s="2">
    <fb>30003969</fb>
    <v>2</v>
  </rv>
  <rv s="2">
    <fb>30003970</fb>
    <v>2</v>
  </rv>
  <rv s="2">
    <fb>30003971</fb>
    <v>2</v>
  </rv>
  <rv s="2">
    <fb>30003972</fb>
    <v>2</v>
  </rv>
  <rv s="2">
    <fb>30003973</fb>
    <v>2</v>
  </rv>
  <rv s="2">
    <fb>30003974</fb>
    <v>2</v>
  </rv>
  <rv s="2">
    <fb>30003975</fb>
    <v>2</v>
  </rv>
  <rv s="2">
    <fb>30003976</fb>
    <v>2</v>
  </rv>
  <rv s="2">
    <fb>30003977</fb>
    <v>2</v>
  </rv>
  <rv s="3">
    <v>626</v>
  </rv>
  <rv s="8">
    <v>9NP-KR</v>
    <v>Atom</v>
    <v>0</v>
    <v>9NP-KR</v>
    <v>Constellation</v>
    <v>None</v>
    <v>5932</v>
    <v>1.93999e+16</v>
    <v>5894</v>
    <v>5943</v>
  </rv>
  <rv s="2">
    <fb>20000581</fb>
    <v>1</v>
  </rv>
  <rv s="2">
    <fb>30003978</fb>
    <v>2</v>
  </rv>
  <rv s="2">
    <fb>30003979</fb>
    <v>2</v>
  </rv>
  <rv s="2">
    <fb>30003980</fb>
    <v>2</v>
  </rv>
  <rv s="2">
    <fb>30003981</fb>
    <v>2</v>
  </rv>
  <rv s="2">
    <fb>30003982</fb>
    <v>2</v>
  </rv>
  <rv s="2">
    <fb>30003983</fb>
    <v>2</v>
  </rv>
  <rv s="3">
    <v>627</v>
  </rv>
  <rv s="8">
    <v>8BO-IH</v>
    <v>Atom</v>
    <v>0</v>
    <v>8BO-IH</v>
    <v>Constellation</v>
    <v>None</v>
    <v>5945</v>
    <v>1.22811e+16</v>
    <v>5894</v>
    <v>5952</v>
  </rv>
  <rv s="2">
    <fb>20000582</fb>
    <v>1</v>
  </rv>
  <rv s="2">
    <fb>30003984</fb>
    <v>2</v>
  </rv>
  <rv s="2">
    <fb>30003985</fb>
    <v>2</v>
  </rv>
  <rv s="2">
    <fb>30003986</fb>
    <v>2</v>
  </rv>
  <rv s="2">
    <fb>30003987</fb>
    <v>2</v>
  </rv>
  <rv s="2">
    <fb>30003988</fb>
    <v>2</v>
  </rv>
  <rv s="2">
    <fb>30003989</fb>
    <v>2</v>
  </rv>
  <rv s="3">
    <v>628</v>
  </rv>
  <rv s="8">
    <v>K-JO26</v>
    <v>Atom</v>
    <v>0</v>
    <v>K-JO26</v>
    <v>Constellation</v>
    <v>None</v>
    <v>5954</v>
    <v>9.22038e+15</v>
    <v>5894</v>
    <v>5961</v>
  </rv>
  <rv s="2">
    <fb>20000583</fb>
    <v>1</v>
  </rv>
  <rv s="2">
    <fb>30003990</fb>
    <v>2</v>
  </rv>
  <rv s="2">
    <fb>30003991</fb>
    <v>2</v>
  </rv>
  <rv s="2">
    <fb>30003992</fb>
    <v>2</v>
  </rv>
  <rv s="2">
    <fb>30003993</fb>
    <v>2</v>
  </rv>
  <rv s="2">
    <fb>30003994</fb>
    <v>2</v>
  </rv>
  <rv s="2">
    <fb>30003995</fb>
    <v>2</v>
  </rv>
  <rv s="3">
    <v>629</v>
  </rv>
  <rv s="8">
    <v>F-RA63</v>
    <v>Atom</v>
    <v>0</v>
    <v>F-RA63</v>
    <v>Constellation</v>
    <v>None</v>
    <v>5963</v>
    <v>1.6945e+16</v>
    <v>5894</v>
    <v>5970</v>
  </rv>
  <rv s="2">
    <fb>20000584</fb>
    <v>1</v>
  </rv>
  <rv s="2">
    <fb>30003996</fb>
    <v>2</v>
  </rv>
  <rv s="2">
    <fb>30003997</fb>
    <v>2</v>
  </rv>
  <rv s="2">
    <fb>30003998</fb>
    <v>2</v>
  </rv>
  <rv s="2">
    <fb>30003999</fb>
    <v>2</v>
  </rv>
  <rv s="2">
    <fb>30004000</fb>
    <v>2</v>
  </rv>
  <rv s="2">
    <fb>30004001</fb>
    <v>2</v>
  </rv>
  <rv s="2">
    <fb>30004002</fb>
    <v>2</v>
  </rv>
  <rv s="3">
    <v>630</v>
  </rv>
  <rv s="8">
    <v>8ET-D1</v>
    <v>Atom</v>
    <v>0</v>
    <v>8ET-D1</v>
    <v>Constellation</v>
    <v>None</v>
    <v>5972</v>
    <v>1.61139e+16</v>
    <v>5894</v>
    <v>5980</v>
  </rv>
  <rv s="2">
    <fb>20000585</fb>
    <v>1</v>
  </rv>
  <rv s="2">
    <fb>30004003</fb>
    <v>2</v>
  </rv>
  <rv s="2">
    <fb>30004004</fb>
    <v>2</v>
  </rv>
  <rv s="2">
    <fb>30004005</fb>
    <v>2</v>
  </rv>
  <rv s="2">
    <fb>30004006</fb>
    <v>2</v>
  </rv>
  <rv s="2">
    <fb>30004007</fb>
    <v>2</v>
  </rv>
  <rv s="2">
    <fb>30004008</fb>
    <v>2</v>
  </rv>
  <rv s="2">
    <fb>30004009</fb>
    <v>2</v>
  </rv>
  <rv s="2">
    <fb>30004010</fb>
    <v>2</v>
  </rv>
  <rv s="2">
    <fb>30004011</fb>
    <v>2</v>
  </rv>
  <rv s="2">
    <fb>30004012</fb>
    <v>2</v>
  </rv>
  <rv s="3">
    <v>631</v>
  </rv>
  <rv s="8">
    <v>MPJW-6</v>
    <v>Atom</v>
    <v>0</v>
    <v>MPJW-6</v>
    <v>Constellation</v>
    <v>None</v>
    <v>5982</v>
    <v>1.66437e+16</v>
    <v>5894</v>
    <v>5993</v>
  </rv>
  <rv s="2">
    <fb>20000586</fb>
    <v>1</v>
  </rv>
  <rv s="2">
    <fb>30004013</fb>
    <v>2</v>
  </rv>
  <rv s="2">
    <fb>30004014</fb>
    <v>2</v>
  </rv>
  <rv s="2">
    <fb>30004015</fb>
    <v>2</v>
  </rv>
  <rv s="2">
    <fb>30004016</fb>
    <v>2</v>
  </rv>
  <rv s="2">
    <fb>30004017</fb>
    <v>2</v>
  </rv>
  <rv s="2">
    <fb>30004018</fb>
    <v>2</v>
  </rv>
  <rv s="3">
    <v>632</v>
  </rv>
  <rv s="8">
    <v>3B-IWE</v>
    <v>Atom</v>
    <v>0</v>
    <v>3B-IWE</v>
    <v>Constellation</v>
    <v>None</v>
    <v>5995</v>
    <v>1.42708e+16</v>
    <v>5894</v>
    <v>6002</v>
  </rv>
  <rv s="2">
    <fb>20000587</fb>
    <v>1</v>
  </rv>
  <rv s="2">
    <fb>30004019</fb>
    <v>2</v>
  </rv>
  <rv s="2">
    <fb>30004020</fb>
    <v>2</v>
  </rv>
  <rv s="2">
    <fb>30004021</fb>
    <v>2</v>
  </rv>
  <rv s="2">
    <fb>30004022</fb>
    <v>2</v>
  </rv>
  <rv s="2">
    <fb>30004023</fb>
    <v>2</v>
  </rv>
  <rv s="2">
    <fb>30004024</fb>
    <v>2</v>
  </rv>
  <rv s="3">
    <v>633</v>
  </rv>
  <rv s="9">
    <v>LI-BA0</v>
    <v>Atom</v>
    <v>0</v>
    <v>LI-BA0</v>
    <v>Constellation</v>
    <v>None</v>
    <v>6004</v>
    <v>8427170000000000</v>
    <v>5894</v>
    <v>6011</v>
  </rv>
  <rv s="2">
    <fb>20000588</fb>
    <v>1</v>
  </rv>
  <rv s="2">
    <fb>30004025</fb>
    <v>2</v>
  </rv>
  <rv s="2">
    <fb>30004026</fb>
    <v>2</v>
  </rv>
  <rv s="2">
    <fb>30004027</fb>
    <v>2</v>
  </rv>
  <rv s="2">
    <fb>30004028</fb>
    <v>2</v>
  </rv>
  <rv s="2">
    <fb>30004029</fb>
    <v>2</v>
  </rv>
  <rv s="2">
    <fb>30004030</fb>
    <v>2</v>
  </rv>
  <rv s="3">
    <v>634</v>
  </rv>
  <rv s="8">
    <v>4QZ-2M</v>
    <v>Atom</v>
    <v>0</v>
    <v>4QZ-2M</v>
    <v>Constellation</v>
    <v>None</v>
    <v>6013</v>
    <v>1.3526e+16</v>
    <v>5894</v>
    <v>6020</v>
  </rv>
  <rv s="2">
    <fb>20000589</fb>
    <v>1</v>
  </rv>
  <rv s="2">
    <fb>30004031</fb>
    <v>2</v>
  </rv>
  <rv s="2">
    <fb>30004032</fb>
    <v>2</v>
  </rv>
  <rv s="2">
    <fb>30004033</fb>
    <v>2</v>
  </rv>
  <rv s="2">
    <fb>30004034</fb>
    <v>2</v>
  </rv>
  <rv s="2">
    <fb>30004035</fb>
    <v>2</v>
  </rv>
  <rv s="2">
    <fb>30004036</fb>
    <v>2</v>
  </rv>
  <rv s="3">
    <v>635</v>
  </rv>
  <rv s="9">
    <v>XLL-Z7</v>
    <v>Atom</v>
    <v>0</v>
    <v>XLL-Z7</v>
    <v>Constellation</v>
    <v>None</v>
    <v>6022</v>
    <v>8057760000000000</v>
    <v>5894</v>
    <v>6029</v>
  </rv>
  <rv s="3">
    <v>636</v>
  </rv>
  <rv s="6">
    <v>Querious</v>
    <v>Atom</v>
    <v>0</v>
    <v>6031</v>
    <v>Region</v>
    <v>The Querious region was originally referred to as JK-FIX, and was seen as merely an administrative grouping for a large mass of disparate systems discovered near to the already-established Delve region. Many of these should by most conventions be part of Delve proper, but the growing Blood Raider presence in that region drove the administration at the time to fold them in with the rest of what is now Querious. When that region too was overrun by Blood forces the issue became irrelevant, but by then the maps had been finalized. The region was given its current name (a reference to an obscure piece of scripture) relatively recently, and while its original designation is no longer present anywhere in official records, part of it has been adopted by the region's hardy capsuleer residents who keep alive what they see as the old traditions.</v>
    <v>5894</v>
    <v>Querious</v>
  </rv>
  <rv s="2">
    <fb>20000590</fb>
    <v>1</v>
  </rv>
  <rv s="2">
    <fb>10000051</fb>
    <v>1</v>
  </rv>
  <rv s="2">
    <fb>30004037</fb>
    <v>2</v>
  </rv>
  <rv s="2">
    <fb>30004038</fb>
    <v>2</v>
  </rv>
  <rv s="2">
    <fb>30004039</fb>
    <v>2</v>
  </rv>
  <rv s="2">
    <fb>30004040</fb>
    <v>2</v>
  </rv>
  <rv s="2">
    <fb>30004041</fb>
    <v>2</v>
  </rv>
  <rv s="2">
    <fb>30004042</fb>
    <v>2</v>
  </rv>
  <rv s="3">
    <v>637</v>
  </rv>
  <rv s="8">
    <v>Yrton</v>
    <v>Atom</v>
    <v>0</v>
    <v>Yrton</v>
    <v>Constellation</v>
    <v>None</v>
    <v>6033</v>
    <v>1.01368e+16</v>
    <v>6034</v>
    <v>6041</v>
  </rv>
  <rv s="2">
    <fb>20000591</fb>
    <v>1</v>
  </rv>
  <rv s="2">
    <fb>30004043</fb>
    <v>2</v>
  </rv>
  <rv s="2">
    <fb>30004044</fb>
    <v>2</v>
  </rv>
  <rv s="2">
    <fb>30004045</fb>
    <v>2</v>
  </rv>
  <rv s="2">
    <fb>30004046</fb>
    <v>2</v>
  </rv>
  <rv s="2">
    <fb>30004047</fb>
    <v>2</v>
  </rv>
  <rv s="2">
    <fb>30004048</fb>
    <v>2</v>
  </rv>
  <rv s="2">
    <fb>30004049</fb>
    <v>2</v>
  </rv>
  <rv s="3">
    <v>638</v>
  </rv>
  <rv s="8">
    <v>Balenne</v>
    <v>Atom</v>
    <v>0</v>
    <v>Balenne</v>
    <v>Constellation</v>
    <v>None</v>
    <v>6043</v>
    <v>1.19004e+16</v>
    <v>6034</v>
    <v>6051</v>
  </rv>
  <rv s="2">
    <fb>20000592</fb>
    <v>1</v>
  </rv>
  <rv s="2">
    <fb>30004050</fb>
    <v>2</v>
  </rv>
  <rv s="2">
    <fb>30004051</fb>
    <v>2</v>
  </rv>
  <rv s="2">
    <fb>30004052</fb>
    <v>2</v>
  </rv>
  <rv s="2">
    <fb>30004053</fb>
    <v>2</v>
  </rv>
  <rv s="2">
    <fb>30004054</fb>
    <v>2</v>
  </rv>
  <rv s="2">
    <fb>30004055</fb>
    <v>2</v>
  </rv>
  <rv s="2">
    <fb>30004056</fb>
    <v>2</v>
  </rv>
  <rv s="3">
    <v>639</v>
  </rv>
  <rv s="8">
    <v>Tinnimerci</v>
    <v>Atom</v>
    <v>0</v>
    <v>Tinnimerci</v>
    <v>Constellation</v>
    <v>None</v>
    <v>6053</v>
    <v>1.22823e+16</v>
    <v>6034</v>
    <v>6061</v>
  </rv>
  <rv s="2">
    <fb>20000593</fb>
    <v>1</v>
  </rv>
  <rv s="2">
    <fb>30004057</fb>
    <v>2</v>
  </rv>
  <rv s="2">
    <fb>30004058</fb>
    <v>2</v>
  </rv>
  <rv s="2">
    <fb>30004059</fb>
    <v>2</v>
  </rv>
  <rv s="2">
    <fb>30004060</fb>
    <v>2</v>
  </rv>
  <rv s="2">
    <fb>30004061</fb>
    <v>2</v>
  </rv>
  <rv s="2">
    <fb>30004062</fb>
    <v>2</v>
  </rv>
  <rv s="2">
    <fb>30004063</fb>
    <v>2</v>
  </rv>
  <rv s="2">
    <fb>30004064</fb>
    <v>2</v>
  </rv>
  <rv s="3">
    <v>640</v>
  </rv>
  <rv s="8">
    <v>Prelle</v>
    <v>Atom</v>
    <v>0</v>
    <v>Prelle</v>
    <v>Constellation</v>
    <v>None</v>
    <v>6063</v>
    <v>1.2665e+16</v>
    <v>6034</v>
    <v>6072</v>
  </rv>
  <rv s="2">
    <fb>20000594</fb>
    <v>1</v>
  </rv>
  <rv s="2">
    <fb>30004065</fb>
    <v>2</v>
  </rv>
  <rv s="2">
    <fb>30004066</fb>
    <v>2</v>
  </rv>
  <rv s="2">
    <fb>30004067</fb>
    <v>2</v>
  </rv>
  <rv s="2">
    <fb>30004068</fb>
    <v>2</v>
  </rv>
  <rv s="2">
    <fb>30004069</fb>
    <v>2</v>
  </rv>
  <rv s="2">
    <fb>30004070</fb>
    <v>2</v>
  </rv>
  <rv s="3">
    <v>641</v>
  </rv>
  <rv s="8">
    <v>Assilot</v>
    <v>Atom</v>
    <v>0</v>
    <v>Assilot</v>
    <v>Constellation</v>
    <v>None</v>
    <v>6074</v>
    <v>9.88041e+15</v>
    <v>6034</v>
    <v>6081</v>
  </rv>
  <rv s="2">
    <fb>20000595</fb>
    <v>1</v>
  </rv>
  <rv s="2">
    <fb>30004071</fb>
    <v>2</v>
  </rv>
  <rv s="2">
    <fb>30004072</fb>
    <v>2</v>
  </rv>
  <rv s="2">
    <fb>30004073</fb>
    <v>2</v>
  </rv>
  <rv s="2">
    <fb>30004074</fb>
    <v>2</v>
  </rv>
  <rv s="2">
    <fb>30004075</fb>
    <v>2</v>
  </rv>
  <rv s="2">
    <fb>30004076</fb>
    <v>2</v>
  </rv>
  <rv s="3">
    <v>642</v>
  </rv>
  <rv s="9">
    <v>Miennue</v>
    <v>Atom</v>
    <v>0</v>
    <v>Miennue</v>
    <v>Constellation</v>
    <v>None</v>
    <v>6083</v>
    <v>6230970000000000</v>
    <v>6034</v>
    <v>6090</v>
  </rv>
  <rv s="3">
    <v>643</v>
  </rv>
  <rv s="6">
    <v>Cloud Ring</v>
    <v>Atom</v>
    <v>0</v>
    <v>6092</v>
    <v>Region</v>
    <v>Named by noted Intaki astronomer Alnadil Jouber, Cloud Ring is notable for its central constellations, which are encompassed by a massive ring of dust and gas expelled from an ancient stellar catastrophe of colossal proportions. The first scientist to observe and detail this phenomenon from observatories in the Placid region, Jouber went on to theorize that analysis of the ring's extent, density, and rate of expansion could give insight as to what monumental event could have caused such a disturbance and when it might have occurred. _x000D_
_x000D_
He further theorized that such an explosion might have had far-reaching gravitic effects that could destabilize wormholes, and might have been a contributing factor in the collapse of the EVE Gate. While later researchers have discounted many of his ideas, the validity of his theories has yet to be categorically disproven. It is noteworthy that the Sisters of EVE maintain several bases in Placid, from which scientific expeditions to study the Cloud Ring are coordinated.</v>
    <v>6034</v>
    <v>Cloud Ring</v>
  </rv>
  <rv s="2">
    <fb>20000596</fb>
    <v>1</v>
  </rv>
  <rv s="2">
    <fb>10000052</fb>
    <v>1</v>
  </rv>
  <rv s="2">
    <fb>30004077</fb>
    <v>2</v>
  </rv>
  <rv s="2">
    <fb>30004078</fb>
    <v>2</v>
  </rv>
  <rv s="2">
    <fb>30004079</fb>
    <v>2</v>
  </rv>
  <rv s="2">
    <fb>30004080</fb>
    <v>2</v>
  </rv>
  <rv s="2">
    <fb>30004081</fb>
    <v>2</v>
  </rv>
  <rv s="2">
    <fb>30004082</fb>
    <v>2</v>
  </rv>
  <rv s="2">
    <fb>30004083</fb>
    <v>2</v>
  </rv>
  <rv s="3">
    <v>644</v>
  </rv>
  <rv s="4">
    <v>Megeh</v>
    <v>Atom</v>
    <v>0</v>
    <v>Megeh</v>
    <v>Constellation</v>
    <v>2489</v>
    <v>6094</v>
    <v>1.30029e+16</v>
    <v>6095</v>
    <v>6103</v>
  </rv>
  <rv s="2">
    <fb>20000597</fb>
    <v>1</v>
  </rv>
  <rv s="2">
    <fb>30004084</fb>
    <v>2</v>
  </rv>
  <rv s="2">
    <fb>30004085</fb>
    <v>2</v>
  </rv>
  <rv s="2">
    <fb>30004086</fb>
    <v>2</v>
  </rv>
  <rv s="2">
    <fb>30004087</fb>
    <v>2</v>
  </rv>
  <rv s="2">
    <fb>30004088</fb>
    <v>2</v>
  </rv>
  <rv s="2">
    <fb>30004089</fb>
    <v>2</v>
  </rv>
  <rv s="2">
    <fb>30004090</fb>
    <v>2</v>
  </rv>
  <rv s="3">
    <v>645</v>
  </rv>
  <rv s="4">
    <v>Kakol</v>
    <v>Atom</v>
    <v>0</v>
    <v>Kakol</v>
    <v>Constellation</v>
    <v>2489</v>
    <v>6105</v>
    <v>1.22197e+16</v>
    <v>6095</v>
    <v>6113</v>
  </rv>
  <rv s="2">
    <fb>20000598</fb>
    <v>1</v>
  </rv>
  <rv s="2">
    <fb>30004091</fb>
    <v>2</v>
  </rv>
  <rv s="2">
    <fb>30004092</fb>
    <v>2</v>
  </rv>
  <rv s="2">
    <fb>30004093</fb>
    <v>2</v>
  </rv>
  <rv s="2">
    <fb>30004094</fb>
    <v>2</v>
  </rv>
  <rv s="2">
    <fb>30004095</fb>
    <v>2</v>
  </rv>
  <rv s="2">
    <fb>30004096</fb>
    <v>2</v>
  </rv>
  <rv s="2">
    <fb>30004097</fb>
    <v>2</v>
  </rv>
  <rv s="3">
    <v>646</v>
  </rv>
  <rv s="4">
    <v>Febihkin</v>
    <v>Atom</v>
    <v>0</v>
    <v>Febihkin</v>
    <v>Constellation</v>
    <v>2489</v>
    <v>6115</v>
    <v>1.88082e+16</v>
    <v>6095</v>
    <v>6123</v>
  </rv>
  <rv s="2">
    <fb>20000599</fb>
    <v>1</v>
  </rv>
  <rv s="2">
    <fb>30004098</fb>
    <v>2</v>
  </rv>
  <rv s="2">
    <fb>30004099</fb>
    <v>2</v>
  </rv>
  <rv s="2">
    <fb>30004100</fb>
    <v>2</v>
  </rv>
  <rv s="2">
    <fb>30004101</fb>
    <v>2</v>
  </rv>
  <rv s="2">
    <fb>30004102</fb>
    <v>2</v>
  </rv>
  <rv s="2">
    <fb>30004103</fb>
    <v>2</v>
  </rv>
  <rv s="2">
    <fb>30015042</fb>
    <v>2</v>
  </rv>
  <rv s="3">
    <v>647</v>
  </rv>
  <rv s="5">
    <v>Trigentia</v>
    <v>Atom</v>
    <v>0</v>
    <v>Trigentia</v>
    <v>Constellation</v>
    <v>2489</v>
    <v>6125</v>
    <v>8678890000000000</v>
    <v>6095</v>
    <v>6133</v>
  </rv>
  <rv s="2">
    <fb>20000600</fb>
    <v>1</v>
  </rv>
  <rv s="2">
    <fb>30004104</fb>
    <v>2</v>
  </rv>
  <rv s="2">
    <fb>30004105</fb>
    <v>2</v>
  </rv>
  <rv s="2">
    <fb>30004106</fb>
    <v>2</v>
  </rv>
  <rv s="2">
    <fb>30004107</fb>
    <v>2</v>
  </rv>
  <rv s="2">
    <fb>30004108</fb>
    <v>2</v>
  </rv>
  <rv s="2">
    <fb>30004109</fb>
    <v>2</v>
  </rv>
  <rv s="3">
    <v>648</v>
  </rv>
  <rv s="4">
    <v>Heti</v>
    <v>Atom</v>
    <v>0</v>
    <v>Heti</v>
    <v>Constellation</v>
    <v>2489</v>
    <v>6135</v>
    <v>9.85362e+15</v>
    <v>6095</v>
    <v>6142</v>
  </rv>
  <rv s="2">
    <fb>20000601</fb>
    <v>1</v>
  </rv>
  <rv s="2">
    <fb>30004110</fb>
    <v>2</v>
  </rv>
  <rv s="2">
    <fb>30004111</fb>
    <v>2</v>
  </rv>
  <rv s="2">
    <fb>30004112</fb>
    <v>2</v>
  </rv>
  <rv s="2">
    <fb>30004113</fb>
    <v>2</v>
  </rv>
  <rv s="2">
    <fb>30004114</fb>
    <v>2</v>
  </rv>
  <rv s="2">
    <fb>30004115</fb>
    <v>2</v>
  </rv>
  <rv s="3">
    <v>649</v>
  </rv>
  <rv s="5">
    <v>Parrosa</v>
    <v>Atom</v>
    <v>0</v>
    <v>Parrosa</v>
    <v>Constellation</v>
    <v>2489</v>
    <v>6144</v>
    <v>8386980000000000</v>
    <v>6095</v>
    <v>6151</v>
  </rv>
  <rv s="2">
    <fb>20000602</fb>
    <v>1</v>
  </rv>
  <rv s="2">
    <fb>30004116</fb>
    <v>2</v>
  </rv>
  <rv s="2">
    <fb>30004117</fb>
    <v>2</v>
  </rv>
  <rv s="2">
    <fb>30004118</fb>
    <v>2</v>
  </rv>
  <rv s="2">
    <fb>30004119</fb>
    <v>2</v>
  </rv>
  <rv s="2">
    <fb>30004120</fb>
    <v>2</v>
  </rv>
  <rv s="2">
    <fb>30004121</fb>
    <v>2</v>
  </rv>
  <rv s="3">
    <v>650</v>
  </rv>
  <rv s="4">
    <v>Favo</v>
    <v>Atom</v>
    <v>0</v>
    <v>Favo</v>
    <v>Constellation</v>
    <v>2489</v>
    <v>6153</v>
    <v>1.27348e+16</v>
    <v>6095</v>
    <v>6160</v>
  </rv>
  <rv s="2">
    <fb>20000603</fb>
    <v>1</v>
  </rv>
  <rv s="2">
    <fb>30004122</fb>
    <v>2</v>
  </rv>
  <rv s="2">
    <fb>30004123</fb>
    <v>2</v>
  </rv>
  <rv s="2">
    <fb>30004124</fb>
    <v>2</v>
  </rv>
  <rv s="2">
    <fb>30004125</fb>
    <v>2</v>
  </rv>
  <rv s="2">
    <fb>30004126</fb>
    <v>2</v>
  </rv>
  <rv s="2">
    <fb>30004127</fb>
    <v>2</v>
  </rv>
  <rv s="2">
    <fb>30004128</fb>
    <v>2</v>
  </rv>
  <rv s="2">
    <fb>30004129</fb>
    <v>2</v>
  </rv>
  <rv s="3">
    <v>651</v>
  </rv>
  <rv s="4">
    <v>Araz</v>
    <v>Atom</v>
    <v>0</v>
    <v>Araz</v>
    <v>Constellation</v>
    <v>2489</v>
    <v>6162</v>
    <v>1.0008e+16</v>
    <v>6095</v>
    <v>6171</v>
  </rv>
  <rv s="2">
    <fb>20000604</fb>
    <v>1</v>
  </rv>
  <rv s="2">
    <fb>30004130</fb>
    <v>2</v>
  </rv>
  <rv s="2">
    <fb>30004131</fb>
    <v>2</v>
  </rv>
  <rv s="2">
    <fb>30004132</fb>
    <v>2</v>
  </rv>
  <rv s="2">
    <fb>30004133</fb>
    <v>2</v>
  </rv>
  <rv s="2">
    <fb>30004134</fb>
    <v>2</v>
  </rv>
  <rv s="2">
    <fb>30004135</fb>
    <v>2</v>
  </rv>
  <rv s="3">
    <v>652</v>
  </rv>
  <rv s="4">
    <v>Ahrnot</v>
    <v>Atom</v>
    <v>0</v>
    <v>Ahrnot</v>
    <v>Constellation</v>
    <v>2489</v>
    <v>6173</v>
    <v>1.48545e+16</v>
    <v>6095</v>
    <v>6180</v>
  </rv>
  <rv s="2">
    <fb>20000605</fb>
    <v>1</v>
  </rv>
  <rv s="2">
    <fb>30004136</fb>
    <v>2</v>
  </rv>
  <rv s="2">
    <fb>30004137</fb>
    <v>2</v>
  </rv>
  <rv s="2">
    <fb>30004138</fb>
    <v>2</v>
  </rv>
  <rv s="2">
    <fb>30004139</fb>
    <v>2</v>
  </rv>
  <rv s="2">
    <fb>30004140</fb>
    <v>2</v>
  </rv>
  <rv s="2">
    <fb>30004141</fb>
    <v>2</v>
  </rv>
  <rv s="3">
    <v>653</v>
  </rv>
  <rv s="4">
    <v>Pezarba</v>
    <v>Atom</v>
    <v>0</v>
    <v>Pezarba</v>
    <v>Constellation</v>
    <v>2489</v>
    <v>6182</v>
    <v>9.53097e+15</v>
    <v>6095</v>
    <v>6189</v>
  </rv>
  <rv s="2">
    <fb>20000606</fb>
    <v>1</v>
  </rv>
  <rv s="2">
    <fb>30004142</fb>
    <v>2</v>
  </rv>
  <rv s="2">
    <fb>30004143</fb>
    <v>2</v>
  </rv>
  <rv s="2">
    <fb>30004144</fb>
    <v>2</v>
  </rv>
  <rv s="2">
    <fb>30004145</fb>
    <v>2</v>
  </rv>
  <rv s="2">
    <fb>30004146</fb>
    <v>2</v>
  </rv>
  <rv s="2">
    <fb>30004147</fb>
    <v>2</v>
  </rv>
  <rv s="3">
    <v>654</v>
  </rv>
  <rv s="5">
    <v>Naloran</v>
    <v>Atom</v>
    <v>0</v>
    <v>Naloran</v>
    <v>Constellation</v>
    <v>2489</v>
    <v>6191</v>
    <v>8983040000000000</v>
    <v>6095</v>
    <v>6198</v>
  </rv>
  <rv s="2">
    <fb>20000607</fb>
    <v>1</v>
  </rv>
  <rv s="2">
    <fb>30004148</fb>
    <v>2</v>
  </rv>
  <rv s="2">
    <fb>30004149</fb>
    <v>2</v>
  </rv>
  <rv s="2">
    <fb>30004150</fb>
    <v>2</v>
  </rv>
  <rv s="2">
    <fb>30004151</fb>
    <v>2</v>
  </rv>
  <rv s="2">
    <fb>30004152</fb>
    <v>2</v>
  </rv>
  <rv s="2">
    <fb>30004153</fb>
    <v>2</v>
  </rv>
  <rv s="2">
    <fb>30004154</fb>
    <v>2</v>
  </rv>
  <rv s="3">
    <v>655</v>
  </rv>
  <rv s="4">
    <v>Moghiz</v>
    <v>Atom</v>
    <v>0</v>
    <v>Moghiz</v>
    <v>Constellation</v>
    <v>2489</v>
    <v>6200</v>
    <v>9.31984e+15</v>
    <v>6095</v>
    <v>6208</v>
  </rv>
  <rv s="2">
    <fb>20000608</fb>
    <v>1</v>
  </rv>
  <rv s="2">
    <fb>30004155</fb>
    <v>2</v>
  </rv>
  <rv s="2">
    <fb>30004156</fb>
    <v>2</v>
  </rv>
  <rv s="2">
    <fb>30004157</fb>
    <v>2</v>
  </rv>
  <rv s="2">
    <fb>30004158</fb>
    <v>2</v>
  </rv>
  <rv s="2">
    <fb>30004159</fb>
    <v>2</v>
  </rv>
  <rv s="2">
    <fb>30004160</fb>
    <v>2</v>
  </rv>
  <rv s="3">
    <v>656</v>
  </rv>
  <rv s="5">
    <v>Qermi</v>
    <v>Atom</v>
    <v>0</v>
    <v>Qermi</v>
    <v>Constellation</v>
    <v>2489</v>
    <v>6210</v>
    <v>7433280000000000</v>
    <v>6095</v>
    <v>6217</v>
  </rv>
  <rv s="3">
    <v>657</v>
  </rv>
  <rv s="6">
    <v>Kador</v>
    <v>Atom</v>
    <v>0</v>
    <v>6219</v>
    <v>Region</v>
    <v>Despite belonging to the Heir House known as the "Old Imperial Family," Kador is one of the least developed regions in the Empire. The Kador Family has not been progressive in encouraging trade and investment into the region, favoring older, established Holder families with proven bloodlines and heritage. Though in many ways a musty embodiment of the old ways, Kador may be one of the few parts of Amarr territory where a traveler can still get a glimpse of the grand and majestic Empire of days gone by.</v>
    <v>6095</v>
    <v>Kador</v>
  </rv>
  <rv s="2">
    <fb>20000609</fb>
    <v>1</v>
  </rv>
  <rv s="2">
    <fb>10000053</fb>
    <v>1</v>
  </rv>
  <rv s="2">
    <fb>30004161</fb>
    <v>2</v>
  </rv>
  <rv s="2">
    <fb>30004162</fb>
    <v>2</v>
  </rv>
  <rv s="2">
    <fb>30004163</fb>
    <v>2</v>
  </rv>
  <rv s="2">
    <fb>30004164</fb>
    <v>2</v>
  </rv>
  <rv s="2">
    <fb>30004165</fb>
    <v>2</v>
  </rv>
  <rv s="2">
    <fb>30004166</fb>
    <v>2</v>
  </rv>
  <rv s="3">
    <v>658</v>
  </rv>
  <rv s="8">
    <v>QJ2-0M</v>
    <v>Atom</v>
    <v>0</v>
    <v>QJ2-0M</v>
    <v>Constellation</v>
    <v>None</v>
    <v>6221</v>
    <v>1.131e+16</v>
    <v>6222</v>
    <v>6229</v>
  </rv>
  <rv s="2">
    <fb>20000610</fb>
    <v>1</v>
  </rv>
  <rv s="2">
    <fb>30004167</fb>
    <v>2</v>
  </rv>
  <rv s="2">
    <fb>30004168</fb>
    <v>2</v>
  </rv>
  <rv s="2">
    <fb>30004169</fb>
    <v>2</v>
  </rv>
  <rv s="2">
    <fb>30004170</fb>
    <v>2</v>
  </rv>
  <rv s="2">
    <fb>30004171</fb>
    <v>2</v>
  </rv>
  <rv s="2">
    <fb>30004172</fb>
    <v>2</v>
  </rv>
  <rv s="2">
    <fb>30004173</fb>
    <v>2</v>
  </rv>
  <rv s="2">
    <fb>30004174</fb>
    <v>2</v>
  </rv>
  <rv s="2">
    <fb>30004175</fb>
    <v>2</v>
  </rv>
  <rv s="2">
    <fb>30004176</fb>
    <v>2</v>
  </rv>
  <rv s="3">
    <v>659</v>
  </rv>
  <rv s="8">
    <v>HNZF-Z</v>
    <v>Atom</v>
    <v>0</v>
    <v>HNZF-Z</v>
    <v>Constellation</v>
    <v>None</v>
    <v>6231</v>
    <v>1.89779e+16</v>
    <v>6222</v>
    <v>6242</v>
  </rv>
  <rv s="2">
    <fb>20000611</fb>
    <v>1</v>
  </rv>
  <rv s="2">
    <fb>30004177</fb>
    <v>2</v>
  </rv>
  <rv s="2">
    <fb>30004178</fb>
    <v>2</v>
  </rv>
  <rv s="2">
    <fb>30004179</fb>
    <v>2</v>
  </rv>
  <rv s="2">
    <fb>30004180</fb>
    <v>2</v>
  </rv>
  <rv s="2">
    <fb>30004181</fb>
    <v>2</v>
  </rv>
  <rv s="2">
    <fb>30004182</fb>
    <v>2</v>
  </rv>
  <rv s="3">
    <v>660</v>
  </rv>
  <rv s="9">
    <v>SI1-CF</v>
    <v>Atom</v>
    <v>0</v>
    <v>SI1-CF</v>
    <v>Constellation</v>
    <v>None</v>
    <v>6244</v>
    <v>5892780000000000</v>
    <v>6222</v>
    <v>6251</v>
  </rv>
  <rv s="2">
    <fb>20000612</fb>
    <v>1</v>
  </rv>
  <rv s="2">
    <fb>30004183</fb>
    <v>2</v>
  </rv>
  <rv s="2">
    <fb>30004184</fb>
    <v>2</v>
  </rv>
  <rv s="2">
    <fb>30004185</fb>
    <v>2</v>
  </rv>
  <rv s="2">
    <fb>30004186</fb>
    <v>2</v>
  </rv>
  <rv s="2">
    <fb>30004187</fb>
    <v>2</v>
  </rv>
  <rv s="2">
    <fb>30004188</fb>
    <v>2</v>
  </rv>
  <rv s="2">
    <fb>30004189</fb>
    <v>2</v>
  </rv>
  <rv s="3">
    <v>661</v>
  </rv>
  <rv s="9">
    <v>G3-MU3</v>
    <v>Atom</v>
    <v>0</v>
    <v>G3-MU3</v>
    <v>Constellation</v>
    <v>None</v>
    <v>6253</v>
    <v>6829190000000000</v>
    <v>6222</v>
    <v>6261</v>
  </rv>
  <rv s="2">
    <fb>20000613</fb>
    <v>1</v>
  </rv>
  <rv s="2">
    <fb>30004190</fb>
    <v>2</v>
  </rv>
  <rv s="2">
    <fb>30004191</fb>
    <v>2</v>
  </rv>
  <rv s="2">
    <fb>30004192</fb>
    <v>2</v>
  </rv>
  <rv s="2">
    <fb>30004193</fb>
    <v>2</v>
  </rv>
  <rv s="2">
    <fb>30004194</fb>
    <v>2</v>
  </rv>
  <rv s="2">
    <fb>30004195</fb>
    <v>2</v>
  </rv>
  <rv s="3">
    <v>662</v>
  </rv>
  <rv s="8">
    <v>BB-48X</v>
    <v>Atom</v>
    <v>0</v>
    <v>BB-48X</v>
    <v>Constellation</v>
    <v>None</v>
    <v>6263</v>
    <v>9.44083e+15</v>
    <v>6222</v>
    <v>6270</v>
  </rv>
  <rv s="2">
    <fb>20000614</fb>
    <v>1</v>
  </rv>
  <rv s="2">
    <fb>30004196</fb>
    <v>2</v>
  </rv>
  <rv s="2">
    <fb>30004197</fb>
    <v>2</v>
  </rv>
  <rv s="2">
    <fb>30004198</fb>
    <v>2</v>
  </rv>
  <rv s="2">
    <fb>30004199</fb>
    <v>2</v>
  </rv>
  <rv s="2">
    <fb>30004200</fb>
    <v>2</v>
  </rv>
  <rv s="2">
    <fb>30004201</fb>
    <v>2</v>
  </rv>
  <rv s="3">
    <v>663</v>
  </rv>
  <rv s="8">
    <v>I-WRVM</v>
    <v>Atom</v>
    <v>0</v>
    <v>I-WRVM</v>
    <v>Constellation</v>
    <v>None</v>
    <v>6272</v>
    <v>2.02001e+16</v>
    <v>6222</v>
    <v>6279</v>
  </rv>
  <rv s="2">
    <fb>20000615</fb>
    <v>1</v>
  </rv>
  <rv s="2">
    <fb>30004202</fb>
    <v>2</v>
  </rv>
  <rv s="2">
    <fb>30004203</fb>
    <v>2</v>
  </rv>
  <rv s="2">
    <fb>30004204</fb>
    <v>2</v>
  </rv>
  <rv s="2">
    <fb>30004205</fb>
    <v>2</v>
  </rv>
  <rv s="2">
    <fb>30004206</fb>
    <v>2</v>
  </rv>
  <rv s="2">
    <fb>30004207</fb>
    <v>2</v>
  </rv>
  <rv s="3">
    <v>664</v>
  </rv>
  <rv s="8">
    <v>XHL-TZ</v>
    <v>Atom</v>
    <v>0</v>
    <v>XHL-TZ</v>
    <v>Constellation</v>
    <v>None</v>
    <v>6281</v>
    <v>1.68933e+16</v>
    <v>6222</v>
    <v>6288</v>
  </rv>
  <rv s="2">
    <fb>20000616</fb>
    <v>1</v>
  </rv>
  <rv s="2">
    <fb>30004208</fb>
    <v>2</v>
  </rv>
  <rv s="2">
    <fb>30004209</fb>
    <v>2</v>
  </rv>
  <rv s="2">
    <fb>30004210</fb>
    <v>2</v>
  </rv>
  <rv s="2">
    <fb>30004211</fb>
    <v>2</v>
  </rv>
  <rv s="2">
    <fb>30004212</fb>
    <v>2</v>
  </rv>
  <rv s="2">
    <fb>30004213</fb>
    <v>2</v>
  </rv>
  <rv s="2">
    <fb>30004214</fb>
    <v>2</v>
  </rv>
  <rv s="3">
    <v>665</v>
  </rv>
  <rv s="8">
    <v>DA0V-R</v>
    <v>Atom</v>
    <v>0</v>
    <v>DA0V-R</v>
    <v>Constellation</v>
    <v>None</v>
    <v>6290</v>
    <v>1.30234e+16</v>
    <v>6222</v>
    <v>6298</v>
  </rv>
  <rv s="2">
    <fb>20000617</fb>
    <v>1</v>
  </rv>
  <rv s="2">
    <fb>30004215</fb>
    <v>2</v>
  </rv>
  <rv s="2">
    <fb>30004216</fb>
    <v>2</v>
  </rv>
  <rv s="2">
    <fb>30004217</fb>
    <v>2</v>
  </rv>
  <rv s="2">
    <fb>30004218</fb>
    <v>2</v>
  </rv>
  <rv s="2">
    <fb>30004219</fb>
    <v>2</v>
  </rv>
  <rv s="2">
    <fb>30004220</fb>
    <v>2</v>
  </rv>
  <rv s="2">
    <fb>30004221</fb>
    <v>2</v>
  </rv>
  <rv s="3">
    <v>666</v>
  </rv>
  <rv s="8">
    <v>5ZAB-N</v>
    <v>Atom</v>
    <v>0</v>
    <v>5ZAB-N</v>
    <v>Constellation</v>
    <v>None</v>
    <v>6300</v>
    <v>1.20711e+16</v>
    <v>6222</v>
    <v>6308</v>
  </rv>
  <rv s="2">
    <fb>20000618</fb>
    <v>1</v>
  </rv>
  <rv s="2">
    <fb>30004222</fb>
    <v>2</v>
  </rv>
  <rv s="2">
    <fb>30004223</fb>
    <v>2</v>
  </rv>
  <rv s="2">
    <fb>30004224</fb>
    <v>2</v>
  </rv>
  <rv s="2">
    <fb>30004225</fb>
    <v>2</v>
  </rv>
  <rv s="2">
    <fb>30004226</fb>
    <v>2</v>
  </rv>
  <rv s="2">
    <fb>30004227</fb>
    <v>2</v>
  </rv>
  <rv s="2">
    <fb>30004228</fb>
    <v>2</v>
  </rv>
  <rv s="2">
    <fb>30004229</fb>
    <v>2</v>
  </rv>
  <rv s="3">
    <v>667</v>
  </rv>
  <rv s="8">
    <v>N4TD-6</v>
    <v>Atom</v>
    <v>0</v>
    <v>N4TD-6</v>
    <v>Constellation</v>
    <v>None</v>
    <v>6310</v>
    <v>9.29009e+15</v>
    <v>6222</v>
    <v>6319</v>
  </rv>
  <rv s="3">
    <v>668</v>
  </rv>
  <rv s="6">
    <v>Cobalt Edge</v>
    <v>Atom</v>
    <v>0</v>
    <v>6321</v>
    <v>Region</v>
    <v>A natural destination for explorers and adventurers of all kinds, Cobalt Edge juts up and out of the Drone Regions subcluster, thrusting a long wicked blade of stars out into intergalactic space. Its status as a prominence in the local geography seems to have attracted the attentions of some of the more adventurous rogue drones, as well as capsuleers motivated by wanderlust as well as greed for untapped resources. _x000D_
_x000D_
Many strange tales have been brought back from the Edge to the stopping points and waystations of the growing colonies in the neighboring regions: tales of rare solitary drones, specialized beyond normal experience, wandering the systems; stories of these lone wanderers being hunted by packs of 'normal' rogue drones; weird rumors of the 'lonesome ones' actually helping capsuleers in dire circumstances. Most of these tales, not least those claiming aid from rogues, are dismissed out of hand. Yet they persist and are joined by more every time an explorer from the Cobalt Edge sets down in a bar to drink and talk.</v>
    <v>6222</v>
    <v>Cobalt Edge</v>
  </rv>
  <rv s="2">
    <fb>20000619</fb>
    <v>1</v>
  </rv>
  <rv s="2">
    <fb>10000054</fb>
    <v>1</v>
  </rv>
  <rv s="2">
    <fb>30004230</fb>
    <v>2</v>
  </rv>
  <rv s="2">
    <fb>30004231</fb>
    <v>2</v>
  </rv>
  <rv s="2">
    <fb>30004232</fb>
    <v>2</v>
  </rv>
  <rv s="2">
    <fb>30004233</fb>
    <v>2</v>
  </rv>
  <rv s="2">
    <fb>30004234</fb>
    <v>2</v>
  </rv>
  <rv s="2">
    <fb>30004235</fb>
    <v>2</v>
  </rv>
  <rv s="3">
    <v>669</v>
  </rv>
  <rv s="4">
    <v>Anama</v>
    <v>Atom</v>
    <v>0</v>
    <v>Anama</v>
    <v>Constellation</v>
    <v>2489</v>
    <v>6323</v>
    <v>9.76896e+15</v>
    <v>6324</v>
    <v>6331</v>
  </rv>
  <rv s="2">
    <fb>20000620</fb>
    <v>1</v>
  </rv>
  <rv s="2">
    <fb>30004236</fb>
    <v>2</v>
  </rv>
  <rv s="2">
    <fb>30004237</fb>
    <v>2</v>
  </rv>
  <rv s="2">
    <fb>30004238</fb>
    <v>2</v>
  </rv>
  <rv s="2">
    <fb>30004239</fb>
    <v>2</v>
  </rv>
  <rv s="2">
    <fb>30004240</fb>
    <v>2</v>
  </rv>
  <rv s="2">
    <fb>30004241</fb>
    <v>2</v>
  </rv>
  <rv s="3">
    <v>670</v>
  </rv>
  <rv s="4">
    <v>Afinoo</v>
    <v>Atom</v>
    <v>0</v>
    <v>Afinoo</v>
    <v>Constellation</v>
    <v>2489</v>
    <v>6333</v>
    <v>1.55102e+16</v>
    <v>6324</v>
    <v>6340</v>
  </rv>
  <rv s="2">
    <fb>20000621</fb>
    <v>1</v>
  </rv>
  <rv s="2">
    <fb>30004242</fb>
    <v>2</v>
  </rv>
  <rv s="2">
    <fb>30004243</fb>
    <v>2</v>
  </rv>
  <rv s="2">
    <fb>30004244</fb>
    <v>2</v>
  </rv>
  <rv s="2">
    <fb>30004245</fb>
    <v>2</v>
  </rv>
  <rv s="2">
    <fb>30004246</fb>
    <v>2</v>
  </rv>
  <rv s="2">
    <fb>30004247</fb>
    <v>2</v>
  </rv>
  <rv s="3">
    <v>671</v>
  </rv>
  <rv s="4">
    <v>Mareerieh</v>
    <v>Atom</v>
    <v>0</v>
    <v>Mareerieh</v>
    <v>Constellation</v>
    <v>2489</v>
    <v>6342</v>
    <v>1.08404e+16</v>
    <v>6324</v>
    <v>6349</v>
  </rv>
  <rv s="2">
    <fb>20000622</fb>
    <v>1</v>
  </rv>
  <rv s="2">
    <fb>30004248</fb>
    <v>2</v>
  </rv>
  <rv s="2">
    <fb>30004249</fb>
    <v>2</v>
  </rv>
  <rv s="2">
    <fb>30004250</fb>
    <v>2</v>
  </rv>
  <rv s="2">
    <fb>30004251</fb>
    <v>2</v>
  </rv>
  <rv s="2">
    <fb>30004252</fb>
    <v>2</v>
  </rv>
  <rv s="2">
    <fb>30004253</fb>
    <v>2</v>
  </rv>
  <rv s="3">
    <v>672</v>
  </rv>
  <rv s="4">
    <v>Mayonhen</v>
    <v>Atom</v>
    <v>0</v>
    <v>Mayonhen</v>
    <v>Constellation</v>
    <v>2489</v>
    <v>6351</v>
    <v>1.17014e+16</v>
    <v>6324</v>
    <v>6358</v>
  </rv>
  <rv s="2">
    <fb>20000623</fb>
    <v>1</v>
  </rv>
  <rv s="2">
    <fb>30004254</fb>
    <v>2</v>
  </rv>
  <rv s="2">
    <fb>30004255</fb>
    <v>2</v>
  </rv>
  <rv s="2">
    <fb>30004256</fb>
    <v>2</v>
  </rv>
  <rv s="2">
    <fb>30004257</fb>
    <v>2</v>
  </rv>
  <rv s="2">
    <fb>30004258</fb>
    <v>2</v>
  </rv>
  <rv s="2">
    <fb>30004259</fb>
    <v>2</v>
  </rv>
  <rv s="2">
    <fb>30004260</fb>
    <v>2</v>
  </rv>
  <rv s="2">
    <fb>30004261</fb>
    <v>2</v>
  </rv>
  <rv s="2">
    <fb>30004262</fb>
    <v>2</v>
  </rv>
  <rv s="2">
    <fb>30004263</fb>
    <v>2</v>
  </rv>
  <rv s="2">
    <fb>30004264</fb>
    <v>2</v>
  </rv>
  <rv s="2">
    <fb>30004265</fb>
    <v>2</v>
  </rv>
  <rv s="2">
    <fb>30004266</fb>
    <v>2</v>
  </rv>
  <rv s="3">
    <v>673</v>
  </rv>
  <rv s="4">
    <v>Ombil</v>
    <v>Atom</v>
    <v>0</v>
    <v>Ombil</v>
    <v>Constellation</v>
    <v>2489</v>
    <v>6360</v>
    <v>1.34939e+16</v>
    <v>6324</v>
    <v>6374</v>
  </rv>
  <rv s="2">
    <fb>20000624</fb>
    <v>1</v>
  </rv>
  <rv s="2">
    <fb>30004267</fb>
    <v>2</v>
  </rv>
  <rv s="2">
    <fb>30004268</fb>
    <v>2</v>
  </rv>
  <rv s="2">
    <fb>30004269</fb>
    <v>2</v>
  </rv>
  <rv s="2">
    <fb>30004270</fb>
    <v>2</v>
  </rv>
  <rv s="2">
    <fb>30004271</fb>
    <v>2</v>
  </rv>
  <rv s="2">
    <fb>30004272</fb>
    <v>2</v>
  </rv>
  <rv s="3">
    <v>674</v>
  </rv>
  <rv s="4">
    <v>Tid</v>
    <v>Atom</v>
    <v>0</v>
    <v>Tid</v>
    <v>Constellation</v>
    <v>2489</v>
    <v>6376</v>
    <v>1.01807e+16</v>
    <v>6324</v>
    <v>6383</v>
  </rv>
  <rv s="2">
    <fb>20000625</fb>
    <v>1</v>
  </rv>
  <rv s="2">
    <fb>30004273</fb>
    <v>2</v>
  </rv>
  <rv s="2">
    <fb>30004274</fb>
    <v>2</v>
  </rv>
  <rv s="2">
    <fb>30004275</fb>
    <v>2</v>
  </rv>
  <rv s="2">
    <fb>30004276</fb>
    <v>2</v>
  </rv>
  <rv s="2">
    <fb>30004277</fb>
    <v>2</v>
  </rv>
  <rv s="2">
    <fb>30004278</fb>
    <v>2</v>
  </rv>
  <rv s="2">
    <fb>30004279</fb>
    <v>2</v>
  </rv>
  <rv s="3">
    <v>675</v>
  </rv>
  <rv s="4">
    <v>Helab</v>
    <v>Atom</v>
    <v>0</v>
    <v>Helab</v>
    <v>Constellation</v>
    <v>2489</v>
    <v>6385</v>
    <v>9.05094e+15</v>
    <v>6324</v>
    <v>6393</v>
  </rv>
  <rv s="2">
    <fb>20000626</fb>
    <v>1</v>
  </rv>
  <rv s="2">
    <fb>30004280</fb>
    <v>2</v>
  </rv>
  <rv s="2">
    <fb>30004281</fb>
    <v>2</v>
  </rv>
  <rv s="2">
    <fb>30004282</fb>
    <v>2</v>
  </rv>
  <rv s="2">
    <fb>30004283</fb>
    <v>2</v>
  </rv>
  <rv s="2">
    <fb>30004284</fb>
    <v>2</v>
  </rv>
  <rv s="2">
    <fb>30004285</fb>
    <v>2</v>
  </rv>
  <rv s="2">
    <fb>30004286</fb>
    <v>2</v>
  </rv>
  <rv s="2">
    <fb>30004287</fb>
    <v>2</v>
  </rv>
  <rv s="3">
    <v>676</v>
  </rv>
  <rv s="4">
    <v>Leseasesh</v>
    <v>Atom</v>
    <v>0</v>
    <v>Leseasesh</v>
    <v>Constellation</v>
    <v>2489</v>
    <v>6395</v>
    <v>1.05344e+16</v>
    <v>6324</v>
    <v>6404</v>
  </rv>
  <rv s="2">
    <fb>20000627</fb>
    <v>1</v>
  </rv>
  <rv s="2">
    <fb>30004288</fb>
    <v>2</v>
  </rv>
  <rv s="2">
    <fb>30004289</fb>
    <v>2</v>
  </rv>
  <rv s="2">
    <fb>30004290</fb>
    <v>2</v>
  </rv>
  <rv s="2">
    <fb>30004291</fb>
    <v>2</v>
  </rv>
  <rv s="2">
    <fb>30004292</fb>
    <v>2</v>
  </rv>
  <rv s="2">
    <fb>30004293</fb>
    <v>2</v>
  </rv>
  <rv s="2">
    <fb>30004294</fb>
    <v>2</v>
  </rv>
  <rv s="2">
    <fb>30004295</fb>
    <v>2</v>
  </rv>
  <rv s="2">
    <fb>30004296</fb>
    <v>2</v>
  </rv>
  <rv s="3">
    <v>677</v>
  </rv>
  <rv s="4">
    <v>Maal</v>
    <v>Atom</v>
    <v>0</v>
    <v>Maal</v>
    <v>Constellation</v>
    <v>2489</v>
    <v>6406</v>
    <v>1.0293e+16</v>
    <v>6324</v>
    <v>6416</v>
  </rv>
  <rv s="2">
    <fb>20000628</fb>
    <v>1</v>
  </rv>
  <rv s="2">
    <fb>30004297</fb>
    <v>2</v>
  </rv>
  <rv s="2">
    <fb>30004298</fb>
    <v>2</v>
  </rv>
  <rv s="2">
    <fb>30004299</fb>
    <v>2</v>
  </rv>
  <rv s="2">
    <fb>30004300</fb>
    <v>2</v>
  </rv>
  <rv s="2">
    <fb>30004301</fb>
    <v>2</v>
  </rv>
  <rv s="2">
    <fb>30004302</fb>
    <v>2</v>
  </rv>
  <rv s="3">
    <v>678</v>
  </rv>
  <rv s="4">
    <v>Fabai</v>
    <v>Atom</v>
    <v>0</v>
    <v>Fabai</v>
    <v>Constellation</v>
    <v>2489</v>
    <v>6418</v>
    <v>1.20495e+16</v>
    <v>6324</v>
    <v>6425</v>
  </rv>
  <rv s="2">
    <fb>20000629</fb>
    <v>1</v>
  </rv>
  <rv s="2">
    <fb>30004303</fb>
    <v>2</v>
  </rv>
  <rv s="2">
    <fb>30004304</fb>
    <v>2</v>
  </rv>
  <rv s="2">
    <fb>30004305</fb>
    <v>2</v>
  </rv>
  <rv s="2">
    <fb>30004306</fb>
    <v>2</v>
  </rv>
  <rv s="2">
    <fb>30004307</fb>
    <v>2</v>
  </rv>
  <rv s="2">
    <fb>30004308</fb>
    <v>2</v>
  </rv>
  <rv s="2">
    <fb>30004309</fb>
    <v>2</v>
  </rv>
  <rv s="3">
    <v>679</v>
  </rv>
  <rv s="4">
    <v>Selonat</v>
    <v>Atom</v>
    <v>0</v>
    <v>Selonat</v>
    <v>Constellation</v>
    <v>2489</v>
    <v>6427</v>
    <v>9.21702e+15</v>
    <v>6324</v>
    <v>6435</v>
  </rv>
  <rv s="3">
    <v>680</v>
  </rv>
  <rv s="6">
    <v>Aridia</v>
    <v>Atom</v>
    <v>0</v>
    <v>6437</v>
    <v>Region</v>
    <v>"It has been a long, tedious journey. Whilst my cartographer maintains that the distance from the central Throne Worlds is not great, the travails of getting here were, for many reasons, too tiresome to enumerate. The mineral survey report is also grim. It seems the riches we were led to expect are nowhere to be found. This region seems literally devoid of anything of worth, a desert with no oasis in sight, where even my faith seems to shrivel and die. Perhaps others will find worth here. I cannot."_x000D_
_x000D_
- From the journal of Soruma Aquiun, Commander 51st Exploration Corps.</v>
    <v>6324</v>
    <v>Aridia</v>
  </rv>
  <rv s="2">
    <fb>20000630</fb>
    <v>1</v>
  </rv>
  <rv s="2">
    <fb>10000055</fb>
    <v>1</v>
  </rv>
  <rv s="2">
    <fb>30004310</fb>
    <v>2</v>
  </rv>
  <rv s="2">
    <fb>30004311</fb>
    <v>2</v>
  </rv>
  <rv s="2">
    <fb>30004312</fb>
    <v>2</v>
  </rv>
  <rv s="2">
    <fb>30004313</fb>
    <v>2</v>
  </rv>
  <rv s="2">
    <fb>30004314</fb>
    <v>2</v>
  </rv>
  <rv s="2">
    <fb>30004315</fb>
    <v>2</v>
  </rv>
  <rv s="2">
    <fb>30004316</fb>
    <v>2</v>
  </rv>
  <rv s="3">
    <v>681</v>
  </rv>
  <rv s="8">
    <v>JE7-F2</v>
    <v>Atom</v>
    <v>0</v>
    <v>JE7-F2</v>
    <v>Constellation</v>
    <v>None</v>
    <v>6439</v>
    <v>1.17705e+16</v>
    <v>6440</v>
    <v>6448</v>
  </rv>
  <rv s="2">
    <fb>20000631</fb>
    <v>1</v>
  </rv>
  <rv s="2">
    <fb>30004317</fb>
    <v>2</v>
  </rv>
  <rv s="2">
    <fb>30004318</fb>
    <v>2</v>
  </rv>
  <rv s="2">
    <fb>30004319</fb>
    <v>2</v>
  </rv>
  <rv s="2">
    <fb>30004320</fb>
    <v>2</v>
  </rv>
  <rv s="2">
    <fb>30004321</fb>
    <v>2</v>
  </rv>
  <rv s="2">
    <fb>30004322</fb>
    <v>2</v>
  </rv>
  <rv s="3">
    <v>682</v>
  </rv>
  <rv s="8">
    <v>8-IL7S</v>
    <v>Atom</v>
    <v>0</v>
    <v>8-IL7S</v>
    <v>Constellation</v>
    <v>None</v>
    <v>6450</v>
    <v>1.05553e+16</v>
    <v>6440</v>
    <v>6457</v>
  </rv>
  <rv s="2">
    <fb>20000632</fb>
    <v>1</v>
  </rv>
  <rv s="2">
    <fb>30004323</fb>
    <v>2</v>
  </rv>
  <rv s="2">
    <fb>30004324</fb>
    <v>2</v>
  </rv>
  <rv s="2">
    <fb>30004325</fb>
    <v>2</v>
  </rv>
  <rv s="2">
    <fb>30004326</fb>
    <v>2</v>
  </rv>
  <rv s="2">
    <fb>30004327</fb>
    <v>2</v>
  </rv>
  <rv s="2">
    <fb>30004328</fb>
    <v>2</v>
  </rv>
  <rv s="3">
    <v>683</v>
  </rv>
  <rv s="8">
    <v>304-QS</v>
    <v>Atom</v>
    <v>0</v>
    <v>304-QS</v>
    <v>Constellation</v>
    <v>None</v>
    <v>6459</v>
    <v>1.33708e+16</v>
    <v>6440</v>
    <v>6466</v>
  </rv>
  <rv s="2">
    <fb>20000633</fb>
    <v>1</v>
  </rv>
  <rv s="2">
    <fb>30004329</fb>
    <v>2</v>
  </rv>
  <rv s="2">
    <fb>30004330</fb>
    <v>2</v>
  </rv>
  <rv s="2">
    <fb>30004331</fb>
    <v>2</v>
  </rv>
  <rv s="2">
    <fb>30004332</fb>
    <v>2</v>
  </rv>
  <rv s="2">
    <fb>30004333</fb>
    <v>2</v>
  </rv>
  <rv s="2">
    <fb>30004334</fb>
    <v>2</v>
  </rv>
  <rv s="3">
    <v>684</v>
  </rv>
  <rv s="8">
    <v>0C-PZ4</v>
    <v>Atom</v>
    <v>0</v>
    <v>0C-PZ4</v>
    <v>Constellation</v>
    <v>None</v>
    <v>6468</v>
    <v>1.78312e+16</v>
    <v>6440</v>
    <v>6475</v>
  </rv>
  <rv s="2">
    <fb>20000634</fb>
    <v>1</v>
  </rv>
  <rv s="2">
    <fb>30004335</fb>
    <v>2</v>
  </rv>
  <rv s="2">
    <fb>30004336</fb>
    <v>2</v>
  </rv>
  <rv s="2">
    <fb>30004337</fb>
    <v>2</v>
  </rv>
  <rv s="2">
    <fb>30004338</fb>
    <v>2</v>
  </rv>
  <rv s="2">
    <fb>30004339</fb>
    <v>2</v>
  </rv>
  <rv s="2">
    <fb>30004340</fb>
    <v>2</v>
  </rv>
  <rv s="3">
    <v>685</v>
  </rv>
  <rv s="8">
    <v>GP-GIU</v>
    <v>Atom</v>
    <v>0</v>
    <v>GP-GIU</v>
    <v>Constellation</v>
    <v>None</v>
    <v>6477</v>
    <v>1.19057e+16</v>
    <v>6440</v>
    <v>6484</v>
  </rv>
  <rv s="2">
    <fb>20000635</fb>
    <v>1</v>
  </rv>
  <rv s="2">
    <fb>30004341</fb>
    <v>2</v>
  </rv>
  <rv s="2">
    <fb>30004342</fb>
    <v>2</v>
  </rv>
  <rv s="2">
    <fb>30004343</fb>
    <v>2</v>
  </rv>
  <rv s="2">
    <fb>30004344</fb>
    <v>2</v>
  </rv>
  <rv s="2">
    <fb>30004345</fb>
    <v>2</v>
  </rv>
  <rv s="2">
    <fb>30004346</fb>
    <v>2</v>
  </rv>
  <rv s="2">
    <fb>30004347</fb>
    <v>2</v>
  </rv>
  <rv s="2">
    <fb>30004348</fb>
    <v>2</v>
  </rv>
  <rv s="2">
    <fb>30004349</fb>
    <v>2</v>
  </rv>
  <rv s="2">
    <fb>30004350</fb>
    <v>2</v>
  </rv>
  <rv s="3">
    <v>686</v>
  </rv>
  <rv s="8">
    <v>E-312G</v>
    <v>Atom</v>
    <v>0</v>
    <v>E-312G</v>
    <v>Constellation</v>
    <v>None</v>
    <v>6486</v>
    <v>1.25578e+16</v>
    <v>6440</v>
    <v>6497</v>
  </rv>
  <rv s="2">
    <fb>20000636</fb>
    <v>1</v>
  </rv>
  <rv s="2">
    <fb>30004351</fb>
    <v>2</v>
  </rv>
  <rv s="2">
    <fb>30004352</fb>
    <v>2</v>
  </rv>
  <rv s="2">
    <fb>30004353</fb>
    <v>2</v>
  </rv>
  <rv s="2">
    <fb>30004354</fb>
    <v>2</v>
  </rv>
  <rv s="2">
    <fb>30004355</fb>
    <v>2</v>
  </rv>
  <rv s="2">
    <fb>30004356</fb>
    <v>2</v>
  </rv>
  <rv s="3">
    <v>687</v>
  </rv>
  <rv s="8">
    <v>BZ-10K</v>
    <v>Atom</v>
    <v>0</v>
    <v>BZ-10K</v>
    <v>Constellation</v>
    <v>None</v>
    <v>6499</v>
    <v>1.63813e+16</v>
    <v>6440</v>
    <v>6506</v>
  </rv>
  <rv s="2">
    <fb>20000637</fb>
    <v>1</v>
  </rv>
  <rv s="2">
    <fb>30004357</fb>
    <v>2</v>
  </rv>
  <rv s="2">
    <fb>30004358</fb>
    <v>2</v>
  </rv>
  <rv s="2">
    <fb>30004359</fb>
    <v>2</v>
  </rv>
  <rv s="2">
    <fb>30004360</fb>
    <v>2</v>
  </rv>
  <rv s="2">
    <fb>30004361</fb>
    <v>2</v>
  </rv>
  <rv s="2">
    <fb>30004362</fb>
    <v>2</v>
  </rv>
  <rv s="2">
    <fb>30004363</fb>
    <v>2</v>
  </rv>
  <rv s="3">
    <v>688</v>
  </rv>
  <rv s="8">
    <v>C-ULS4</v>
    <v>Atom</v>
    <v>0</v>
    <v>C-ULS4</v>
    <v>Constellation</v>
    <v>None</v>
    <v>6508</v>
    <v>9.07915e+15</v>
    <v>6440</v>
    <v>6516</v>
  </rv>
  <rv s="2">
    <fb>20000638</fb>
    <v>1</v>
  </rv>
  <rv s="2">
    <fb>30004364</fb>
    <v>2</v>
  </rv>
  <rv s="2">
    <fb>30004365</fb>
    <v>2</v>
  </rv>
  <rv s="2">
    <fb>30004366</fb>
    <v>2</v>
  </rv>
  <rv s="2">
    <fb>30004367</fb>
    <v>2</v>
  </rv>
  <rv s="2">
    <fb>30004368</fb>
    <v>2</v>
  </rv>
  <rv s="2">
    <fb>30004369</fb>
    <v>2</v>
  </rv>
  <rv s="2">
    <fb>30004370</fb>
    <v>2</v>
  </rv>
  <rv s="3">
    <v>689</v>
  </rv>
  <rv s="8">
    <v>Q5KW-Z</v>
    <v>Atom</v>
    <v>0</v>
    <v>Q5KW-Z</v>
    <v>Constellation</v>
    <v>None</v>
    <v>6518</v>
    <v>1.62599e+16</v>
    <v>6440</v>
    <v>6526</v>
  </rv>
  <rv s="2">
    <fb>20000639</fb>
    <v>1</v>
  </rv>
  <rv s="2">
    <fb>30004371</fb>
    <v>2</v>
  </rv>
  <rv s="2">
    <fb>30004372</fb>
    <v>2</v>
  </rv>
  <rv s="2">
    <fb>30004373</fb>
    <v>2</v>
  </rv>
  <rv s="2">
    <fb>30004374</fb>
    <v>2</v>
  </rv>
  <rv s="2">
    <fb>30004375</fb>
    <v>2</v>
  </rv>
  <rv s="2">
    <fb>30004376</fb>
    <v>2</v>
  </rv>
  <rv s="2">
    <fb>30004377</fb>
    <v>2</v>
  </rv>
  <rv s="3">
    <v>690</v>
  </rv>
  <rv s="8">
    <v>BI-NFW</v>
    <v>Atom</v>
    <v>0</v>
    <v>BI-NFW</v>
    <v>Constellation</v>
    <v>None</v>
    <v>6528</v>
    <v>1.30817e+16</v>
    <v>6440</v>
    <v>6536</v>
  </rv>
  <rv s="2">
    <fb>20000640</fb>
    <v>1</v>
  </rv>
  <rv s="2">
    <fb>30004378</fb>
    <v>2</v>
  </rv>
  <rv s="2">
    <fb>30004379</fb>
    <v>2</v>
  </rv>
  <rv s="2">
    <fb>30004380</fb>
    <v>2</v>
  </rv>
  <rv s="2">
    <fb>30004381</fb>
    <v>2</v>
  </rv>
  <rv s="2">
    <fb>30004382</fb>
    <v>2</v>
  </rv>
  <rv s="2">
    <fb>30004383</fb>
    <v>2</v>
  </rv>
  <rv s="3">
    <v>691</v>
  </rv>
  <rv s="9">
    <v>XPBM-F</v>
    <v>Atom</v>
    <v>0</v>
    <v>XPBM-F</v>
    <v>Constellation</v>
    <v>None</v>
    <v>6538</v>
    <v>7004170000000000</v>
    <v>6440</v>
    <v>6545</v>
  </rv>
  <rv s="2">
    <fb>20000641</fb>
    <v>1</v>
  </rv>
  <rv s="2">
    <fb>30004384</fb>
    <v>2</v>
  </rv>
  <rv s="2">
    <fb>30004385</fb>
    <v>2</v>
  </rv>
  <rv s="2">
    <fb>30004386</fb>
    <v>2</v>
  </rv>
  <rv s="2">
    <fb>30004387</fb>
    <v>2</v>
  </rv>
  <rv s="2">
    <fb>30004388</fb>
    <v>2</v>
  </rv>
  <rv s="2">
    <fb>30004389</fb>
    <v>2</v>
  </rv>
  <rv s="3">
    <v>692</v>
  </rv>
  <rv s="8">
    <v>KWCZ-A</v>
    <v>Atom</v>
    <v>0</v>
    <v>KWCZ-A</v>
    <v>Constellation</v>
    <v>None</v>
    <v>6547</v>
    <v>1.38613e+16</v>
    <v>6440</v>
    <v>6554</v>
  </rv>
  <rv s="2">
    <fb>20000642</fb>
    <v>1</v>
  </rv>
  <rv s="2">
    <fb>30004390</fb>
    <v>2</v>
  </rv>
  <rv s="2">
    <fb>30004391</fb>
    <v>2</v>
  </rv>
  <rv s="2">
    <fb>30004392</fb>
    <v>2</v>
  </rv>
  <rv s="2">
    <fb>30004393</fb>
    <v>2</v>
  </rv>
  <rv s="2">
    <fb>30004394</fb>
    <v>2</v>
  </rv>
  <rv s="2">
    <fb>30004395</fb>
    <v>2</v>
  </rv>
  <rv s="2">
    <fb>30004396</fb>
    <v>2</v>
  </rv>
  <rv s="3">
    <v>693</v>
  </rv>
  <rv s="8">
    <v>LIB-F9</v>
    <v>Atom</v>
    <v>0</v>
    <v>LIB-F9</v>
    <v>Constellation</v>
    <v>None</v>
    <v>6556</v>
    <v>1.39463e+16</v>
    <v>6440</v>
    <v>6564</v>
  </rv>
  <rv s="2">
    <fb>20000643</fb>
    <v>1</v>
  </rv>
  <rv s="2">
    <fb>30004397</fb>
    <v>2</v>
  </rv>
  <rv s="2">
    <fb>30004398</fb>
    <v>2</v>
  </rv>
  <rv s="2">
    <fb>30004399</fb>
    <v>2</v>
  </rv>
  <rv s="2">
    <fb>30004400</fb>
    <v>2</v>
  </rv>
  <rv s="2">
    <fb>30004401</fb>
    <v>2</v>
  </rv>
  <rv s="2">
    <fb>30004402</fb>
    <v>2</v>
  </rv>
  <rv s="2">
    <fb>30004403</fb>
    <v>2</v>
  </rv>
  <rv s="3">
    <v>694</v>
  </rv>
  <rv s="8">
    <v>T-RQ7S</v>
    <v>Atom</v>
    <v>0</v>
    <v>T-RQ7S</v>
    <v>Constellation</v>
    <v>None</v>
    <v>6566</v>
    <v>1.06424e+16</v>
    <v>6440</v>
    <v>6574</v>
  </rv>
  <rv s="3">
    <v>695</v>
  </rv>
  <rv s="6">
    <v>Branch</v>
    <v>Atom</v>
    <v>0</v>
    <v>6576</v>
    <v>Region</v>
    <v>The northern hinterland of Branch remains a dismal and largely desolate region, despite its considerable mineral wealth. Unlike the rest of the densely-packed northern cluster, Branch and its neighbor Tenal occupy a sector of space located behind the vast tracts of Guristas-infested Venal, making access to them even more hazardous than usual. Perversely, this inaccessibility is also one of its greatest attractions: many capsuleer regimes have found this isolated fastness perfect for establishing the fortified core of their dominion.</v>
    <v>6440</v>
    <v>Branch</v>
  </rv>
  <rv s="2">
    <fb>20000644</fb>
    <v>1</v>
  </rv>
  <rv s="2">
    <fb>10000056</fb>
    <v>1</v>
  </rv>
  <rv s="2">
    <fb>30004404</fb>
    <v>2</v>
  </rv>
  <rv s="2">
    <fb>30004405</fb>
    <v>2</v>
  </rv>
  <rv s="2">
    <fb>30004406</fb>
    <v>2</v>
  </rv>
  <rv s="2">
    <fb>30004407</fb>
    <v>2</v>
  </rv>
  <rv s="2">
    <fb>30004408</fb>
    <v>2</v>
  </rv>
  <rv s="2">
    <fb>30004409</fb>
    <v>2</v>
  </rv>
  <rv s="3">
    <v>696</v>
  </rv>
  <rv s="8">
    <v>1ANT-J</v>
    <v>Atom</v>
    <v>0</v>
    <v>1ANT-J</v>
    <v>Constellation</v>
    <v>None</v>
    <v>6578</v>
    <v>9.59729e+15</v>
    <v>6579</v>
    <v>6586</v>
  </rv>
  <rv s="2">
    <fb>20000645</fb>
    <v>1</v>
  </rv>
  <rv s="2">
    <fb>30004410</fb>
    <v>2</v>
  </rv>
  <rv s="2">
    <fb>30004411</fb>
    <v>2</v>
  </rv>
  <rv s="2">
    <fb>30004412</fb>
    <v>2</v>
  </rv>
  <rv s="2">
    <fb>30004413</fb>
    <v>2</v>
  </rv>
  <rv s="2">
    <fb>30004414</fb>
    <v>2</v>
  </rv>
  <rv s="2">
    <fb>30004415</fb>
    <v>2</v>
  </rv>
  <rv s="2">
    <fb>30004416</fb>
    <v>2</v>
  </rv>
  <rv s="2">
    <fb>30004417</fb>
    <v>2</v>
  </rv>
  <rv s="3">
    <v>697</v>
  </rv>
  <rv s="8">
    <v>AV-SCL</v>
    <v>Atom</v>
    <v>0</v>
    <v>AV-SCL</v>
    <v>Constellation</v>
    <v>None</v>
    <v>6588</v>
    <v>2.04013e+16</v>
    <v>6579</v>
    <v>6597</v>
  </rv>
  <rv s="2">
    <fb>20000646</fb>
    <v>1</v>
  </rv>
  <rv s="2">
    <fb>30004418</fb>
    <v>2</v>
  </rv>
  <rv s="2">
    <fb>30004419</fb>
    <v>2</v>
  </rv>
  <rv s="2">
    <fb>30004420</fb>
    <v>2</v>
  </rv>
  <rv s="2">
    <fb>30004421</fb>
    <v>2</v>
  </rv>
  <rv s="2">
    <fb>30004422</fb>
    <v>2</v>
  </rv>
  <rv s="2">
    <fb>30004423</fb>
    <v>2</v>
  </rv>
  <rv s="2">
    <fb>30004424</fb>
    <v>2</v>
  </rv>
  <rv s="3">
    <v>698</v>
  </rv>
  <rv s="8">
    <v>I-3ODK</v>
    <v>Atom</v>
    <v>0</v>
    <v>I-3ODK</v>
    <v>Constellation</v>
    <v>None</v>
    <v>6599</v>
    <v>1.44626e+16</v>
    <v>6579</v>
    <v>6607</v>
  </rv>
  <rv s="2">
    <fb>20000647</fb>
    <v>1</v>
  </rv>
  <rv s="2">
    <fb>30004425</fb>
    <v>2</v>
  </rv>
  <rv s="2">
    <fb>30004426</fb>
    <v>2</v>
  </rv>
  <rv s="2">
    <fb>30004427</fb>
    <v>2</v>
  </rv>
  <rv s="2">
    <fb>30004428</fb>
    <v>2</v>
  </rv>
  <rv s="2">
    <fb>30004429</fb>
    <v>2</v>
  </rv>
  <rv s="2">
    <fb>30004430</fb>
    <v>2</v>
  </rv>
  <rv s="2">
    <fb>30004431</fb>
    <v>2</v>
  </rv>
  <rv s="2">
    <fb>30004432</fb>
    <v>2</v>
  </rv>
  <rv s="2">
    <fb>30004433</fb>
    <v>2</v>
  </rv>
  <rv s="2">
    <fb>30004434</fb>
    <v>2</v>
  </rv>
  <rv s="2">
    <fb>30004435</fb>
    <v>2</v>
  </rv>
  <rv s="3">
    <v>699</v>
  </rv>
  <rv s="8">
    <v>C45-9Y</v>
    <v>Atom</v>
    <v>0</v>
    <v>C45-9Y</v>
    <v>Constellation</v>
    <v>None</v>
    <v>6609</v>
    <v>2.44104e+16</v>
    <v>6579</v>
    <v>6621</v>
  </rv>
  <rv s="2">
    <fb>20000648</fb>
    <v>1</v>
  </rv>
  <rv s="2">
    <fb>30004436</fb>
    <v>2</v>
  </rv>
  <rv s="2">
    <fb>30004437</fb>
    <v>2</v>
  </rv>
  <rv s="2">
    <fb>30004438</fb>
    <v>2</v>
  </rv>
  <rv s="2">
    <fb>30004439</fb>
    <v>2</v>
  </rv>
  <rv s="2">
    <fb>30004440</fb>
    <v>2</v>
  </rv>
  <rv s="2">
    <fb>30004441</fb>
    <v>2</v>
  </rv>
  <rv s="2">
    <fb>30004442</fb>
    <v>2</v>
  </rv>
  <rv s="3">
    <v>700</v>
  </rv>
  <rv s="8">
    <v>L-H07K</v>
    <v>Atom</v>
    <v>0</v>
    <v>L-H07K</v>
    <v>Constellation</v>
    <v>None</v>
    <v>6623</v>
    <v>1.1435e+16</v>
    <v>6579</v>
    <v>6631</v>
  </rv>
  <rv s="2">
    <fb>20000649</fb>
    <v>1</v>
  </rv>
  <rv s="2">
    <fb>30004443</fb>
    <v>2</v>
  </rv>
  <rv s="2">
    <fb>30004444</fb>
    <v>2</v>
  </rv>
  <rv s="2">
    <fb>30004445</fb>
    <v>2</v>
  </rv>
  <rv s="2">
    <fb>30004446</fb>
    <v>2</v>
  </rv>
  <rv s="2">
    <fb>30004447</fb>
    <v>2</v>
  </rv>
  <rv s="2">
    <fb>30004448</fb>
    <v>2</v>
  </rv>
  <rv s="2">
    <fb>30004449</fb>
    <v>2</v>
  </rv>
  <rv s="3">
    <v>701</v>
  </rv>
  <rv s="9">
    <v>JQA8-6</v>
    <v>Atom</v>
    <v>0</v>
    <v>JQA8-6</v>
    <v>Constellation</v>
    <v>None</v>
    <v>6633</v>
    <v>8985550000000000</v>
    <v>6579</v>
    <v>6641</v>
  </rv>
  <rv s="2">
    <fb>20000650</fb>
    <v>1</v>
  </rv>
  <rv s="2">
    <fb>30004450</fb>
    <v>2</v>
  </rv>
  <rv s="2">
    <fb>30004451</fb>
    <v>2</v>
  </rv>
  <rv s="2">
    <fb>30004452</fb>
    <v>2</v>
  </rv>
  <rv s="2">
    <fb>30004453</fb>
    <v>2</v>
  </rv>
  <rv s="2">
    <fb>30004454</fb>
    <v>2</v>
  </rv>
  <rv s="2">
    <fb>30004455</fb>
    <v>2</v>
  </rv>
  <rv s="2">
    <fb>30004456</fb>
    <v>2</v>
  </rv>
  <rv s="2">
    <fb>30004457</fb>
    <v>2</v>
  </rv>
  <rv s="2">
    <fb>30004458</fb>
    <v>2</v>
  </rv>
  <rv s="3">
    <v>702</v>
  </rv>
  <rv s="8">
    <v>3-U491</v>
    <v>Atom</v>
    <v>0</v>
    <v>3-U491</v>
    <v>Constellation</v>
    <v>None</v>
    <v>6643</v>
    <v>1.5604e+16</v>
    <v>6579</v>
    <v>6653</v>
  </rv>
  <rv s="2">
    <fb>20000651</fb>
    <v>1</v>
  </rv>
  <rv s="2">
    <fb>30004459</fb>
    <v>2</v>
  </rv>
  <rv s="2">
    <fb>30004460</fb>
    <v>2</v>
  </rv>
  <rv s="2">
    <fb>30004461</fb>
    <v>2</v>
  </rv>
  <rv s="2">
    <fb>30004462</fb>
    <v>2</v>
  </rv>
  <rv s="2">
    <fb>30004463</fb>
    <v>2</v>
  </rv>
  <rv s="2">
    <fb>30004464</fb>
    <v>2</v>
  </rv>
  <rv s="3">
    <v>703</v>
  </rv>
  <rv s="8">
    <v>OFQ-HG</v>
    <v>Atom</v>
    <v>0</v>
    <v>OFQ-HG</v>
    <v>Constellation</v>
    <v>None</v>
    <v>6655</v>
    <v>1.24782e+16</v>
    <v>6579</v>
    <v>6662</v>
  </rv>
  <rv s="2">
    <fb>20000652</fb>
    <v>1</v>
  </rv>
  <rv s="2">
    <fb>30004465</fb>
    <v>2</v>
  </rv>
  <rv s="2">
    <fb>30004466</fb>
    <v>2</v>
  </rv>
  <rv s="2">
    <fb>30004467</fb>
    <v>2</v>
  </rv>
  <rv s="2">
    <fb>30004468</fb>
    <v>2</v>
  </rv>
  <rv s="2">
    <fb>30004469</fb>
    <v>2</v>
  </rv>
  <rv s="2">
    <fb>30004470</fb>
    <v>2</v>
  </rv>
  <rv s="3">
    <v>704</v>
  </rv>
  <rv s="8">
    <v>YZKE-Q</v>
    <v>Atom</v>
    <v>0</v>
    <v>YZKE-Q</v>
    <v>Constellation</v>
    <v>None</v>
    <v>6664</v>
    <v>1.42224e+16</v>
    <v>6579</v>
    <v>6671</v>
  </rv>
  <rv s="2">
    <fb>20000653</fb>
    <v>1</v>
  </rv>
  <rv s="2">
    <fb>30004471</fb>
    <v>2</v>
  </rv>
  <rv s="2">
    <fb>30004472</fb>
    <v>2</v>
  </rv>
  <rv s="2">
    <fb>30004473</fb>
    <v>2</v>
  </rv>
  <rv s="2">
    <fb>30004474</fb>
    <v>2</v>
  </rv>
  <rv s="2">
    <fb>30004475</fb>
    <v>2</v>
  </rv>
  <rv s="2">
    <fb>30004476</fb>
    <v>2</v>
  </rv>
  <rv s="2">
    <fb>30004477</fb>
    <v>2</v>
  </rv>
  <rv s="3">
    <v>705</v>
  </rv>
  <rv s="8">
    <v>RHG-4O</v>
    <v>Atom</v>
    <v>0</v>
    <v>RHG-4O</v>
    <v>Constellation</v>
    <v>None</v>
    <v>6673</v>
    <v>1.025e+16</v>
    <v>6579</v>
    <v>6681</v>
  </rv>
  <rv s="2">
    <fb>20000654</fb>
    <v>1</v>
  </rv>
  <rv s="2">
    <fb>30004478</fb>
    <v>2</v>
  </rv>
  <rv s="2">
    <fb>30004479</fb>
    <v>2</v>
  </rv>
  <rv s="2">
    <fb>30004480</fb>
    <v>2</v>
  </rv>
  <rv s="2">
    <fb>30004481</fb>
    <v>2</v>
  </rv>
  <rv s="2">
    <fb>30004482</fb>
    <v>2</v>
  </rv>
  <rv s="2">
    <fb>30004483</fb>
    <v>2</v>
  </rv>
  <rv s="2">
    <fb>30004484</fb>
    <v>2</v>
  </rv>
  <rv s="2">
    <fb>30004485</fb>
    <v>2</v>
  </rv>
  <rv s="2">
    <fb>30004486</fb>
    <v>2</v>
  </rv>
  <rv s="3">
    <v>706</v>
  </rv>
  <rv s="8">
    <v>42-WDG</v>
    <v>Atom</v>
    <v>0</v>
    <v>42-WDG</v>
    <v>Constellation</v>
    <v>None</v>
    <v>6683</v>
    <v>1.35995e+16</v>
    <v>6579</v>
    <v>6693</v>
  </rv>
  <rv s="2">
    <fb>20000655</fb>
    <v>1</v>
  </rv>
  <rv s="2">
    <fb>30004487</fb>
    <v>2</v>
  </rv>
  <rv s="2">
    <fb>30004488</fb>
    <v>2</v>
  </rv>
  <rv s="2">
    <fb>30004489</fb>
    <v>2</v>
  </rv>
  <rv s="2">
    <fb>30004490</fb>
    <v>2</v>
  </rv>
  <rv s="2">
    <fb>30004491</fb>
    <v>2</v>
  </rv>
  <rv s="2">
    <fb>30004492</fb>
    <v>2</v>
  </rv>
  <rv s="3">
    <v>707</v>
  </rv>
  <rv s="8">
    <v>3-PC31</v>
    <v>Atom</v>
    <v>0</v>
    <v>3-PC31</v>
    <v>Constellation</v>
    <v>None</v>
    <v>6695</v>
    <v>9.34028e+15</v>
    <v>6579</v>
    <v>6702</v>
  </rv>
  <rv s="3">
    <v>708</v>
  </rv>
  <rv s="6">
    <v>Feythabolis</v>
    <v>Atom</v>
    <v>0</v>
    <v>6704</v>
    <v>Region</v>
    <v>The human diaspora throughout the systems of New Eden was quite widespread prior to the collapse of the EVE Gate. In many areas, cultures cut off from other civilizations thrived in isolation. One of these regions was Feythabolis, a relatively small empire of progressive thinkers and egalitarian political philosophers. Unfortunately, this state lagged behind other empires significantly in technological advancement, having only recently started to colonize the local space just as the ruthless Angel Cartel was moving in to establish their control. Completely outclassed by the military forces of the Cartel, the fledgling empire was defeated with ease and its entire population bent to the will of the Angels.</v>
    <v>6579</v>
    <v>Feythabolis</v>
  </rv>
  <rv s="2">
    <fb>500014</fb>
    <v>1</v>
  </rv>
  <rv s="2">
    <fb>20000656</fb>
    <v>1</v>
  </rv>
  <rv s="2">
    <fb>10000057</fb>
    <v>1</v>
  </rv>
  <rv s="2">
    <fb>30004493</fb>
    <v>2</v>
  </rv>
  <rv s="2">
    <fb>30004494</fb>
    <v>2</v>
  </rv>
  <rv s="2">
    <fb>30004495</fb>
    <v>2</v>
  </rv>
  <rv s="2">
    <fb>30004496</fb>
    <v>2</v>
  </rv>
  <rv s="2">
    <fb>30004497</fb>
    <v>2</v>
  </rv>
  <rv s="2">
    <fb>30004498</fb>
    <v>2</v>
  </rv>
  <rv s="2">
    <fb>30004499</fb>
    <v>2</v>
  </rv>
  <rv s="2">
    <fb>30004500</fb>
    <v>2</v>
  </rv>
  <rv s="3">
    <v>709</v>
  </rv>
  <rv s="4">
    <v>Crown</v>
    <v>Atom</v>
    <v>0</v>
    <v>Crown</v>
    <v>Constellation</v>
    <v>6706</v>
    <v>6707</v>
    <v>1.06608e+16</v>
    <v>6708</v>
    <v>6717</v>
  </rv>
  <rv s="2">
    <fb>20000657</fb>
    <v>1</v>
  </rv>
  <rv s="2">
    <fb>30004501</fb>
    <v>2</v>
  </rv>
  <rv s="2">
    <fb>30004502</fb>
    <v>2</v>
  </rv>
  <rv s="2">
    <fb>30004503</fb>
    <v>2</v>
  </rv>
  <rv s="2">
    <fb>30004504</fb>
    <v>2</v>
  </rv>
  <rv s="2">
    <fb>30004505</fb>
    <v>2</v>
  </rv>
  <rv s="2">
    <fb>30004506</fb>
    <v>2</v>
  </rv>
  <rv s="2">
    <fb>30004507</fb>
    <v>2</v>
  </rv>
  <rv s="3">
    <v>710</v>
  </rv>
  <rv s="4">
    <v>Heart</v>
    <v>Atom</v>
    <v>0</v>
    <v>Heart</v>
    <v>Constellation</v>
    <v>6706</v>
    <v>6719</v>
    <v>1.16237e+16</v>
    <v>6708</v>
    <v>6727</v>
  </rv>
  <rv s="2">
    <fb>20000658</fb>
    <v>1</v>
  </rv>
  <rv s="2">
    <fb>30004508</fb>
    <v>2</v>
  </rv>
  <rv s="2">
    <fb>30004509</fb>
    <v>2</v>
  </rv>
  <rv s="2">
    <fb>30004510</fb>
    <v>2</v>
  </rv>
  <rv s="2">
    <fb>30004511</fb>
    <v>2</v>
  </rv>
  <rv s="2">
    <fb>30004512</fb>
    <v>2</v>
  </rv>
  <rv s="2">
    <fb>30004513</fb>
    <v>2</v>
  </rv>
  <rv s="3">
    <v>711</v>
  </rv>
  <rv s="4">
    <v>Belt</v>
    <v>Atom</v>
    <v>0</v>
    <v>Belt</v>
    <v>Constellation</v>
    <v>6706</v>
    <v>6729</v>
    <v>1.01439e+16</v>
    <v>6708</v>
    <v>6736</v>
  </rv>
  <rv s="2">
    <fb>20000659</fb>
    <v>1</v>
  </rv>
  <rv s="2">
    <fb>30004514</fb>
    <v>2</v>
  </rv>
  <rv s="2">
    <fb>30004515</fb>
    <v>2</v>
  </rv>
  <rv s="2">
    <fb>30004516</fb>
    <v>2</v>
  </rv>
  <rv s="2">
    <fb>30004517</fb>
    <v>2</v>
  </rv>
  <rv s="2">
    <fb>30004518</fb>
    <v>2</v>
  </rv>
  <rv s="2">
    <fb>30004519</fb>
    <v>2</v>
  </rv>
  <rv s="3">
    <v>712</v>
  </rv>
  <rv s="4">
    <v>Wield</v>
    <v>Atom</v>
    <v>0</v>
    <v>Wield</v>
    <v>Constellation</v>
    <v>6706</v>
    <v>6738</v>
    <v>1.02043e+16</v>
    <v>6708</v>
    <v>6745</v>
  </rv>
  <rv s="2">
    <fb>20000660</fb>
    <v>1</v>
  </rv>
  <rv s="2">
    <fb>30004520</fb>
    <v>2</v>
  </rv>
  <rv s="2">
    <fb>30004521</fb>
    <v>2</v>
  </rv>
  <rv s="2">
    <fb>30004522</fb>
    <v>2</v>
  </rv>
  <rv s="2">
    <fb>30004523</fb>
    <v>2</v>
  </rv>
  <rv s="2">
    <fb>30004524</fb>
    <v>2</v>
  </rv>
  <rv s="2">
    <fb>30004525</fb>
    <v>2</v>
  </rv>
  <rv s="3">
    <v>713</v>
  </rv>
  <rv s="4">
    <v>Sword</v>
    <v>Atom</v>
    <v>0</v>
    <v>Sword</v>
    <v>Constellation</v>
    <v>6706</v>
    <v>6747</v>
    <v>1.05723e+16</v>
    <v>6708</v>
    <v>6754</v>
  </rv>
  <rv s="2">
    <fb>20000661</fb>
    <v>1</v>
  </rv>
  <rv s="2">
    <fb>30004526</fb>
    <v>2</v>
  </rv>
  <rv s="2">
    <fb>30004527</fb>
    <v>2</v>
  </rv>
  <rv s="2">
    <fb>30004528</fb>
    <v>2</v>
  </rv>
  <rv s="2">
    <fb>30004529</fb>
    <v>2</v>
  </rv>
  <rv s="2">
    <fb>30004530</fb>
    <v>2</v>
  </rv>
  <rv s="2">
    <fb>30004531</fb>
    <v>2</v>
  </rv>
  <rv s="3">
    <v>714</v>
  </rv>
  <rv s="5">
    <v>Regalia</v>
    <v>Atom</v>
    <v>0</v>
    <v>Regalia</v>
    <v>Constellation</v>
    <v>6706</v>
    <v>6756</v>
    <v>7054720000000000</v>
    <v>6708</v>
    <v>6763</v>
  </rv>
  <rv s="2">
    <fb>20000662</fb>
    <v>1</v>
  </rv>
  <rv s="2">
    <fb>30004532</fb>
    <v>2</v>
  </rv>
  <rv s="2">
    <fb>30004533</fb>
    <v>2</v>
  </rv>
  <rv s="2">
    <fb>30004534</fb>
    <v>2</v>
  </rv>
  <rv s="2">
    <fb>30004535</fb>
    <v>2</v>
  </rv>
  <rv s="2">
    <fb>30004536</fb>
    <v>2</v>
  </rv>
  <rv s="2">
    <fb>30004537</fb>
    <v>2</v>
  </rv>
  <rv s="3">
    <v>715</v>
  </rv>
  <rv s="5">
    <v>Scepter</v>
    <v>Atom</v>
    <v>0</v>
    <v>Scepter</v>
    <v>Constellation</v>
    <v>6706</v>
    <v>6765</v>
    <v>8035330000000000</v>
    <v>6708</v>
    <v>6772</v>
  </rv>
  <rv s="2">
    <fb>20000663</fb>
    <v>1</v>
  </rv>
  <rv s="2">
    <fb>30004538</fb>
    <v>2</v>
  </rv>
  <rv s="2">
    <fb>30004539</fb>
    <v>2</v>
  </rv>
  <rv s="2">
    <fb>30004540</fb>
    <v>2</v>
  </rv>
  <rv s="2">
    <fb>30004541</fb>
    <v>2</v>
  </rv>
  <rv s="2">
    <fb>30004542</fb>
    <v>2</v>
  </rv>
  <rv s="2">
    <fb>30004543</fb>
    <v>2</v>
  </rv>
  <rv s="3">
    <v>716</v>
  </rv>
  <rv s="4">
    <v>Velvet</v>
    <v>Atom</v>
    <v>0</v>
    <v>Velvet</v>
    <v>Constellation</v>
    <v>6706</v>
    <v>6774</v>
    <v>1.51043e+16</v>
    <v>6708</v>
    <v>6781</v>
  </rv>
  <rv s="2">
    <fb>20000664</fb>
    <v>1</v>
  </rv>
  <rv s="2">
    <fb>30004544</fb>
    <v>2</v>
  </rv>
  <rv s="2">
    <fb>30004545</fb>
    <v>2</v>
  </rv>
  <rv s="2">
    <fb>30004546</fb>
    <v>2</v>
  </rv>
  <rv s="2">
    <fb>30004547</fb>
    <v>2</v>
  </rv>
  <rv s="2">
    <fb>30004548</fb>
    <v>2</v>
  </rv>
  <rv s="2">
    <fb>30004549</fb>
    <v>2</v>
  </rv>
  <rv s="2">
    <fb>30004550</fb>
    <v>2</v>
  </rv>
  <rv s="2">
    <fb>30004551</fb>
    <v>2</v>
  </rv>
  <rv s="3">
    <v>717</v>
  </rv>
  <rv s="4">
    <v>Sole</v>
    <v>Atom</v>
    <v>0</v>
    <v>Sole</v>
    <v>Constellation</v>
    <v>6706</v>
    <v>6783</v>
    <v>1.15096e+16</v>
    <v>6708</v>
    <v>6792</v>
  </rv>
  <rv s="3">
    <v>718</v>
  </rv>
  <rv s="6">
    <v>Outer Ring</v>
    <v>Atom</v>
    <v>0</v>
    <v>6794</v>
    <v>Region</v>
    <v>Before the discovery of nocxium changed the way industry functioned, the Outer Ring was considered nothing more than an average parcel of space. That was why Outer Ring Excavations was able to get their start here, mining the "low end" ores while braving unlawful space. But once the process of refining nocxium was discovered, the Outer Ring became a gold mine. Outer Ring Excavations quickly became leaders in the field of asteroid mining. Of course, such wealth always brings challenges._x000D_
_x000D_
For decades, ORE called Mordu's Angels their closest allies. The highly trained and proficient mercenaries patrolled the Outer Ring for troublemakers, focusing in particular on the Serpentis who made regular raids into the area. The Serpentis had the last laugh, though, when they bought a majority share in ORE. Now the Serpentis prowl the space lanes of the Outer Ring virtually unopposed.</v>
    <v>6708</v>
    <v>Outer Ring</v>
  </rv>
  <rv s="2">
    <fb>20000665</fb>
    <v>1</v>
  </rv>
  <rv s="2">
    <fb>10000058</fb>
    <v>1</v>
  </rv>
  <rv s="2">
    <fb>30004552</fb>
    <v>2</v>
  </rv>
  <rv s="2">
    <fb>30004553</fb>
    <v>2</v>
  </rv>
  <rv s="2">
    <fb>30004554</fb>
    <v>2</v>
  </rv>
  <rv s="2">
    <fb>30004555</fb>
    <v>2</v>
  </rv>
  <rv s="2">
    <fb>30004556</fb>
    <v>2</v>
  </rv>
  <rv s="2">
    <fb>30004557</fb>
    <v>2</v>
  </rv>
  <rv s="2">
    <fb>30004558</fb>
    <v>2</v>
  </rv>
  <rv s="3">
    <v>719</v>
  </rv>
  <rv s="8">
    <v>Pegasus</v>
    <v>Atom</v>
    <v>0</v>
    <v>Pegasus</v>
    <v>Constellation</v>
    <v>None</v>
    <v>6796</v>
    <v>1.12175e+16</v>
    <v>6797</v>
    <v>6805</v>
  </rv>
  <rv s="2">
    <fb>20000666</fb>
    <v>1</v>
  </rv>
  <rv s="2">
    <fb>30004559</fb>
    <v>2</v>
  </rv>
  <rv s="2">
    <fb>30004560</fb>
    <v>2</v>
  </rv>
  <rv s="2">
    <fb>30004561</fb>
    <v>2</v>
  </rv>
  <rv s="2">
    <fb>30004562</fb>
    <v>2</v>
  </rv>
  <rv s="2">
    <fb>30004563</fb>
    <v>2</v>
  </rv>
  <rv s="2">
    <fb>30004564</fb>
    <v>2</v>
  </rv>
  <rv s="2">
    <fb>30004565</fb>
    <v>2</v>
  </rv>
  <rv s="2">
    <fb>30004566</fb>
    <v>2</v>
  </rv>
  <rv s="3">
    <v>720</v>
  </rv>
  <rv s="8">
    <v>Wyvern</v>
    <v>Atom</v>
    <v>0</v>
    <v>Wyvern</v>
    <v>Constellation</v>
    <v>None</v>
    <v>6807</v>
    <v>1.43752e+16</v>
    <v>6797</v>
    <v>6816</v>
  </rv>
  <rv s="2">
    <fb>20000667</fb>
    <v>1</v>
  </rv>
  <rv s="2">
    <fb>30004567</fb>
    <v>2</v>
  </rv>
  <rv s="2">
    <fb>30004568</fb>
    <v>2</v>
  </rv>
  <rv s="2">
    <fb>30004569</fb>
    <v>2</v>
  </rv>
  <rv s="2">
    <fb>30004570</fb>
    <v>2</v>
  </rv>
  <rv s="2">
    <fb>30004571</fb>
    <v>2</v>
  </rv>
  <rv s="2">
    <fb>30004572</fb>
    <v>2</v>
  </rv>
  <rv s="3">
    <v>721</v>
  </rv>
  <rv s="8">
    <v>Manticore</v>
    <v>Atom</v>
    <v>0</v>
    <v>Manticore</v>
    <v>Constellation</v>
    <v>None</v>
    <v>6818</v>
    <v>1.34231e+16</v>
    <v>6797</v>
    <v>6825</v>
  </rv>
  <rv s="2">
    <fb>20000668</fb>
    <v>1</v>
  </rv>
  <rv s="2">
    <fb>30004573</fb>
    <v>2</v>
  </rv>
  <rv s="2">
    <fb>30004574</fb>
    <v>2</v>
  </rv>
  <rv s="2">
    <fb>30004575</fb>
    <v>2</v>
  </rv>
  <rv s="2">
    <fb>30004576</fb>
    <v>2</v>
  </rv>
  <rv s="2">
    <fb>30004577</fb>
    <v>2</v>
  </rv>
  <rv s="2">
    <fb>30004578</fb>
    <v>2</v>
  </rv>
  <rv s="2">
    <fb>30004579</fb>
    <v>2</v>
  </rv>
  <rv s="2">
    <fb>30004580</fb>
    <v>2</v>
  </rv>
  <rv s="2">
    <fb>30004581</fb>
    <v>2</v>
  </rv>
  <rv s="2">
    <fb>30004582</fb>
    <v>2</v>
  </rv>
  <rv s="2">
    <fb>30004583</fb>
    <v>2</v>
  </rv>
  <rv s="3">
    <v>722</v>
  </rv>
  <rv s="8">
    <v>Sphinx</v>
    <v>Atom</v>
    <v>0</v>
    <v>Sphinx</v>
    <v>Constellation</v>
    <v>None</v>
    <v>6827</v>
    <v>1.80378e+16</v>
    <v>6797</v>
    <v>6839</v>
  </rv>
  <rv s="2">
    <fb>20000669</fb>
    <v>1</v>
  </rv>
  <rv s="2">
    <fb>30004584</fb>
    <v>2</v>
  </rv>
  <rv s="2">
    <fb>30004585</fb>
    <v>2</v>
  </rv>
  <rv s="2">
    <fb>30004586</fb>
    <v>2</v>
  </rv>
  <rv s="2">
    <fb>30004587</fb>
    <v>2</v>
  </rv>
  <rv s="2">
    <fb>30004588</fb>
    <v>2</v>
  </rv>
  <rv s="2">
    <fb>30004589</fb>
    <v>2</v>
  </rv>
  <rv s="3">
    <v>723</v>
  </rv>
  <rv s="8">
    <v>Centaur</v>
    <v>Atom</v>
    <v>0</v>
    <v>Centaur</v>
    <v>Constellation</v>
    <v>None</v>
    <v>6841</v>
    <v>9.86739e+15</v>
    <v>6797</v>
    <v>6848</v>
  </rv>
  <rv s="2">
    <fb>20000670</fb>
    <v>1</v>
  </rv>
  <rv s="2">
    <fb>30004590</fb>
    <v>2</v>
  </rv>
  <rv s="2">
    <fb>30004591</fb>
    <v>2</v>
  </rv>
  <rv s="2">
    <fb>30004592</fb>
    <v>2</v>
  </rv>
  <rv s="2">
    <fb>30004593</fb>
    <v>2</v>
  </rv>
  <rv s="2">
    <fb>30004594</fb>
    <v>2</v>
  </rv>
  <rv s="2">
    <fb>30004595</fb>
    <v>2</v>
  </rv>
  <rv s="3">
    <v>724</v>
  </rv>
  <rv s="8">
    <v>Unicorn</v>
    <v>Atom</v>
    <v>0</v>
    <v>Unicorn</v>
    <v>Constellation</v>
    <v>None</v>
    <v>6850</v>
    <v>1.63709e+16</v>
    <v>6797</v>
    <v>6857</v>
  </rv>
  <rv s="2">
    <fb>20000671</fb>
    <v>1</v>
  </rv>
  <rv s="2">
    <fb>30004596</fb>
    <v>2</v>
  </rv>
  <rv s="2">
    <fb>30004597</fb>
    <v>2</v>
  </rv>
  <rv s="2">
    <fb>30004598</fb>
    <v>2</v>
  </rv>
  <rv s="2">
    <fb>30004599</fb>
    <v>2</v>
  </rv>
  <rv s="2">
    <fb>30004600</fb>
    <v>2</v>
  </rv>
  <rv s="2">
    <fb>30004601</fb>
    <v>2</v>
  </rv>
  <rv s="3">
    <v>725</v>
  </rv>
  <rv s="9">
    <v>Satyr</v>
    <v>Atom</v>
    <v>0</v>
    <v>Satyr</v>
    <v>Constellation</v>
    <v>None</v>
    <v>6859</v>
    <v>8055430000000000</v>
    <v>6797</v>
    <v>6866</v>
  </rv>
  <rv s="2">
    <fb>20000672</fb>
    <v>1</v>
  </rv>
  <rv s="2">
    <fb>30004602</fb>
    <v>2</v>
  </rv>
  <rv s="2">
    <fb>30004603</fb>
    <v>2</v>
  </rv>
  <rv s="2">
    <fb>30004604</fb>
    <v>2</v>
  </rv>
  <rv s="2">
    <fb>30004605</fb>
    <v>2</v>
  </rv>
  <rv s="2">
    <fb>30004606</fb>
    <v>2</v>
  </rv>
  <rv s="2">
    <fb>30004607</fb>
    <v>2</v>
  </rv>
  <rv s="3">
    <v>726</v>
  </rv>
  <rv s="8">
    <v>Kraken</v>
    <v>Atom</v>
    <v>0</v>
    <v>Kraken</v>
    <v>Constellation</v>
    <v>None</v>
    <v>6868</v>
    <v>1.04068e+16</v>
    <v>6797</v>
    <v>6875</v>
  </rv>
  <rv s="2">
    <fb>20000673</fb>
    <v>1</v>
  </rv>
  <rv s="2">
    <fb>30004608</fb>
    <v>2</v>
  </rv>
  <rv s="2">
    <fb>30004609</fb>
    <v>2</v>
  </rv>
  <rv s="2">
    <fb>30004610</fb>
    <v>2</v>
  </rv>
  <rv s="2">
    <fb>30004611</fb>
    <v>2</v>
  </rv>
  <rv s="2">
    <fb>30004612</fb>
    <v>2</v>
  </rv>
  <rv s="2">
    <fb>30004613</fb>
    <v>2</v>
  </rv>
  <rv s="2">
    <fb>30004614</fb>
    <v>2</v>
  </rv>
  <rv s="2">
    <fb>30004615</fb>
    <v>2</v>
  </rv>
  <rv s="2">
    <fb>30004616</fb>
    <v>2</v>
  </rv>
  <rv s="3">
    <v>727</v>
  </rv>
  <rv s="8">
    <v>Chimera</v>
    <v>Atom</v>
    <v>0</v>
    <v>Chimera</v>
    <v>Constellation</v>
    <v>None</v>
    <v>6877</v>
    <v>1.70649e+16</v>
    <v>6797</v>
    <v>6887</v>
  </rv>
  <rv s="2">
    <fb>500020</fb>
    <v>1</v>
  </rv>
  <rv s="2">
    <fb>20000674</fb>
    <v>1</v>
  </rv>
  <rv s="2">
    <fb>30004617</fb>
    <v>2</v>
  </rv>
  <rv s="2">
    <fb>30004618</fb>
    <v>2</v>
  </rv>
  <rv s="2">
    <fb>30004619</fb>
    <v>2</v>
  </rv>
  <rv s="2">
    <fb>30004620</fb>
    <v>2</v>
  </rv>
  <rv s="2">
    <fb>30004621</fb>
    <v>2</v>
  </rv>
  <rv s="2">
    <fb>30004622</fb>
    <v>2</v>
  </rv>
  <rv s="2">
    <fb>30004623</fb>
    <v>2</v>
  </rv>
  <rv s="3">
    <v>728</v>
  </rv>
  <rv s="4">
    <v>Phoenix</v>
    <v>Atom</v>
    <v>0</v>
    <v>Phoenix</v>
    <v>Constellation</v>
    <v>6889</v>
    <v>6890</v>
    <v>9.35473e+15</v>
    <v>6797</v>
    <v>6898</v>
  </rv>
  <rv s="2">
    <fb>20000675</fb>
    <v>1</v>
  </rv>
  <rv s="2">
    <fb>30004624</fb>
    <v>2</v>
  </rv>
  <rv s="2">
    <fb>30004625</fb>
    <v>2</v>
  </rv>
  <rv s="2">
    <fb>30004626</fb>
    <v>2</v>
  </rv>
  <rv s="2">
    <fb>30004627</fb>
    <v>2</v>
  </rv>
  <rv s="2">
    <fb>30004628</fb>
    <v>2</v>
  </rv>
  <rv s="2">
    <fb>30004629</fb>
    <v>2</v>
  </rv>
  <rv s="3">
    <v>729</v>
  </rv>
  <rv s="8">
    <v>Taurus</v>
    <v>Atom</v>
    <v>0</v>
    <v>Taurus</v>
    <v>Constellation</v>
    <v>None</v>
    <v>6900</v>
    <v>1.36535e+16</v>
    <v>6797</v>
    <v>6907</v>
  </rv>
  <rv s="2">
    <fb>20000676</fb>
    <v>1</v>
  </rv>
  <rv s="2">
    <fb>30004630</fb>
    <v>2</v>
  </rv>
  <rv s="2">
    <fb>30004631</fb>
    <v>2</v>
  </rv>
  <rv s="2">
    <fb>30004632</fb>
    <v>2</v>
  </rv>
  <rv s="2">
    <fb>30004633</fb>
    <v>2</v>
  </rv>
  <rv s="2">
    <fb>30004634</fb>
    <v>2</v>
  </rv>
  <rv s="2">
    <fb>30004635</fb>
    <v>2</v>
  </rv>
  <rv s="3">
    <v>730</v>
  </rv>
  <rv s="8">
    <v>Griffin</v>
    <v>Atom</v>
    <v>0</v>
    <v>Griffin</v>
    <v>Constellation</v>
    <v>None</v>
    <v>6909</v>
    <v>9.9137e+15</v>
    <v>6797</v>
    <v>6916</v>
  </rv>
  <rv s="2">
    <fb>20000677</fb>
    <v>1</v>
  </rv>
  <rv s="2">
    <fb>30004636</fb>
    <v>2</v>
  </rv>
  <rv s="2">
    <fb>30004637</fb>
    <v>2</v>
  </rv>
  <rv s="2">
    <fb>30004638</fb>
    <v>2</v>
  </rv>
  <rv s="2">
    <fb>30004639</fb>
    <v>2</v>
  </rv>
  <rv s="2">
    <fb>30004640</fb>
    <v>2</v>
  </rv>
  <rv s="2">
    <fb>30004641</fb>
    <v>2</v>
  </rv>
  <rv s="2">
    <fb>30004642</fb>
    <v>2</v>
  </rv>
  <rv s="3">
    <v>731</v>
  </rv>
  <rv s="8">
    <v>Hydra</v>
    <v>Atom</v>
    <v>0</v>
    <v>Hydra</v>
    <v>Constellation</v>
    <v>None</v>
    <v>6918</v>
    <v>1.27728e+16</v>
    <v>6797</v>
    <v>6926</v>
  </rv>
  <rv s="2">
    <fb>20000678</fb>
    <v>1</v>
  </rv>
  <rv s="2">
    <fb>30004643</fb>
    <v>2</v>
  </rv>
  <rv s="2">
    <fb>30004644</fb>
    <v>2</v>
  </rv>
  <rv s="2">
    <fb>30004645</fb>
    <v>2</v>
  </rv>
  <rv s="2">
    <fb>30004646</fb>
    <v>2</v>
  </rv>
  <rv s="2">
    <fb>30004647</fb>
    <v>2</v>
  </rv>
  <rv s="2">
    <fb>30004648</fb>
    <v>2</v>
  </rv>
  <rv s="3">
    <v>732</v>
  </rv>
  <rv s="9">
    <v>Minotaur</v>
    <v>Atom</v>
    <v>0</v>
    <v>Minotaur</v>
    <v>Constellation</v>
    <v>None</v>
    <v>6928</v>
    <v>7395520000000000</v>
    <v>6797</v>
    <v>6935</v>
  </rv>
  <rv s="2">
    <fb>20000679</fb>
    <v>1</v>
  </rv>
  <rv s="2">
    <fb>30004649</fb>
    <v>2</v>
  </rv>
  <rv s="2">
    <fb>30004650</fb>
    <v>2</v>
  </rv>
  <rv s="2">
    <fb>30004651</fb>
    <v>2</v>
  </rv>
  <rv s="2">
    <fb>30004652</fb>
    <v>2</v>
  </rv>
  <rv s="2">
    <fb>30004653</fb>
    <v>2</v>
  </rv>
  <rv s="2">
    <fb>30004654</fb>
    <v>2</v>
  </rv>
  <rv s="3">
    <v>733</v>
  </rv>
  <rv s="9">
    <v>Skaven</v>
    <v>Atom</v>
    <v>0</v>
    <v>Skaven</v>
    <v>Constellation</v>
    <v>None</v>
    <v>6937</v>
    <v>6391390000000000</v>
    <v>6797</v>
    <v>6944</v>
  </rv>
  <rv s="2">
    <fb>20000680</fb>
    <v>1</v>
  </rv>
  <rv s="2">
    <fb>30004655</fb>
    <v>2</v>
  </rv>
  <rv s="2">
    <fb>30004656</fb>
    <v>2</v>
  </rv>
  <rv s="2">
    <fb>30004657</fb>
    <v>2</v>
  </rv>
  <rv s="2">
    <fb>30004658</fb>
    <v>2</v>
  </rv>
  <rv s="2">
    <fb>30004659</fb>
    <v>2</v>
  </rv>
  <rv s="2">
    <fb>30004660</fb>
    <v>2</v>
  </rv>
  <rv s="3">
    <v>734</v>
  </rv>
  <rv s="8">
    <v>Mermaid</v>
    <v>Atom</v>
    <v>0</v>
    <v>Mermaid</v>
    <v>Constellation</v>
    <v>None</v>
    <v>6946</v>
    <v>1.14072e+16</v>
    <v>6797</v>
    <v>6953</v>
  </rv>
  <rv s="2">
    <fb>20000681</fb>
    <v>1</v>
  </rv>
  <rv s="2">
    <fb>30004661</fb>
    <v>2</v>
  </rv>
  <rv s="2">
    <fb>30004662</fb>
    <v>2</v>
  </rv>
  <rv s="2">
    <fb>30004663</fb>
    <v>2</v>
  </rv>
  <rv s="2">
    <fb>30004664</fb>
    <v>2</v>
  </rv>
  <rv s="2">
    <fb>30004665</fb>
    <v>2</v>
  </rv>
  <rv s="2">
    <fb>30004666</fb>
    <v>2</v>
  </rv>
  <rv s="3">
    <v>735</v>
  </rv>
  <rv s="8">
    <v>Basilisk</v>
    <v>Atom</v>
    <v>0</v>
    <v>Basilisk</v>
    <v>Constellation</v>
    <v>None</v>
    <v>6955</v>
    <v>1.22408e+16</v>
    <v>6797</v>
    <v>6962</v>
  </rv>
  <rv s="3">
    <v>736</v>
  </rv>
  <rv s="6">
    <v>Fountain</v>
    <v>Atom</v>
    <v>0</v>
    <v>6964</v>
    <v>Region</v>
    <v>"You young pod pilots have it lucky! Why, back in my day, we didn't have these fancy pants lawless regions like Pure Blind and Stain! We had Fountain! We had to go to Fountain! Through Aridia, both ways! And it was infested with Blood Raiders! They stole our blood and we didn't complain. We liked it! Because the other option was going to Providence, and they had Sanshas who stole your BRAIN! So when you're out there, smoking your fancy tobacco, drinking your fancy spiced wine, and mining with your fancy Hulks, remember: it wasn't so long ago that we had to give our first born to the Emperor just for a chance to apply for a permit to mine in Fountain! So be thankful for what you have!"_x000D_
_x000D_
- Old Prospector Yurskeld to anyone who will listen to him.</v>
    <v>6797</v>
    <v>Fountain</v>
  </rv>
  <rv s="2">
    <fb>20000682</fb>
    <v>1</v>
  </rv>
  <rv s="2">
    <fb>10000059</fb>
    <v>1</v>
  </rv>
  <rv s="2">
    <fb>30004667</fb>
    <v>2</v>
  </rv>
  <rv s="2">
    <fb>30004668</fb>
    <v>2</v>
  </rv>
  <rv s="2">
    <fb>30004669</fb>
    <v>2</v>
  </rv>
  <rv s="2">
    <fb>30004670</fb>
    <v>2</v>
  </rv>
  <rv s="2">
    <fb>30004671</fb>
    <v>2</v>
  </rv>
  <rv s="2">
    <fb>30004672</fb>
    <v>2</v>
  </rv>
  <rv s="3">
    <v>737</v>
  </rv>
  <rv s="8">
    <v>17K-QM</v>
    <v>Atom</v>
    <v>0</v>
    <v>17K-QM</v>
    <v>Constellation</v>
    <v>None</v>
    <v>6966</v>
    <v>1.68308e+16</v>
    <v>6967</v>
    <v>6974</v>
  </rv>
  <rv s="2">
    <fb>20000683</fb>
    <v>1</v>
  </rv>
  <rv s="2">
    <fb>30004673</fb>
    <v>2</v>
  </rv>
  <rv s="2">
    <fb>30004674</fb>
    <v>2</v>
  </rv>
  <rv s="2">
    <fb>30004675</fb>
    <v>2</v>
  </rv>
  <rv s="2">
    <fb>30004676</fb>
    <v>2</v>
  </rv>
  <rv s="2">
    <fb>30004677</fb>
    <v>2</v>
  </rv>
  <rv s="2">
    <fb>30004678</fb>
    <v>2</v>
  </rv>
  <rv s="3">
    <v>738</v>
  </rv>
  <rv s="9">
    <v>TCC-ZV</v>
    <v>Atom</v>
    <v>0</v>
    <v>TCC-ZV</v>
    <v>Constellation</v>
    <v>None</v>
    <v>6976</v>
    <v>8339290000000000</v>
    <v>6967</v>
    <v>6983</v>
  </rv>
  <rv s="2">
    <fb>20000684</fb>
    <v>1</v>
  </rv>
  <rv s="2">
    <fb>30004679</fb>
    <v>2</v>
  </rv>
  <rv s="2">
    <fb>30004680</fb>
    <v>2</v>
  </rv>
  <rv s="2">
    <fb>30004681</fb>
    <v>2</v>
  </rv>
  <rv s="2">
    <fb>30004682</fb>
    <v>2</v>
  </rv>
  <rv s="2">
    <fb>30004683</fb>
    <v>2</v>
  </rv>
  <rv s="2">
    <fb>30004684</fb>
    <v>2</v>
  </rv>
  <rv s="2">
    <fb>30004685</fb>
    <v>2</v>
  </rv>
  <rv s="3">
    <v>739</v>
  </rv>
  <rv s="8">
    <v>I-CCEI</v>
    <v>Atom</v>
    <v>0</v>
    <v>I-CCEI</v>
    <v>Constellation</v>
    <v>None</v>
    <v>6985</v>
    <v>1.40579e+16</v>
    <v>6967</v>
    <v>6993</v>
  </rv>
  <rv s="2">
    <fb>20000685</fb>
    <v>1</v>
  </rv>
  <rv s="2">
    <fb>30004686</fb>
    <v>2</v>
  </rv>
  <rv s="2">
    <fb>30004687</fb>
    <v>2</v>
  </rv>
  <rv s="2">
    <fb>30004688</fb>
    <v>2</v>
  </rv>
  <rv s="2">
    <fb>30004689</fb>
    <v>2</v>
  </rv>
  <rv s="2">
    <fb>30004690</fb>
    <v>2</v>
  </rv>
  <rv s="2">
    <fb>30004691</fb>
    <v>2</v>
  </rv>
  <rv s="3">
    <v>740</v>
  </rv>
  <rv s="8">
    <v>IZ-FBT</v>
    <v>Atom</v>
    <v>0</v>
    <v>IZ-FBT</v>
    <v>Constellation</v>
    <v>None</v>
    <v>6995</v>
    <v>1.09181e+16</v>
    <v>6967</v>
    <v>7002</v>
  </rv>
  <rv s="2">
    <fb>20000686</fb>
    <v>1</v>
  </rv>
  <rv s="2">
    <fb>30004692</fb>
    <v>2</v>
  </rv>
  <rv s="2">
    <fb>30004693</fb>
    <v>2</v>
  </rv>
  <rv s="2">
    <fb>30004694</fb>
    <v>2</v>
  </rv>
  <rv s="2">
    <fb>30004695</fb>
    <v>2</v>
  </rv>
  <rv s="2">
    <fb>30004696</fb>
    <v>2</v>
  </rv>
  <rv s="2">
    <fb>30004697</fb>
    <v>2</v>
  </rv>
  <rv s="2">
    <fb>30004698</fb>
    <v>2</v>
  </rv>
  <rv s="2">
    <fb>30004699</fb>
    <v>2</v>
  </rv>
  <rv s="3">
    <v>741</v>
  </rv>
  <rv s="8">
    <v>GEP-XF</v>
    <v>Atom</v>
    <v>0</v>
    <v>GEP-XF</v>
    <v>Constellation</v>
    <v>None</v>
    <v>7004</v>
    <v>1.10448e+16</v>
    <v>6967</v>
    <v>7013</v>
  </rv>
  <rv s="2">
    <fb>20000687</fb>
    <v>1</v>
  </rv>
  <rv s="2">
    <fb>30004700</fb>
    <v>2</v>
  </rv>
  <rv s="2">
    <fb>30004701</fb>
    <v>2</v>
  </rv>
  <rv s="2">
    <fb>30004702</fb>
    <v>2</v>
  </rv>
  <rv s="2">
    <fb>30004703</fb>
    <v>2</v>
  </rv>
  <rv s="2">
    <fb>30004704</fb>
    <v>2</v>
  </rv>
  <rv s="2">
    <fb>30004705</fb>
    <v>2</v>
  </rv>
  <rv s="3">
    <v>742</v>
  </rv>
  <rv s="8">
    <v>D9DM-O</v>
    <v>Atom</v>
    <v>0</v>
    <v>D9DM-O</v>
    <v>Constellation</v>
    <v>None</v>
    <v>7015</v>
    <v>1.21204e+16</v>
    <v>6967</v>
    <v>7022</v>
  </rv>
  <rv s="3">
    <v>743</v>
  </rv>
  <rv s="6">
    <v>Paragon Soul</v>
    <v>Atom</v>
    <v>0</v>
    <v>7024</v>
    <v>Region</v>
    <v>Dearest Heloise: I apologize for the tardiness of this message. It seems our host has relocated his research efforts further abroad, making this slave delivery a much longer endeavor. When I asked why, our host assured me that our upcoming tour of the facility would explain everything. I remain skeptical. Regardless, I promise to return to you soon._x000D_
_x000D_
Heloise: The facilities here are astounding! Our host has assembled a team of the finest minds to bring his dream to life. They have made major strides-- the implications of their cranial implant technology alone are dazzling._x000D_
_x000D_
Heloise: Our host introduced what became of the slaves I delivered. The brutes were silent and inert. I tell you, it was as if their very souls had been stripped from them. I will voice my concerns with our host tomorrow. _x000D_
_x000D_
Heloise: Our host announced the birth of his 'Nation.' I sent a communique to the Ministry of Internal Order._x000D_
_x000D_
Heloise: I discovered my messages are being blocked. Our host never had any intention of sending them. His automatons are everywhere now. Their number grows every day. They are watching me._x000D_
_x000D_
My Darling Wife: How I miss you. The slaves have been set against everyone not of the Nation. I survived only by grace. The things are slow, but efficient. I hear their footsteps pass the room, regular, constant. It is only a matter of time. I pray God forgive us our terrible transgressions. I love you, Heloise. I am sorry that I must break my promise.</v>
    <v>6967</v>
    <v>Paragon Soul</v>
  </rv>
  <rv s="2">
    <fb>500012</fb>
    <v>1</v>
  </rv>
  <rv s="2">
    <fb>20000688</fb>
    <v>1</v>
  </rv>
  <rv s="2">
    <fb>10000060</fb>
    <v>1</v>
  </rv>
  <rv s="2">
    <fb>30004706</fb>
    <v>2</v>
  </rv>
  <rv s="2">
    <fb>30004707</fb>
    <v>2</v>
  </rv>
  <rv s="2">
    <fb>30004708</fb>
    <v>2</v>
  </rv>
  <rv s="2">
    <fb>30004709</fb>
    <v>2</v>
  </rv>
  <rv s="2">
    <fb>30004710</fb>
    <v>2</v>
  </rv>
  <rv s="2">
    <fb>30004711</fb>
    <v>2</v>
  </rv>
  <rv s="3">
    <v>744</v>
  </rv>
  <rv s="4">
    <v>XPJ1-6</v>
    <v>Atom</v>
    <v>0</v>
    <v>XPJ1-6</v>
    <v>Constellation</v>
    <v>7026</v>
    <v>7027</v>
    <v>1.11806e+16</v>
    <v>7028</v>
    <v>7035</v>
  </rv>
  <rv s="2">
    <fb>20000689</fb>
    <v>1</v>
  </rv>
  <rv s="2">
    <fb>30004712</fb>
    <v>2</v>
  </rv>
  <rv s="2">
    <fb>30004713</fb>
    <v>2</v>
  </rv>
  <rv s="2">
    <fb>30004714</fb>
    <v>2</v>
  </rv>
  <rv s="2">
    <fb>30004715</fb>
    <v>2</v>
  </rv>
  <rv s="2">
    <fb>30004716</fb>
    <v>2</v>
  </rv>
  <rv s="2">
    <fb>30004717</fb>
    <v>2</v>
  </rv>
  <rv s="3">
    <v>745</v>
  </rv>
  <rv s="8">
    <v>B4H-9W</v>
    <v>Atom</v>
    <v>0</v>
    <v>B4H-9W</v>
    <v>Constellation</v>
    <v>None</v>
    <v>7037</v>
    <v>1.19953e+16</v>
    <v>7028</v>
    <v>7044</v>
  </rv>
  <rv s="2">
    <fb>20000690</fb>
    <v>1</v>
  </rv>
  <rv s="2">
    <fb>30004718</fb>
    <v>2</v>
  </rv>
  <rv s="2">
    <fb>30004719</fb>
    <v>2</v>
  </rv>
  <rv s="2">
    <fb>30004720</fb>
    <v>2</v>
  </rv>
  <rv s="2">
    <fb>30004721</fb>
    <v>2</v>
  </rv>
  <rv s="2">
    <fb>30004722</fb>
    <v>2</v>
  </rv>
  <rv s="2">
    <fb>30004723</fb>
    <v>2</v>
  </rv>
  <rv s="3">
    <v>746</v>
  </rv>
  <rv s="4">
    <v>6-UCYU</v>
    <v>Atom</v>
    <v>0</v>
    <v>6-UCYU</v>
    <v>Constellation</v>
    <v>7026</v>
    <v>7046</v>
    <v>1.10771e+16</v>
    <v>7028</v>
    <v>7053</v>
  </rv>
  <rv s="2">
    <fb>20000691</fb>
    <v>1</v>
  </rv>
  <rv s="2">
    <fb>30004724</fb>
    <v>2</v>
  </rv>
  <rv s="2">
    <fb>30004725</fb>
    <v>2</v>
  </rv>
  <rv s="2">
    <fb>30004726</fb>
    <v>2</v>
  </rv>
  <rv s="2">
    <fb>30004727</fb>
    <v>2</v>
  </rv>
  <rv s="2">
    <fb>30004728</fb>
    <v>2</v>
  </rv>
  <rv s="2">
    <fb>30004729</fb>
    <v>2</v>
  </rv>
  <rv s="3">
    <v>747</v>
  </rv>
  <rv s="8">
    <v>O5K-Y6</v>
    <v>Atom</v>
    <v>0</v>
    <v>O5K-Y6</v>
    <v>Constellation</v>
    <v>None</v>
    <v>7055</v>
    <v>9.79923e+15</v>
    <v>7028</v>
    <v>7062</v>
  </rv>
  <rv s="2">
    <fb>20000692</fb>
    <v>1</v>
  </rv>
  <rv s="2">
    <fb>30004730</fb>
    <v>2</v>
  </rv>
  <rv s="2">
    <fb>30004731</fb>
    <v>2</v>
  </rv>
  <rv s="2">
    <fb>30004732</fb>
    <v>2</v>
  </rv>
  <rv s="2">
    <fb>30004733</fb>
    <v>2</v>
  </rv>
  <rv s="2">
    <fb>30004734</fb>
    <v>2</v>
  </rv>
  <rv s="2">
    <fb>30004735</fb>
    <v>2</v>
  </rv>
  <rv s="2">
    <fb>30004736</fb>
    <v>2</v>
  </rv>
  <rv s="3">
    <v>748</v>
  </rv>
  <rv s="8">
    <v>SPNZ-Z</v>
    <v>Atom</v>
    <v>0</v>
    <v>SPNZ-Z</v>
    <v>Constellation</v>
    <v>None</v>
    <v>7064</v>
    <v>1.49769e+16</v>
    <v>7028</v>
    <v>7072</v>
  </rv>
  <rv s="2">
    <fb>20000693</fb>
    <v>1</v>
  </rv>
  <rv s="2">
    <fb>30004737</fb>
    <v>2</v>
  </rv>
  <rv s="2">
    <fb>30004738</fb>
    <v>2</v>
  </rv>
  <rv s="2">
    <fb>30004739</fb>
    <v>2</v>
  </rv>
  <rv s="2">
    <fb>30004740</fb>
    <v>2</v>
  </rv>
  <rv s="2">
    <fb>30004741</fb>
    <v>2</v>
  </rv>
  <rv s="2">
    <fb>30004742</fb>
    <v>2</v>
  </rv>
  <rv s="2">
    <fb>30004743</fb>
    <v>2</v>
  </rv>
  <rv s="3">
    <v>749</v>
  </rv>
  <rv s="8">
    <v>YX-LYK</v>
    <v>Atom</v>
    <v>0</v>
    <v>YX-LYK</v>
    <v>Constellation</v>
    <v>None</v>
    <v>7074</v>
    <v>1.33925e+16</v>
    <v>7028</v>
    <v>7082</v>
  </rv>
  <rv s="2">
    <fb>20000694</fb>
    <v>1</v>
  </rv>
  <rv s="2">
    <fb>30004744</fb>
    <v>2</v>
  </rv>
  <rv s="2">
    <fb>30004745</fb>
    <v>2</v>
  </rv>
  <rv s="2">
    <fb>30004746</fb>
    <v>2</v>
  </rv>
  <rv s="2">
    <fb>30004747</fb>
    <v>2</v>
  </rv>
  <rv s="2">
    <fb>30004748</fb>
    <v>2</v>
  </rv>
  <rv s="2">
    <fb>30004749</fb>
    <v>2</v>
  </rv>
  <rv s="3">
    <v>750</v>
  </rv>
  <rv s="8">
    <v>D5-SOW</v>
    <v>Atom</v>
    <v>0</v>
    <v>D5-SOW</v>
    <v>Constellation</v>
    <v>None</v>
    <v>7084</v>
    <v>1.64255e+16</v>
    <v>7028</v>
    <v>7091</v>
  </rv>
  <rv s="2">
    <fb>20000695</fb>
    <v>1</v>
  </rv>
  <rv s="2">
    <fb>30004750</fb>
    <v>2</v>
  </rv>
  <rv s="2">
    <fb>30004751</fb>
    <v>2</v>
  </rv>
  <rv s="2">
    <fb>30004752</fb>
    <v>2</v>
  </rv>
  <rv s="2">
    <fb>30004753</fb>
    <v>2</v>
  </rv>
  <rv s="2">
    <fb>30004754</fb>
    <v>2</v>
  </rv>
  <rv s="2">
    <fb>30004755</fb>
    <v>2</v>
  </rv>
  <rv s="2">
    <fb>30004756</fb>
    <v>2</v>
  </rv>
  <rv s="2">
    <fb>30004757</fb>
    <v>2</v>
  </rv>
  <rv s="2">
    <fb>30004758</fb>
    <v>2</v>
  </rv>
  <rv s="3">
    <v>751</v>
  </rv>
  <rv s="8">
    <v>W-4U1E</v>
    <v>Atom</v>
    <v>0</v>
    <v>W-4U1E</v>
    <v>Constellation</v>
    <v>None</v>
    <v>7093</v>
    <v>1.61683e+16</v>
    <v>7028</v>
    <v>7103</v>
  </rv>
  <rv s="2">
    <fb>20000696</fb>
    <v>1</v>
  </rv>
  <rv s="2">
    <fb>30004759</fb>
    <v>2</v>
  </rv>
  <rv s="2">
    <fb>30004760</fb>
    <v>2</v>
  </rv>
  <rv s="2">
    <fb>30004761</fb>
    <v>2</v>
  </rv>
  <rv s="2">
    <fb>30004762</fb>
    <v>2</v>
  </rv>
  <rv s="2">
    <fb>30004763</fb>
    <v>2</v>
  </rv>
  <rv s="2">
    <fb>30004764</fb>
    <v>2</v>
  </rv>
  <rv s="2">
    <fb>30004765</fb>
    <v>2</v>
  </rv>
  <rv s="3">
    <v>752</v>
  </rv>
  <rv s="8">
    <v>O-EIMK</v>
    <v>Atom</v>
    <v>0</v>
    <v>O-EIMK</v>
    <v>Constellation</v>
    <v>None</v>
    <v>7105</v>
    <v>1.04882e+16</v>
    <v>7028</v>
    <v>7113</v>
  </rv>
  <rv s="2">
    <fb>20000697</fb>
    <v>1</v>
  </rv>
  <rv s="2">
    <fb>30004766</fb>
    <v>2</v>
  </rv>
  <rv s="2">
    <fb>30004767</fb>
    <v>2</v>
  </rv>
  <rv s="2">
    <fb>30004768</fb>
    <v>2</v>
  </rv>
  <rv s="2">
    <fb>30004769</fb>
    <v>2</v>
  </rv>
  <rv s="2">
    <fb>30004770</fb>
    <v>2</v>
  </rv>
  <rv s="2">
    <fb>30004771</fb>
    <v>2</v>
  </rv>
  <rv s="3">
    <v>753</v>
  </rv>
  <rv s="9">
    <v>SG-CTQ</v>
    <v>Atom</v>
    <v>0</v>
    <v>SG-CTQ</v>
    <v>Constellation</v>
    <v>None</v>
    <v>7115</v>
    <v>5252550000000000</v>
    <v>7028</v>
    <v>7122</v>
  </rv>
  <rv s="2">
    <fb>20000698</fb>
    <v>1</v>
  </rv>
  <rv s="2">
    <fb>30004772</fb>
    <v>2</v>
  </rv>
  <rv s="2">
    <fb>30004773</fb>
    <v>2</v>
  </rv>
  <rv s="2">
    <fb>30004774</fb>
    <v>2</v>
  </rv>
  <rv s="2">
    <fb>30004775</fb>
    <v>2</v>
  </rv>
  <rv s="2">
    <fb>30004776</fb>
    <v>2</v>
  </rv>
  <rv s="2">
    <fb>30004777</fb>
    <v>2</v>
  </rv>
  <rv s="3">
    <v>754</v>
  </rv>
  <rv s="8">
    <v>NJU-QV</v>
    <v>Atom</v>
    <v>0</v>
    <v>NJU-QV</v>
    <v>Constellation</v>
    <v>None</v>
    <v>7124</v>
    <v>1.20267e+16</v>
    <v>7028</v>
    <v>7131</v>
  </rv>
  <rv s="2">
    <fb>20000699</fb>
    <v>1</v>
  </rv>
  <rv s="2">
    <fb>30004778</fb>
    <v>2</v>
  </rv>
  <rv s="2">
    <fb>30004779</fb>
    <v>2</v>
  </rv>
  <rv s="2">
    <fb>30004780</fb>
    <v>2</v>
  </rv>
  <rv s="2">
    <fb>30004781</fb>
    <v>2</v>
  </rv>
  <rv s="2">
    <fb>30004782</fb>
    <v>2</v>
  </rv>
  <rv s="2">
    <fb>30004783</fb>
    <v>2</v>
  </rv>
  <rv s="3">
    <v>755</v>
  </rv>
  <rv s="8">
    <v>LSC-4P</v>
    <v>Atom</v>
    <v>0</v>
    <v>LSC-4P</v>
    <v>Constellation</v>
    <v>None</v>
    <v>7133</v>
    <v>2.0983e+16</v>
    <v>7028</v>
    <v>7140</v>
  </rv>
  <rv s="2">
    <fb>20000700</fb>
    <v>1</v>
  </rv>
  <rv s="2">
    <fb>30004784</fb>
    <v>2</v>
  </rv>
  <rv s="2">
    <fb>30004785</fb>
    <v>2</v>
  </rv>
  <rv s="2">
    <fb>30004786</fb>
    <v>2</v>
  </rv>
  <rv s="2">
    <fb>30004787</fb>
    <v>2</v>
  </rv>
  <rv s="2">
    <fb>30004788</fb>
    <v>2</v>
  </rv>
  <rv s="2">
    <fb>30004789</fb>
    <v>2</v>
  </rv>
  <rv s="3">
    <v>756</v>
  </rv>
  <rv s="8">
    <v>1-A81R</v>
    <v>Atom</v>
    <v>0</v>
    <v>1-A81R</v>
    <v>Constellation</v>
    <v>None</v>
    <v>7142</v>
    <v>1.12524e+16</v>
    <v>7028</v>
    <v>7149</v>
  </rv>
  <rv s="2">
    <fb>20000701</fb>
    <v>1</v>
  </rv>
  <rv s="2">
    <fb>30004790</fb>
    <v>2</v>
  </rv>
  <rv s="2">
    <fb>30004791</fb>
    <v>2</v>
  </rv>
  <rv s="2">
    <fb>30004792</fb>
    <v>2</v>
  </rv>
  <rv s="2">
    <fb>30004793</fb>
    <v>2</v>
  </rv>
  <rv s="2">
    <fb>30004794</fb>
    <v>2</v>
  </rv>
  <rv s="2">
    <fb>30004795</fb>
    <v>2</v>
  </rv>
  <rv s="3">
    <v>757</v>
  </rv>
  <rv s="8">
    <v>F-I56R</v>
    <v>Atom</v>
    <v>0</v>
    <v>F-I56R</v>
    <v>Constellation</v>
    <v>None</v>
    <v>7151</v>
    <v>1.30555e+16</v>
    <v>7028</v>
    <v>7158</v>
  </rv>
  <rv s="2">
    <fb>20000702</fb>
    <v>1</v>
  </rv>
  <rv s="2">
    <fb>30004796</fb>
    <v>2</v>
  </rv>
  <rv s="2">
    <fb>30004797</fb>
    <v>2</v>
  </rv>
  <rv s="2">
    <fb>30004798</fb>
    <v>2</v>
  </rv>
  <rv s="2">
    <fb>30004799</fb>
    <v>2</v>
  </rv>
  <rv s="2">
    <fb>30004800</fb>
    <v>2</v>
  </rv>
  <rv s="2">
    <fb>30004801</fb>
    <v>2</v>
  </rv>
  <rv s="2">
    <fb>30004802</fb>
    <v>2</v>
  </rv>
  <rv s="3">
    <v>758</v>
  </rv>
  <rv s="8">
    <v>OK-FEM</v>
    <v>Atom</v>
    <v>0</v>
    <v>OK-FEM</v>
    <v>Constellation</v>
    <v>None</v>
    <v>7160</v>
    <v>1.79567e+16</v>
    <v>7028</v>
    <v>7168</v>
  </rv>
  <rv s="3">
    <v>759</v>
  </rv>
  <rv s="6">
    <v>Delve</v>
    <v>Atom</v>
    <v>0</v>
    <v>7170</v>
    <v>Region</v>
    <v>Bloody Omir ran away_x000D_
Hiding from the light of day_x000D_
Made a base out in the night_x000D_
Far far from the Empire's might_x000D_
Holders think they all are safe_x000D_
Protected by the Emp'ror's grace_x000D_
Silly people, they should know_x000D_
You shall reap just what you sow_x000D_
Bloody Omir's coming back_x000D_
Monsters from the endless black_x000D_
Wading through a crimson flood_x000D_
Omir's come to drink your blood- Nursery Ryhme</v>
    <v>7028</v>
    <v>Delve</v>
  </rv>
  <rv s="2">
    <fb>20000703</fb>
    <v>1</v>
  </rv>
  <rv s="2">
    <fb>10000061</fb>
    <v>1</v>
  </rv>
  <rv s="2">
    <fb>30004803</fb>
    <v>2</v>
  </rv>
  <rv s="2">
    <fb>30004804</fb>
    <v>2</v>
  </rv>
  <rv s="2">
    <fb>30004805</fb>
    <v>2</v>
  </rv>
  <rv s="2">
    <fb>30004806</fb>
    <v>2</v>
  </rv>
  <rv s="2">
    <fb>30004807</fb>
    <v>2</v>
  </rv>
  <rv s="2">
    <fb>30004808</fb>
    <v>2</v>
  </rv>
  <rv s="2">
    <fb>30004809</fb>
    <v>2</v>
  </rv>
  <rv s="2">
    <fb>30004810</fb>
    <v>2</v>
  </rv>
  <rv s="3">
    <v>760</v>
  </rv>
  <rv s="8">
    <v>QP6B-I</v>
    <v>Atom</v>
    <v>0</v>
    <v>QP6B-I</v>
    <v>Constellation</v>
    <v>None</v>
    <v>7172</v>
    <v>1.73542e+16</v>
    <v>7173</v>
    <v>7182</v>
  </rv>
  <rv s="2">
    <fb>20000704</fb>
    <v>1</v>
  </rv>
  <rv s="2">
    <fb>30004811</fb>
    <v>2</v>
  </rv>
  <rv s="2">
    <fb>30004812</fb>
    <v>2</v>
  </rv>
  <rv s="2">
    <fb>30004813</fb>
    <v>2</v>
  </rv>
  <rv s="2">
    <fb>30004814</fb>
    <v>2</v>
  </rv>
  <rv s="2">
    <fb>30004815</fb>
    <v>2</v>
  </rv>
  <rv s="2">
    <fb>30004816</fb>
    <v>2</v>
  </rv>
  <rv s="3">
    <v>761</v>
  </rv>
  <rv s="8">
    <v>AU-S0B</v>
    <v>Atom</v>
    <v>0</v>
    <v>AU-S0B</v>
    <v>Constellation</v>
    <v>None</v>
    <v>7184</v>
    <v>1.42117e+16</v>
    <v>7173</v>
    <v>7191</v>
  </rv>
  <rv s="2">
    <fb>20000705</fb>
    <v>1</v>
  </rv>
  <rv s="2">
    <fb>30004817</fb>
    <v>2</v>
  </rv>
  <rv s="2">
    <fb>30004818</fb>
    <v>2</v>
  </rv>
  <rv s="2">
    <fb>30004819</fb>
    <v>2</v>
  </rv>
  <rv s="2">
    <fb>30004820</fb>
    <v>2</v>
  </rv>
  <rv s="2">
    <fb>30004821</fb>
    <v>2</v>
  </rv>
  <rv s="2">
    <fb>30004822</fb>
    <v>2</v>
  </rv>
  <rv s="2">
    <fb>30004823</fb>
    <v>2</v>
  </rv>
  <rv s="3">
    <v>762</v>
  </rv>
  <rv s="8">
    <v>CL-QB2</v>
    <v>Atom</v>
    <v>0</v>
    <v>CL-QB2</v>
    <v>Constellation</v>
    <v>None</v>
    <v>7193</v>
    <v>1.08368e+16</v>
    <v>7173</v>
    <v>7201</v>
  </rv>
  <rv s="2">
    <fb>20000706</fb>
    <v>1</v>
  </rv>
  <rv s="2">
    <fb>30004824</fb>
    <v>2</v>
  </rv>
  <rv s="2">
    <fb>30004825</fb>
    <v>2</v>
  </rv>
  <rv s="2">
    <fb>30004826</fb>
    <v>2</v>
  </rv>
  <rv s="2">
    <fb>30004827</fb>
    <v>2</v>
  </rv>
  <rv s="2">
    <fb>30004828</fb>
    <v>2</v>
  </rv>
  <rv s="2">
    <fb>30004829</fb>
    <v>2</v>
  </rv>
  <rv s="2">
    <fb>30004830</fb>
    <v>2</v>
  </rv>
  <rv s="3">
    <v>763</v>
  </rv>
  <rv s="8">
    <v>E-IFSA</v>
    <v>Atom</v>
    <v>0</v>
    <v>E-IFSA</v>
    <v>Constellation</v>
    <v>None</v>
    <v>7203</v>
    <v>1.18053e+16</v>
    <v>7173</v>
    <v>7211</v>
  </rv>
  <rv s="2">
    <fb>20000707</fb>
    <v>1</v>
  </rv>
  <rv s="2">
    <fb>30004831</fb>
    <v>2</v>
  </rv>
  <rv s="2">
    <fb>30004832</fb>
    <v>2</v>
  </rv>
  <rv s="2">
    <fb>30004833</fb>
    <v>2</v>
  </rv>
  <rv s="2">
    <fb>30004834</fb>
    <v>2</v>
  </rv>
  <rv s="2">
    <fb>30004835</fb>
    <v>2</v>
  </rv>
  <rv s="2">
    <fb>30004836</fb>
    <v>2</v>
  </rv>
  <rv s="2">
    <fb>30004837</fb>
    <v>2</v>
  </rv>
  <rv s="2">
    <fb>30004838</fb>
    <v>2</v>
  </rv>
  <rv s="3">
    <v>764</v>
  </rv>
  <rv s="8">
    <v>ZQ7-QS</v>
    <v>Atom</v>
    <v>0</v>
    <v>ZQ7-QS</v>
    <v>Constellation</v>
    <v>None</v>
    <v>7213</v>
    <v>1.44924e+16</v>
    <v>7173</v>
    <v>7222</v>
  </rv>
  <rv s="2">
    <fb>20000708</fb>
    <v>1</v>
  </rv>
  <rv s="2">
    <fb>30004839</fb>
    <v>2</v>
  </rv>
  <rv s="2">
    <fb>30004840</fb>
    <v>2</v>
  </rv>
  <rv s="2">
    <fb>30004841</fb>
    <v>2</v>
  </rv>
  <rv s="2">
    <fb>30004842</fb>
    <v>2</v>
  </rv>
  <rv s="2">
    <fb>30004843</fb>
    <v>2</v>
  </rv>
  <rv s="2">
    <fb>30004844</fb>
    <v>2</v>
  </rv>
  <rv s="3">
    <v>765</v>
  </rv>
  <rv s="8">
    <v>G3IP-E</v>
    <v>Atom</v>
    <v>0</v>
    <v>G3IP-E</v>
    <v>Constellation</v>
    <v>None</v>
    <v>7224</v>
    <v>9.77254e+15</v>
    <v>7173</v>
    <v>7231</v>
  </rv>
  <rv s="2">
    <fb>20000709</fb>
    <v>1</v>
  </rv>
  <rv s="2">
    <fb>30004845</fb>
    <v>2</v>
  </rv>
  <rv s="2">
    <fb>30004846</fb>
    <v>2</v>
  </rv>
  <rv s="2">
    <fb>30004847</fb>
    <v>2</v>
  </rv>
  <rv s="2">
    <fb>30004848</fb>
    <v>2</v>
  </rv>
  <rv s="2">
    <fb>30004849</fb>
    <v>2</v>
  </rv>
  <rv s="2">
    <fb>30004850</fb>
    <v>2</v>
  </rv>
  <rv s="2">
    <fb>30004851</fb>
    <v>2</v>
  </rv>
  <rv s="3">
    <v>766</v>
  </rv>
  <rv s="8">
    <v>50-5UD</v>
    <v>Atom</v>
    <v>0</v>
    <v>50-5UD</v>
    <v>Constellation</v>
    <v>None</v>
    <v>7233</v>
    <v>1.46742e+16</v>
    <v>7173</v>
    <v>7241</v>
  </rv>
  <rv s="2">
    <fb>20000710</fb>
    <v>1</v>
  </rv>
  <rv s="2">
    <fb>30004852</fb>
    <v>2</v>
  </rv>
  <rv s="2">
    <fb>30004853</fb>
    <v>2</v>
  </rv>
  <rv s="2">
    <fb>30004854</fb>
    <v>2</v>
  </rv>
  <rv s="2">
    <fb>30004855</fb>
    <v>2</v>
  </rv>
  <rv s="2">
    <fb>30004856</fb>
    <v>2</v>
  </rv>
  <rv s="2">
    <fb>30004857</fb>
    <v>2</v>
  </rv>
  <rv s="2">
    <fb>30004858</fb>
    <v>2</v>
  </rv>
  <rv s="3">
    <v>767</v>
  </rv>
  <rv s="8">
    <v>F5-O9O</v>
    <v>Atom</v>
    <v>0</v>
    <v>F5-O9O</v>
    <v>Constellation</v>
    <v>None</v>
    <v>7243</v>
    <v>9.62328e+15</v>
    <v>7173</v>
    <v>7251</v>
  </rv>
  <rv s="2">
    <fb>20000711</fb>
    <v>1</v>
  </rv>
  <rv s="2">
    <fb>30004859</fb>
    <v>2</v>
  </rv>
  <rv s="2">
    <fb>30004860</fb>
    <v>2</v>
  </rv>
  <rv s="2">
    <fb>30004861</fb>
    <v>2</v>
  </rv>
  <rv s="2">
    <fb>30004862</fb>
    <v>2</v>
  </rv>
  <rv s="2">
    <fb>30004863</fb>
    <v>2</v>
  </rv>
  <rv s="2">
    <fb>30004864</fb>
    <v>2</v>
  </rv>
  <rv s="2">
    <fb>30004865</fb>
    <v>2</v>
  </rv>
  <rv s="3">
    <v>768</v>
  </rv>
  <rv s="8">
    <v>EIX-HK</v>
    <v>Atom</v>
    <v>0</v>
    <v>EIX-HK</v>
    <v>Constellation</v>
    <v>None</v>
    <v>7253</v>
    <v>2.6194e+16</v>
    <v>7173</v>
    <v>7261</v>
  </rv>
  <rv s="2">
    <fb>20000712</fb>
    <v>1</v>
  </rv>
  <rv s="2">
    <fb>30004866</fb>
    <v>2</v>
  </rv>
  <rv s="2">
    <fb>30004867</fb>
    <v>2</v>
  </rv>
  <rv s="2">
    <fb>30004868</fb>
    <v>2</v>
  </rv>
  <rv s="2">
    <fb>30004869</fb>
    <v>2</v>
  </rv>
  <rv s="2">
    <fb>30004870</fb>
    <v>2</v>
  </rv>
  <rv s="2">
    <fb>30004871</fb>
    <v>2</v>
  </rv>
  <rv s="3">
    <v>769</v>
  </rv>
  <rv s="8">
    <v>BZZ-1U</v>
    <v>Atom</v>
    <v>0</v>
    <v>BZZ-1U</v>
    <v>Constellation</v>
    <v>None</v>
    <v>7263</v>
    <v>1.21105e+16</v>
    <v>7173</v>
    <v>7270</v>
  </rv>
  <rv s="2">
    <fb>20000713</fb>
    <v>1</v>
  </rv>
  <rv s="2">
    <fb>30004872</fb>
    <v>2</v>
  </rv>
  <rv s="2">
    <fb>30004873</fb>
    <v>2</v>
  </rv>
  <rv s="2">
    <fb>30004874</fb>
    <v>2</v>
  </rv>
  <rv s="2">
    <fb>30004875</fb>
    <v>2</v>
  </rv>
  <rv s="2">
    <fb>30004876</fb>
    <v>2</v>
  </rv>
  <rv s="2">
    <fb>30004877</fb>
    <v>2</v>
  </rv>
  <rv s="3">
    <v>770</v>
  </rv>
  <rv s="8">
    <v>6I-3VX</v>
    <v>Atom</v>
    <v>0</v>
    <v>6I-3VX</v>
    <v>Constellation</v>
    <v>None</v>
    <v>7272</v>
    <v>1.25707e+16</v>
    <v>7173</v>
    <v>7279</v>
  </rv>
  <rv s="2">
    <fb>20000714</fb>
    <v>1</v>
  </rv>
  <rv s="2">
    <fb>30004878</fb>
    <v>2</v>
  </rv>
  <rv s="2">
    <fb>30004879</fb>
    <v>2</v>
  </rv>
  <rv s="2">
    <fb>30004880</fb>
    <v>2</v>
  </rv>
  <rv s="2">
    <fb>30004881</fb>
    <v>2</v>
  </rv>
  <rv s="2">
    <fb>30004882</fb>
    <v>2</v>
  </rv>
  <rv s="2">
    <fb>30004883</fb>
    <v>2</v>
  </rv>
  <rv s="3">
    <v>771</v>
  </rv>
  <rv s="9">
    <v>W-3E44</v>
    <v>Atom</v>
    <v>0</v>
    <v>W-3E44</v>
    <v>Constellation</v>
    <v>None</v>
    <v>7281</v>
    <v>8782830000000000</v>
    <v>7173</v>
    <v>7288</v>
  </rv>
  <rv s="3">
    <v>772</v>
  </rv>
  <rv s="6">
    <v>Tenerifis</v>
    <v>Atom</v>
    <v>0</v>
    <v>7290</v>
    <v>Region</v>
    <v>Dividing much of the southern expanse into two, Tenerifis acts as both a transit corridor and a sinuous line of fortification, having seen plenty of violence in its recent bloody history. As with most of the outer territories, the advent of the capsuleer era brought wealth and warfare in equal measure. Indeed, the mere mention of the names of some of its systems will unsettle capsuleers all across the cluster.</v>
    <v>7173</v>
    <v>Tenerifis</v>
  </rv>
  <rv s="2">
    <fb>20000715</fb>
    <v>1</v>
  </rv>
  <rv s="2">
    <fb>10000062</fb>
    <v>1</v>
  </rv>
  <rv s="2">
    <fb>30004884</fb>
    <v>2</v>
  </rv>
  <rv s="2">
    <fb>30004885</fb>
    <v>2</v>
  </rv>
  <rv s="2">
    <fb>30004886</fb>
    <v>2</v>
  </rv>
  <rv s="2">
    <fb>30004887</fb>
    <v>2</v>
  </rv>
  <rv s="2">
    <fb>30004888</fb>
    <v>2</v>
  </rv>
  <rv s="2">
    <fb>30004889</fb>
    <v>2</v>
  </rv>
  <rv s="3">
    <v>773</v>
  </rv>
  <rv s="9">
    <v>O5QG-M</v>
    <v>Atom</v>
    <v>0</v>
    <v>O5QG-M</v>
    <v>Constellation</v>
    <v>None</v>
    <v>7292</v>
    <v>5872420000000000</v>
    <v>7293</v>
    <v>7300</v>
  </rv>
  <rv s="2">
    <fb>20000716</fb>
    <v>1</v>
  </rv>
  <rv s="2">
    <fb>30004890</fb>
    <v>2</v>
  </rv>
  <rv s="2">
    <fb>30004891</fb>
    <v>2</v>
  </rv>
  <rv s="2">
    <fb>30004892</fb>
    <v>2</v>
  </rv>
  <rv s="2">
    <fb>30004893</fb>
    <v>2</v>
  </rv>
  <rv s="2">
    <fb>30004894</fb>
    <v>2</v>
  </rv>
  <rv s="2">
    <fb>30004895</fb>
    <v>2</v>
  </rv>
  <rv s="2">
    <fb>30004896</fb>
    <v>2</v>
  </rv>
  <rv s="2">
    <fb>30004897</fb>
    <v>2</v>
  </rv>
  <rv s="3">
    <v>774</v>
  </rv>
  <rv s="8">
    <v>Y-LRWI</v>
    <v>Atom</v>
    <v>0</v>
    <v>Y-LRWI</v>
    <v>Constellation</v>
    <v>None</v>
    <v>7302</v>
    <v>1.44708e+16</v>
    <v>7293</v>
    <v>7311</v>
  </rv>
  <rv s="2">
    <fb>20000717</fb>
    <v>1</v>
  </rv>
  <rv s="2">
    <fb>30004898</fb>
    <v>2</v>
  </rv>
  <rv s="2">
    <fb>30004899</fb>
    <v>2</v>
  </rv>
  <rv s="2">
    <fb>30004900</fb>
    <v>2</v>
  </rv>
  <rv s="2">
    <fb>30004901</fb>
    <v>2</v>
  </rv>
  <rv s="2">
    <fb>30004902</fb>
    <v>2</v>
  </rv>
  <rv s="2">
    <fb>30004903</fb>
    <v>2</v>
  </rv>
  <rv s="3">
    <v>775</v>
  </rv>
  <rv s="8">
    <v>5Z0Y-S</v>
    <v>Atom</v>
    <v>0</v>
    <v>5Z0Y-S</v>
    <v>Constellation</v>
    <v>None</v>
    <v>7313</v>
    <v>1.37734e+16</v>
    <v>7293</v>
    <v>7320</v>
  </rv>
  <rv s="2">
    <fb>20000718</fb>
    <v>1</v>
  </rv>
  <rv s="2">
    <fb>30004904</fb>
    <v>2</v>
  </rv>
  <rv s="2">
    <fb>30004905</fb>
    <v>2</v>
  </rv>
  <rv s="2">
    <fb>30004906</fb>
    <v>2</v>
  </rv>
  <rv s="2">
    <fb>30004907</fb>
    <v>2</v>
  </rv>
  <rv s="2">
    <fb>30004908</fb>
    <v>2</v>
  </rv>
  <rv s="2">
    <fb>30004909</fb>
    <v>2</v>
  </rv>
  <rv s="2">
    <fb>30004910</fb>
    <v>2</v>
  </rv>
  <rv s="3">
    <v>776</v>
  </rv>
  <rv s="8">
    <v>8MJO-4</v>
    <v>Atom</v>
    <v>0</v>
    <v>8MJO-4</v>
    <v>Constellation</v>
    <v>None</v>
    <v>7322</v>
    <v>1.69967e+16</v>
    <v>7293</v>
    <v>7330</v>
  </rv>
  <rv s="2">
    <fb>20000719</fb>
    <v>1</v>
  </rv>
  <rv s="2">
    <fb>30004911</fb>
    <v>2</v>
  </rv>
  <rv s="2">
    <fb>30004912</fb>
    <v>2</v>
  </rv>
  <rv s="2">
    <fb>30004913</fb>
    <v>2</v>
  </rv>
  <rv s="2">
    <fb>30004914</fb>
    <v>2</v>
  </rv>
  <rv s="2">
    <fb>30004915</fb>
    <v>2</v>
  </rv>
  <rv s="2">
    <fb>30004916</fb>
    <v>2</v>
  </rv>
  <rv s="2">
    <fb>30004917</fb>
    <v>2</v>
  </rv>
  <rv s="2">
    <fb>30004918</fb>
    <v>2</v>
  </rv>
  <rv s="2">
    <fb>30004919</fb>
    <v>2</v>
  </rv>
  <rv s="3">
    <v>777</v>
  </rv>
  <rv s="8">
    <v>U7-GIV</v>
    <v>Atom</v>
    <v>0</v>
    <v>U7-GIV</v>
    <v>Constellation</v>
    <v>None</v>
    <v>7332</v>
    <v>1.45029e+16</v>
    <v>7293</v>
    <v>7342</v>
  </rv>
  <rv s="2">
    <fb>20000720</fb>
    <v>1</v>
  </rv>
  <rv s="2">
    <fb>30004920</fb>
    <v>2</v>
  </rv>
  <rv s="2">
    <fb>30004921</fb>
    <v>2</v>
  </rv>
  <rv s="2">
    <fb>30004922</fb>
    <v>2</v>
  </rv>
  <rv s="2">
    <fb>30004923</fb>
    <v>2</v>
  </rv>
  <rv s="2">
    <fb>30004924</fb>
    <v>2</v>
  </rv>
  <rv s="2">
    <fb>30004925</fb>
    <v>2</v>
  </rv>
  <rv s="2">
    <fb>30004926</fb>
    <v>2</v>
  </rv>
  <rv s="3">
    <v>778</v>
  </rv>
  <rv s="8">
    <v>RL36-K</v>
    <v>Atom</v>
    <v>0</v>
    <v>RL36-K</v>
    <v>Constellation</v>
    <v>None</v>
    <v>7344</v>
    <v>1.63612e+16</v>
    <v>7293</v>
    <v>7352</v>
  </rv>
  <rv s="3">
    <v>779</v>
  </rv>
  <rv s="6">
    <v>Omist</v>
    <v>Atom</v>
    <v>0</v>
    <v>7354</v>
    <v>Region</v>
    <v>Out in Omist, civilization gives way to survival. Here, it is not one corporation against another. It is one tribe fighting in a blood war against another, not out of differing ideologies or any higher reasoning. It is only for the basest necessities of humanity that men wage war in Omist. Such is the way of life on the frontier's frontier. It is dark, brutal, and unforgiving. In a way, Omist is the rest of the galaxy, distilled down to its most elementary nature. Those who can survive and thrive here seem as untamed gods to those who luxuriate in more civilized space.</v>
    <v>7293</v>
    <v>Omist</v>
  </rv>
  <rv s="2">
    <fb>20000721</fb>
    <v>1</v>
  </rv>
  <rv s="2">
    <fb>10000063</fb>
    <v>1</v>
  </rv>
  <rv s="2">
    <fb>30004927</fb>
    <v>2</v>
  </rv>
  <rv s="2">
    <fb>30004928</fb>
    <v>2</v>
  </rv>
  <rv s="2">
    <fb>30004929</fb>
    <v>2</v>
  </rv>
  <rv s="2">
    <fb>30004930</fb>
    <v>2</v>
  </rv>
  <rv s="2">
    <fb>30004931</fb>
    <v>2</v>
  </rv>
  <rv s="2">
    <fb>30004932</fb>
    <v>2</v>
  </rv>
  <rv s="2">
    <fb>30004933</fb>
    <v>2</v>
  </rv>
  <rv s="3">
    <v>780</v>
  </rv>
  <rv s="8">
    <v>XOV7-5</v>
    <v>Atom</v>
    <v>0</v>
    <v>XOV7-5</v>
    <v>Constellation</v>
    <v>None</v>
    <v>7356</v>
    <v>1.50804e+16</v>
    <v>7357</v>
    <v>7365</v>
  </rv>
  <rv s="2">
    <fb>20000722</fb>
    <v>1</v>
  </rv>
  <rv s="2">
    <fb>30004934</fb>
    <v>2</v>
  </rv>
  <rv s="2">
    <fb>30004935</fb>
    <v>2</v>
  </rv>
  <rv s="2">
    <fb>30004936</fb>
    <v>2</v>
  </rv>
  <rv s="2">
    <fb>30004937</fb>
    <v>2</v>
  </rv>
  <rv s="2">
    <fb>30004938</fb>
    <v>2</v>
  </rv>
  <rv s="2">
    <fb>30004939</fb>
    <v>2</v>
  </rv>
  <rv s="3">
    <v>781</v>
  </rv>
  <rv s="8">
    <v>N-39FI</v>
    <v>Atom</v>
    <v>0</v>
    <v>N-39FI</v>
    <v>Constellation</v>
    <v>None</v>
    <v>7367</v>
    <v>1.58777e+16</v>
    <v>7357</v>
    <v>7374</v>
  </rv>
  <rv s="2">
    <fb>20000723</fb>
    <v>1</v>
  </rv>
  <rv s="2">
    <fb>30004940</fb>
    <v>2</v>
  </rv>
  <rv s="2">
    <fb>30004941</fb>
    <v>2</v>
  </rv>
  <rv s="2">
    <fb>30004942</fb>
    <v>2</v>
  </rv>
  <rv s="2">
    <fb>30004943</fb>
    <v>2</v>
  </rv>
  <rv s="2">
    <fb>30004944</fb>
    <v>2</v>
  </rv>
  <rv s="2">
    <fb>30004945</fb>
    <v>2</v>
  </rv>
  <rv s="2">
    <fb>30004946</fb>
    <v>2</v>
  </rv>
  <rv s="3">
    <v>782</v>
  </rv>
  <rv s="8">
    <v>J8-G8K</v>
    <v>Atom</v>
    <v>0</v>
    <v>J8-G8K</v>
    <v>Constellation</v>
    <v>None</v>
    <v>7376</v>
    <v>1.25793e+16</v>
    <v>7357</v>
    <v>7384</v>
  </rv>
  <rv s="2">
    <fb>20000724</fb>
    <v>1</v>
  </rv>
  <rv s="2">
    <fb>30004947</fb>
    <v>2</v>
  </rv>
  <rv s="2">
    <fb>30004948</fb>
    <v>2</v>
  </rv>
  <rv s="2">
    <fb>30004949</fb>
    <v>2</v>
  </rv>
  <rv s="2">
    <fb>30004950</fb>
    <v>2</v>
  </rv>
  <rv s="2">
    <fb>30004951</fb>
    <v>2</v>
  </rv>
  <rv s="2">
    <fb>30004952</fb>
    <v>2</v>
  </rv>
  <rv s="2">
    <fb>30004953</fb>
    <v>2</v>
  </rv>
  <rv s="2">
    <fb>30004954</fb>
    <v>2</v>
  </rv>
  <rv s="3">
    <v>783</v>
  </rv>
  <rv s="8">
    <v>NOK-FZ</v>
    <v>Atom</v>
    <v>0</v>
    <v>NOK-FZ</v>
    <v>Constellation</v>
    <v>None</v>
    <v>7386</v>
    <v>1.97995e+16</v>
    <v>7357</v>
    <v>7395</v>
  </rv>
  <rv s="2">
    <fb>20000725</fb>
    <v>1</v>
  </rv>
  <rv s="2">
    <fb>30004955</fb>
    <v>2</v>
  </rv>
  <rv s="2">
    <fb>30004956</fb>
    <v>2</v>
  </rv>
  <rv s="2">
    <fb>30004957</fb>
    <v>2</v>
  </rv>
  <rv s="2">
    <fb>30004958</fb>
    <v>2</v>
  </rv>
  <rv s="2">
    <fb>30004959</fb>
    <v>2</v>
  </rv>
  <rv s="2">
    <fb>30004960</fb>
    <v>2</v>
  </rv>
  <rv s="3">
    <v>784</v>
  </rv>
  <rv s="8">
    <v>6KFH-X</v>
    <v>Atom</v>
    <v>0</v>
    <v>6KFH-X</v>
    <v>Constellation</v>
    <v>None</v>
    <v>7397</v>
    <v>1.48197e+16</v>
    <v>7357</v>
    <v>7404</v>
  </rv>
  <rv s="2">
    <fb>20000726</fb>
    <v>1</v>
  </rv>
  <rv s="2">
    <fb>30004961</fb>
    <v>2</v>
  </rv>
  <rv s="2">
    <fb>30004962</fb>
    <v>2</v>
  </rv>
  <rv s="2">
    <fb>30004963</fb>
    <v>2</v>
  </rv>
  <rv s="2">
    <fb>30004964</fb>
    <v>2</v>
  </rv>
  <rv s="2">
    <fb>30004965</fb>
    <v>2</v>
  </rv>
  <rv s="2">
    <fb>30004966</fb>
    <v>2</v>
  </rv>
  <rv s="3">
    <v>785</v>
  </rv>
  <rv s="8">
    <v>OY3-DM</v>
    <v>Atom</v>
    <v>0</v>
    <v>OY3-DM</v>
    <v>Constellation</v>
    <v>None</v>
    <v>7406</v>
    <v>1.05421e+16</v>
    <v>7357</v>
    <v>7413</v>
  </rv>
  <rv s="3">
    <v>786</v>
  </rv>
  <rv s="6">
    <v>Period Basis</v>
    <v>Atom</v>
    <v>0</v>
    <v>7415</v>
    <v>Region</v>
    <v>When attempting to determine a universal timekeeping standard between regions, one of the factions attempting to make their case came to be known as the Arithmetics. Comprised mainly of engineers and physicists, the Arithmetics sought to use naturally occurring phenomena and mathematical permutations thereof to dictate a "pure" clock. During this time, the region now known as Period Basis was an area of intensive research. The region's inordinately high concentration of pulsars of various frequencies led the physicists to try to find some lowest common denominator among the harmonics, or in the common parlance of astronomer Callentus Holzine, "a basis from which the shortest period can be rigorously calculated, with all larger units of time expressed as multiples of that period." Once the Traditionalists carried the day with their historical reconstructions of the Earth-standard clock, extensive scientific exploration of the region lapsed in importance, and today the region's large number of pulsars and other stellar phenomena are largely considered merely a curiosity.</v>
    <v>7357</v>
    <v>Period Basis</v>
  </rv>
  <rv s="2">
    <fb>20000727</fb>
    <v>1</v>
  </rv>
  <rv s="2">
    <fb>10000064</fb>
    <v>1</v>
  </rv>
  <rv s="2">
    <fb>30004967</fb>
    <v>2</v>
  </rv>
  <rv s="2">
    <fb>30004968</fb>
    <v>2</v>
  </rv>
  <rv s="2">
    <fb>30004969</fb>
    <v>2</v>
  </rv>
  <rv s="2">
    <fb>30004970</fb>
    <v>2</v>
  </rv>
  <rv s="2">
    <fb>30004971</fb>
    <v>2</v>
  </rv>
  <rv s="2">
    <fb>30004972</fb>
    <v>2</v>
  </rv>
  <rv s="2">
    <fb>30014971</fb>
    <v>2</v>
  </rv>
  <rv s="3">
    <v>787</v>
  </rv>
  <rv s="4">
    <v>Crux</v>
    <v>Atom</v>
    <v>0</v>
    <v>Crux</v>
    <v>Constellation</v>
    <v>3738</v>
    <v>7417</v>
    <v>1.31282e+16</v>
    <v>7418</v>
    <v>7426</v>
  </rv>
  <rv s="2">
    <fb>20000728</fb>
    <v>1</v>
  </rv>
  <rv s="2">
    <fb>30004973</fb>
    <v>2</v>
  </rv>
  <rv s="2">
    <fb>30004974</fb>
    <v>2</v>
  </rv>
  <rv s="2">
    <fb>30004975</fb>
    <v>2</v>
  </rv>
  <rv s="2">
    <fb>30004976</fb>
    <v>2</v>
  </rv>
  <rv s="2">
    <fb>30004977</fb>
    <v>2</v>
  </rv>
  <rv s="2">
    <fb>30004978</fb>
    <v>2</v>
  </rv>
  <rv s="3">
    <v>788</v>
  </rv>
  <rv s="4">
    <v>Patrie</v>
    <v>Atom</v>
    <v>0</v>
    <v>Patrie</v>
    <v>Constellation</v>
    <v>3738</v>
    <v>7428</v>
    <v>1.20405e+16</v>
    <v>7418</v>
    <v>7435</v>
  </rv>
  <rv s="2">
    <fb>20000729</fb>
    <v>1</v>
  </rv>
  <rv s="2">
    <fb>30004979</fb>
    <v>2</v>
  </rv>
  <rv s="2">
    <fb>30004980</fb>
    <v>2</v>
  </rv>
  <rv s="2">
    <fb>30004981</fb>
    <v>2</v>
  </rv>
  <rv s="2">
    <fb>30004982</fb>
    <v>2</v>
  </rv>
  <rv s="2">
    <fb>30004983</fb>
    <v>2</v>
  </rv>
  <rv s="2">
    <fb>30004984</fb>
    <v>2</v>
  </rv>
  <rv s="2">
    <fb>30004985</fb>
    <v>2</v>
  </rv>
  <rv s="2">
    <fb>30004986</fb>
    <v>2</v>
  </rv>
  <rv s="3">
    <v>789</v>
  </rv>
  <rv s="4">
    <v>Jeon</v>
    <v>Atom</v>
    <v>0</v>
    <v>Jeon</v>
    <v>Constellation</v>
    <v>3738</v>
    <v>7437</v>
    <v>1.28028e+16</v>
    <v>7418</v>
    <v>7446</v>
  </rv>
  <rv s="2">
    <fb>20000730</fb>
    <v>1</v>
  </rv>
  <rv s="2">
    <fb>30004987</fb>
    <v>2</v>
  </rv>
  <rv s="2">
    <fb>30004988</fb>
    <v>2</v>
  </rv>
  <rv s="2">
    <fb>30004989</fb>
    <v>2</v>
  </rv>
  <rv s="2">
    <fb>30004990</fb>
    <v>2</v>
  </rv>
  <rv s="2">
    <fb>30004991</fb>
    <v>2</v>
  </rv>
  <rv s="2">
    <fb>30004992</fb>
    <v>2</v>
  </rv>
  <rv s="3">
    <v>790</v>
  </rv>
  <rv s="5">
    <v>Balrille</v>
    <v>Atom</v>
    <v>0</v>
    <v>Balrille</v>
    <v>Constellation</v>
    <v>3738</v>
    <v>7448</v>
    <v>8285410000000000</v>
    <v>7418</v>
    <v>7455</v>
  </rv>
  <rv s="2">
    <fb>20000731</fb>
    <v>1</v>
  </rv>
  <rv s="2">
    <fb>30004993</fb>
    <v>2</v>
  </rv>
  <rv s="2">
    <fb>30004994</fb>
    <v>2</v>
  </rv>
  <rv s="2">
    <fb>30004995</fb>
    <v>2</v>
  </rv>
  <rv s="2">
    <fb>30004996</fb>
    <v>2</v>
  </rv>
  <rv s="2">
    <fb>30004997</fb>
    <v>2</v>
  </rv>
  <rv s="2">
    <fb>30004998</fb>
    <v>2</v>
  </rv>
  <rv s="2">
    <fb>30004999</fb>
    <v>2</v>
  </rv>
  <rv s="2">
    <fb>30005000</fb>
    <v>2</v>
  </rv>
  <rv s="3">
    <v>791</v>
  </rv>
  <rv s="4">
    <v>Vieres</v>
    <v>Atom</v>
    <v>0</v>
    <v>Vieres</v>
    <v>Constellation</v>
    <v>3738</v>
    <v>7457</v>
    <v>1.77212e+16</v>
    <v>7418</v>
    <v>7466</v>
  </rv>
  <rv s="2">
    <fb>20000732</fb>
    <v>1</v>
  </rv>
  <rv s="2">
    <fb>30005001</fb>
    <v>2</v>
  </rv>
  <rv s="2">
    <fb>30005002</fb>
    <v>2</v>
  </rv>
  <rv s="2">
    <fb>30005003</fb>
    <v>2</v>
  </rv>
  <rv s="2">
    <fb>30005004</fb>
    <v>2</v>
  </rv>
  <rv s="2">
    <fb>30005006</fb>
    <v>2</v>
  </rv>
  <rv s="2">
    <fb>30005007</fb>
    <v>2</v>
  </rv>
  <rv s="2">
    <fb>30005008</fb>
    <v>2</v>
  </rv>
  <rv s="3">
    <v>792</v>
  </rv>
  <rv s="4">
    <v>Peccanouette</v>
    <v>Atom</v>
    <v>0</v>
    <v>Peccanouette</v>
    <v>Constellation</v>
    <v>3738</v>
    <v>7468</v>
    <v>1.26237e+16</v>
    <v>7418</v>
    <v>7476</v>
  </rv>
  <rv s="2">
    <fb>20000733</fb>
    <v>1</v>
  </rv>
  <rv s="2">
    <fb>30005009</fb>
    <v>2</v>
  </rv>
  <rv s="2">
    <fb>30005010</fb>
    <v>2</v>
  </rv>
  <rv s="2">
    <fb>30005011</fb>
    <v>2</v>
  </rv>
  <rv s="2">
    <fb>30005012</fb>
    <v>2</v>
  </rv>
  <rv s="2">
    <fb>30005013</fb>
    <v>2</v>
  </rv>
  <rv s="2">
    <fb>30005014</fb>
    <v>2</v>
  </rv>
  <rv s="3">
    <v>793</v>
  </rv>
  <rv s="4">
    <v>Arand</v>
    <v>Atom</v>
    <v>0</v>
    <v>Arand</v>
    <v>Constellation</v>
    <v>3738</v>
    <v>7478</v>
    <v>1.14999e+16</v>
    <v>7418</v>
    <v>7485</v>
  </rv>
  <rv s="2">
    <fb>20000734</fb>
    <v>1</v>
  </rv>
  <rv s="2">
    <fb>30005015</fb>
    <v>2</v>
  </rv>
  <rv s="2">
    <fb>30005016</fb>
    <v>2</v>
  </rv>
  <rv s="2">
    <fb>30005017</fb>
    <v>2</v>
  </rv>
  <rv s="2">
    <fb>30005018</fb>
    <v>2</v>
  </rv>
  <rv s="2">
    <fb>30005019</fb>
    <v>2</v>
  </rv>
  <rv s="2">
    <fb>30005020</fb>
    <v>2</v>
  </rv>
  <rv s="2">
    <fb>30005021</fb>
    <v>2</v>
  </rv>
  <rv s="2">
    <fb>30005022</fb>
    <v>2</v>
  </rv>
  <rv s="2">
    <fb>30005023</fb>
    <v>2</v>
  </rv>
  <rv s="2">
    <fb>30034971</fb>
    <v>2</v>
  </rv>
  <rv s="2">
    <fb>30044971</fb>
    <v>2</v>
  </rv>
  <rv s="3">
    <v>794</v>
  </rv>
  <rv s="4">
    <v>Thoulde</v>
    <v>Atom</v>
    <v>0</v>
    <v>Thoulde</v>
    <v>Constellation</v>
    <v>3738</v>
    <v>7487</v>
    <v>1.45849e+16</v>
    <v>7418</v>
    <v>7499</v>
  </rv>
  <rv s="2">
    <fb>20000735</fb>
    <v>1</v>
  </rv>
  <rv s="2">
    <fb>30005024</fb>
    <v>2</v>
  </rv>
  <rv s="2">
    <fb>30005025</fb>
    <v>2</v>
  </rv>
  <rv s="2">
    <fb>30005026</fb>
    <v>2</v>
  </rv>
  <rv s="2">
    <fb>30005027</fb>
    <v>2</v>
  </rv>
  <rv s="2">
    <fb>30005028</fb>
    <v>2</v>
  </rv>
  <rv s="2">
    <fb>30024971</fb>
    <v>2</v>
  </rv>
  <rv s="3">
    <v>795</v>
  </rv>
  <rv s="5">
    <v>Eustron</v>
    <v>Atom</v>
    <v>0</v>
    <v>Eustron</v>
    <v>Constellation</v>
    <v>3738</v>
    <v>7501</v>
    <v>7031010000000000</v>
    <v>7418</v>
    <v>7508</v>
  </rv>
  <rv s="3">
    <v>796</v>
  </rv>
  <rv s="6">
    <v>Essence</v>
    <v>Atom</v>
    <v>0</v>
    <v>7510</v>
    <v>Region</v>
    <v>"The Federation is not a defined region of space, of planets, of mountains, rivers, or woods. It is a vision."</v>
    <v>7418</v>
    <v>Essence</v>
  </rv>
  <rv s="2">
    <fb>20000736</fb>
    <v>1</v>
  </rv>
  <rv s="2">
    <fb>10000065</fb>
    <v>1</v>
  </rv>
  <rv s="2">
    <fb>30005030</fb>
    <v>2</v>
  </rv>
  <rv s="2">
    <fb>30005031</fb>
    <v>2</v>
  </rv>
  <rv s="2">
    <fb>30005032</fb>
    <v>2</v>
  </rv>
  <rv s="2">
    <fb>30005033</fb>
    <v>2</v>
  </rv>
  <rv s="2">
    <fb>30005034</fb>
    <v>2</v>
  </rv>
  <rv s="2">
    <fb>30005035</fb>
    <v>2</v>
  </rv>
  <rv s="3">
    <v>797</v>
  </rv>
  <rv s="5">
    <v>Jatari</v>
    <v>Atom</v>
    <v>0</v>
    <v>Jatari</v>
    <v>Constellation</v>
    <v>2489</v>
    <v>7512</v>
    <v>7268960000000000</v>
    <v>7513</v>
    <v>7520</v>
  </rv>
  <rv s="2">
    <fb>20000737</fb>
    <v>1</v>
  </rv>
  <rv s="2">
    <fb>30005036</fb>
    <v>2</v>
  </rv>
  <rv s="2">
    <fb>30005037</fb>
    <v>2</v>
  </rv>
  <rv s="2">
    <fb>30005038</fb>
    <v>2</v>
  </rv>
  <rv s="2">
    <fb>30005039</fb>
    <v>2</v>
  </rv>
  <rv s="2">
    <fb>30005040</fb>
    <v>2</v>
  </rv>
  <rv s="2">
    <fb>30005041</fb>
    <v>2</v>
  </rv>
  <rv s="2">
    <fb>30005042</fb>
    <v>2</v>
  </rv>
  <rv s="2">
    <fb>30005043</fb>
    <v>2</v>
  </rv>
  <rv s="2">
    <fb>30045042</fb>
    <v>2</v>
  </rv>
  <rv s="3">
    <v>798</v>
  </rv>
  <rv s="4">
    <v>Gebem</v>
    <v>Atom</v>
    <v>0</v>
    <v>Gebem</v>
    <v>Constellation</v>
    <v>2489</v>
    <v>7522</v>
    <v>1.50503e+16</v>
    <v>7513</v>
    <v>7532</v>
  </rv>
  <rv s="2">
    <fb>20000738</fb>
    <v>1</v>
  </rv>
  <rv s="2">
    <fb>30005044</fb>
    <v>2</v>
  </rv>
  <rv s="2">
    <fb>30005045</fb>
    <v>2</v>
  </rv>
  <rv s="2">
    <fb>30005046</fb>
    <v>2</v>
  </rv>
  <rv s="2">
    <fb>30005047</fb>
    <v>2</v>
  </rv>
  <rv s="2">
    <fb>30005048</fb>
    <v>2</v>
  </rv>
  <rv s="2">
    <fb>30005049</fb>
    <v>2</v>
  </rv>
  <rv s="2">
    <fb>30025042</fb>
    <v>2</v>
  </rv>
  <rv s="2">
    <fb>30035042</fb>
    <v>2</v>
  </rv>
  <rv s="3">
    <v>799</v>
  </rv>
  <rv s="4">
    <v>Nimedaz</v>
    <v>Atom</v>
    <v>0</v>
    <v>Nimedaz</v>
    <v>Constellation</v>
    <v>2489</v>
    <v>7534</v>
    <v>1.31296e+16</v>
    <v>7513</v>
    <v>7543</v>
  </rv>
  <rv s="2">
    <fb>20000739</fb>
    <v>1</v>
  </rv>
  <rv s="2">
    <fb>30005050</fb>
    <v>2</v>
  </rv>
  <rv s="2">
    <fb>30005051</fb>
    <v>2</v>
  </rv>
  <rv s="2">
    <fb>30005052</fb>
    <v>2</v>
  </rv>
  <rv s="2">
    <fb>30005053</fb>
    <v>2</v>
  </rv>
  <rv s="2">
    <fb>30005054</fb>
    <v>2</v>
  </rv>
  <rv s="2">
    <fb>30005055</fb>
    <v>2</v>
  </rv>
  <rv s="3">
    <v>800</v>
  </rv>
  <rv s="4">
    <v>Panoumid</v>
    <v>Atom</v>
    <v>0</v>
    <v>Panoumid</v>
    <v>Constellation</v>
    <v>2489</v>
    <v>7545</v>
    <v>1.01089e+16</v>
    <v>7513</v>
    <v>7552</v>
  </rv>
  <rv s="2">
    <fb>20000740</fb>
    <v>1</v>
  </rv>
  <rv s="2">
    <fb>30005056</fb>
    <v>2</v>
  </rv>
  <rv s="2">
    <fb>30005057</fb>
    <v>2</v>
  </rv>
  <rv s="2">
    <fb>30005058</fb>
    <v>2</v>
  </rv>
  <rv s="2">
    <fb>30005059</fb>
    <v>2</v>
  </rv>
  <rv s="2">
    <fb>30005060</fb>
    <v>2</v>
  </rv>
  <rv s="2">
    <fb>30005061</fb>
    <v>2</v>
  </rv>
  <rv s="3">
    <v>801</v>
  </rv>
  <rv s="4">
    <v>Finena</v>
    <v>Atom</v>
    <v>0</v>
    <v>Finena</v>
    <v>Constellation</v>
    <v>2489</v>
    <v>7554</v>
    <v>1.27941e+16</v>
    <v>7513</v>
    <v>7561</v>
  </rv>
  <rv s="2">
    <fb>20000741</fb>
    <v>1</v>
  </rv>
  <rv s="2">
    <fb>30005062</fb>
    <v>2</v>
  </rv>
  <rv s="2">
    <fb>30005063</fb>
    <v>2</v>
  </rv>
  <rv s="2">
    <fb>30005064</fb>
    <v>2</v>
  </rv>
  <rv s="2">
    <fb>30005065</fb>
    <v>2</v>
  </rv>
  <rv s="2">
    <fb>30005066</fb>
    <v>2</v>
  </rv>
  <rv s="2">
    <fb>30005067</fb>
    <v>2</v>
  </rv>
  <rv s="2">
    <fb>30005068</fb>
    <v>2</v>
  </rv>
  <rv s="3">
    <v>802</v>
  </rv>
  <rv s="4">
    <v>Ravin</v>
    <v>Atom</v>
    <v>0</v>
    <v>Ravin</v>
    <v>Constellation</v>
    <v>2489</v>
    <v>7563</v>
    <v>1.15434e+16</v>
    <v>7513</v>
    <v>7571</v>
  </rv>
  <rv s="2">
    <fb>20000742</fb>
    <v>1</v>
  </rv>
  <rv s="2">
    <fb>30005069</fb>
    <v>2</v>
  </rv>
  <rv s="2">
    <fb>30005070</fb>
    <v>2</v>
  </rv>
  <rv s="2">
    <fb>30005071</fb>
    <v>2</v>
  </rv>
  <rv s="2">
    <fb>30005072</fb>
    <v>2</v>
  </rv>
  <rv s="2">
    <fb>30005073</fb>
    <v>2</v>
  </rv>
  <rv s="2">
    <fb>30005074</fb>
    <v>2</v>
  </rv>
  <rv s="2">
    <fb>30005075</fb>
    <v>2</v>
  </rv>
  <rv s="3">
    <v>803</v>
  </rv>
  <rv s="4">
    <v>Orus</v>
    <v>Atom</v>
    <v>0</v>
    <v>Orus</v>
    <v>Constellation</v>
    <v>2489</v>
    <v>7573</v>
    <v>1.34724e+16</v>
    <v>7513</v>
    <v>7581</v>
  </rv>
  <rv s="2">
    <fb>20000743</fb>
    <v>1</v>
  </rv>
  <rv s="2">
    <fb>30005076</fb>
    <v>2</v>
  </rv>
  <rv s="2">
    <fb>30005077</fb>
    <v>2</v>
  </rv>
  <rv s="2">
    <fb>30005078</fb>
    <v>2</v>
  </rv>
  <rv s="2">
    <fb>30005079</fb>
    <v>2</v>
  </rv>
  <rv s="2">
    <fb>30005080</fb>
    <v>2</v>
  </rv>
  <rv s="2">
    <fb>30005081</fb>
    <v>2</v>
  </rv>
  <rv s="3">
    <v>804</v>
  </rv>
  <rv s="5">
    <v>Comadu</v>
    <v>Atom</v>
    <v>0</v>
    <v>Comadu</v>
    <v>Constellation</v>
    <v>2489</v>
    <v>7583</v>
    <v>8447280000000000</v>
    <v>7513</v>
    <v>7590</v>
  </rv>
  <rv s="2">
    <fb>20000744</fb>
    <v>1</v>
  </rv>
  <rv s="2">
    <fb>30005082</fb>
    <v>2</v>
  </rv>
  <rv s="2">
    <fb>30005083</fb>
    <v>2</v>
  </rv>
  <rv s="2">
    <fb>30005084</fb>
    <v>2</v>
  </rv>
  <rv s="2">
    <fb>30005085</fb>
    <v>2</v>
  </rv>
  <rv s="2">
    <fb>30005086</fb>
    <v>2</v>
  </rv>
  <rv s="2">
    <fb>30005087</fb>
    <v>2</v>
  </rv>
  <rv s="3">
    <v>805</v>
  </rv>
  <rv s="5">
    <v>Tendrara</v>
    <v>Atom</v>
    <v>0</v>
    <v>Tendrara</v>
    <v>Constellation</v>
    <v>2489</v>
    <v>7592</v>
    <v>8402180000000000</v>
    <v>7513</v>
    <v>7599</v>
  </rv>
  <rv s="3">
    <v>806</v>
  </rv>
  <rv s="6">
    <v>Kor-Azor</v>
    <v>Atom</v>
    <v>0</v>
    <v>7601</v>
    <v>Region</v>
    <v>During the time that Doriam Kor-Azor controlled this region it became a prosperous and thriving center of interstellar trade, its planets and cities flourishing. The whole area went into a state of shock following their beloved Emperor's assassination, and despite many attempts at rekindling the economic prosperity and spirit, the region and its people still mourn the loss of one of their greatest leaders.</v>
    <v>7513</v>
    <v>Kor-Azor</v>
  </rv>
  <rv s="2">
    <fb>20000745</fb>
    <v>1</v>
  </rv>
  <rv s="2">
    <fb>10000066</fb>
    <v>1</v>
  </rv>
  <rv s="2">
    <fb>30005088</fb>
    <v>2</v>
  </rv>
  <rv s="2">
    <fb>30005089</fb>
    <v>2</v>
  </rv>
  <rv s="2">
    <fb>30005090</fb>
    <v>2</v>
  </rv>
  <rv s="2">
    <fb>30005091</fb>
    <v>2</v>
  </rv>
  <rv s="2">
    <fb>30005092</fb>
    <v>2</v>
  </rv>
  <rv s="2">
    <fb>30005093</fb>
    <v>2</v>
  </rv>
  <rv s="3">
    <v>807</v>
  </rv>
  <rv s="8">
    <v>NT1-5Q</v>
    <v>Atom</v>
    <v>0</v>
    <v>NT1-5Q</v>
    <v>Constellation</v>
    <v>None</v>
    <v>7603</v>
    <v>1.59975e+16</v>
    <v>7604</v>
    <v>7611</v>
  </rv>
  <rv s="2">
    <fb>20000746</fb>
    <v>1</v>
  </rv>
  <rv s="2">
    <fb>30005094</fb>
    <v>2</v>
  </rv>
  <rv s="2">
    <fb>30005095</fb>
    <v>2</v>
  </rv>
  <rv s="2">
    <fb>30005096</fb>
    <v>2</v>
  </rv>
  <rv s="2">
    <fb>30005097</fb>
    <v>2</v>
  </rv>
  <rv s="2">
    <fb>30005098</fb>
    <v>2</v>
  </rv>
  <rv s="2">
    <fb>30005099</fb>
    <v>2</v>
  </rv>
  <rv s="3">
    <v>808</v>
  </rv>
  <rv s="8">
    <v>O5PO-O</v>
    <v>Atom</v>
    <v>0</v>
    <v>O5PO-O</v>
    <v>Constellation</v>
    <v>None</v>
    <v>7613</v>
    <v>1.76925e+16</v>
    <v>7604</v>
    <v>7620</v>
  </rv>
  <rv s="2">
    <fb>20000747</fb>
    <v>1</v>
  </rv>
  <rv s="2">
    <fb>30005100</fb>
    <v>2</v>
  </rv>
  <rv s="2">
    <fb>30005101</fb>
    <v>2</v>
  </rv>
  <rv s="2">
    <fb>30005102</fb>
    <v>2</v>
  </rv>
  <rv s="2">
    <fb>30005103</fb>
    <v>2</v>
  </rv>
  <rv s="2">
    <fb>30005104</fb>
    <v>2</v>
  </rv>
  <rv s="2">
    <fb>30005105</fb>
    <v>2</v>
  </rv>
  <rv s="3">
    <v>809</v>
  </rv>
  <rv s="8">
    <v>B-MQ0Y</v>
    <v>Atom</v>
    <v>0</v>
    <v>B-MQ0Y</v>
    <v>Constellation</v>
    <v>None</v>
    <v>7622</v>
    <v>1.81211e+16</v>
    <v>7604</v>
    <v>7629</v>
  </rv>
  <rv s="2">
    <fb>20000748</fb>
    <v>1</v>
  </rv>
  <rv s="2">
    <fb>30005106</fb>
    <v>2</v>
  </rv>
  <rv s="2">
    <fb>30005107</fb>
    <v>2</v>
  </rv>
  <rv s="2">
    <fb>30005108</fb>
    <v>2</v>
  </rv>
  <rv s="2">
    <fb>30005109</fb>
    <v>2</v>
  </rv>
  <rv s="2">
    <fb>30005110</fb>
    <v>2</v>
  </rv>
  <rv s="2">
    <fb>30005111</fb>
    <v>2</v>
  </rv>
  <rv s="2">
    <fb>30005112</fb>
    <v>2</v>
  </rv>
  <rv s="2">
    <fb>30005113</fb>
    <v>2</v>
  </rv>
  <rv s="2">
    <fb>30005114</fb>
    <v>2</v>
  </rv>
  <rv s="2">
    <fb>30005115</fb>
    <v>2</v>
  </rv>
  <rv s="3">
    <v>810</v>
  </rv>
  <rv s="8">
    <v>9BGY-6</v>
    <v>Atom</v>
    <v>0</v>
    <v>9BGY-6</v>
    <v>Constellation</v>
    <v>None</v>
    <v>7631</v>
    <v>1.18421e+16</v>
    <v>7604</v>
    <v>7642</v>
  </rv>
  <rv s="2">
    <fb>20000749</fb>
    <v>1</v>
  </rv>
  <rv s="2">
    <fb>30005116</fb>
    <v>2</v>
  </rv>
  <rv s="2">
    <fb>30005117</fb>
    <v>2</v>
  </rv>
  <rv s="2">
    <fb>30005118</fb>
    <v>2</v>
  </rv>
  <rv s="2">
    <fb>30005119</fb>
    <v>2</v>
  </rv>
  <rv s="2">
    <fb>30005120</fb>
    <v>2</v>
  </rv>
  <rv s="2">
    <fb>30005121</fb>
    <v>2</v>
  </rv>
  <rv s="2">
    <fb>30005122</fb>
    <v>2</v>
  </rv>
  <rv s="3">
    <v>811</v>
  </rv>
  <rv s="8">
    <v>X7-FTR</v>
    <v>Atom</v>
    <v>0</v>
    <v>X7-FTR</v>
    <v>Constellation</v>
    <v>None</v>
    <v>7644</v>
    <v>1.25296e+16</v>
    <v>7604</v>
    <v>7652</v>
  </rv>
  <rv s="2">
    <fb>20000750</fb>
    <v>1</v>
  </rv>
  <rv s="2">
    <fb>30005123</fb>
    <v>2</v>
  </rv>
  <rv s="2">
    <fb>30005124</fb>
    <v>2</v>
  </rv>
  <rv s="2">
    <fb>30005125</fb>
    <v>2</v>
  </rv>
  <rv s="2">
    <fb>30005126</fb>
    <v>2</v>
  </rv>
  <rv s="2">
    <fb>30005127</fb>
    <v>2</v>
  </rv>
  <rv s="2">
    <fb>30005128</fb>
    <v>2</v>
  </rv>
  <rv s="3">
    <v>812</v>
  </rv>
  <rv s="9">
    <v>4LEZ-6</v>
    <v>Atom</v>
    <v>0</v>
    <v>4LEZ-6</v>
    <v>Constellation</v>
    <v>None</v>
    <v>7654</v>
    <v>7681590000000000</v>
    <v>7604</v>
    <v>7661</v>
  </rv>
  <rv s="2">
    <fb>20000751</fb>
    <v>1</v>
  </rv>
  <rv s="2">
    <fb>30005129</fb>
    <v>2</v>
  </rv>
  <rv s="2">
    <fb>30005130</fb>
    <v>2</v>
  </rv>
  <rv s="2">
    <fb>30005131</fb>
    <v>2</v>
  </rv>
  <rv s="2">
    <fb>30005132</fb>
    <v>2</v>
  </rv>
  <rv s="2">
    <fb>30005133</fb>
    <v>2</v>
  </rv>
  <rv s="2">
    <fb>30005134</fb>
    <v>2</v>
  </rv>
  <rv s="2">
    <fb>30005135</fb>
    <v>2</v>
  </rv>
  <rv s="2">
    <fb>30005136</fb>
    <v>2</v>
  </rv>
  <rv s="2">
    <fb>30005137</fb>
    <v>2</v>
  </rv>
  <rv s="2">
    <fb>30005138</fb>
    <v>2</v>
  </rv>
  <rv s="3">
    <v>813</v>
  </rv>
  <rv s="8">
    <v>VT-LHB</v>
    <v>Atom</v>
    <v>0</v>
    <v>VT-LHB</v>
    <v>Constellation</v>
    <v>None</v>
    <v>7663</v>
    <v>1.37887e+16</v>
    <v>7604</v>
    <v>7674</v>
  </rv>
  <rv s="2">
    <fb>20000752</fb>
    <v>1</v>
  </rv>
  <rv s="2">
    <fb>30005139</fb>
    <v>2</v>
  </rv>
  <rv s="2">
    <fb>30005140</fb>
    <v>2</v>
  </rv>
  <rv s="2">
    <fb>30005141</fb>
    <v>2</v>
  </rv>
  <rv s="2">
    <fb>30005142</fb>
    <v>2</v>
  </rv>
  <rv s="2">
    <fb>30005143</fb>
    <v>2</v>
  </rv>
  <rv s="2">
    <fb>30005144</fb>
    <v>2</v>
  </rv>
  <rv s="3">
    <v>814</v>
  </rv>
  <rv s="9">
    <v>BXT7-V</v>
    <v>Atom</v>
    <v>0</v>
    <v>BXT7-V</v>
    <v>Constellation</v>
    <v>None</v>
    <v>7676</v>
    <v>8687550000000000</v>
    <v>7604</v>
    <v>7683</v>
  </rv>
  <rv s="2">
    <fb>20000753</fb>
    <v>1</v>
  </rv>
  <rv s="2">
    <fb>30005145</fb>
    <v>2</v>
  </rv>
  <rv s="2">
    <fb>30005146</fb>
    <v>2</v>
  </rv>
  <rv s="2">
    <fb>30005147</fb>
    <v>2</v>
  </rv>
  <rv s="2">
    <fb>30005148</fb>
    <v>2</v>
  </rv>
  <rv s="2">
    <fb>30005149</fb>
    <v>2</v>
  </rv>
  <rv s="2">
    <fb>30005150</fb>
    <v>2</v>
  </rv>
  <rv s="2">
    <fb>30005151</fb>
    <v>2</v>
  </rv>
  <rv s="3">
    <v>815</v>
  </rv>
  <rv s="9">
    <v>L7-RDZ</v>
    <v>Atom</v>
    <v>0</v>
    <v>L7-RDZ</v>
    <v>Constellation</v>
    <v>None</v>
    <v>7685</v>
    <v>6429690000000000</v>
    <v>7604</v>
    <v>7693</v>
  </rv>
  <rv s="2">
    <fb>20000754</fb>
    <v>1</v>
  </rv>
  <rv s="2">
    <fb>30005152</fb>
    <v>2</v>
  </rv>
  <rv s="2">
    <fb>30005153</fb>
    <v>2</v>
  </rv>
  <rv s="2">
    <fb>30005154</fb>
    <v>2</v>
  </rv>
  <rv s="2">
    <fb>30005155</fb>
    <v>2</v>
  </rv>
  <rv s="2">
    <fb>30005156</fb>
    <v>2</v>
  </rv>
  <rv s="2">
    <fb>30005157</fb>
    <v>2</v>
  </rv>
  <rv s="3">
    <v>816</v>
  </rv>
  <rv s="9">
    <v>TY0-Q2</v>
    <v>Atom</v>
    <v>0</v>
    <v>TY0-Q2</v>
    <v>Constellation</v>
    <v>None</v>
    <v>7695</v>
    <v>8263810000000000</v>
    <v>7604</v>
    <v>7702</v>
  </rv>
  <rv s="2">
    <fb>20000755</fb>
    <v>1</v>
  </rv>
  <rv s="2">
    <fb>30005158</fb>
    <v>2</v>
  </rv>
  <rv s="2">
    <fb>30005159</fb>
    <v>2</v>
  </rv>
  <rv s="2">
    <fb>30005160</fb>
    <v>2</v>
  </rv>
  <rv s="2">
    <fb>30005161</fb>
    <v>2</v>
  </rv>
  <rv s="2">
    <fb>30005162</fb>
    <v>2</v>
  </rv>
  <rv s="2">
    <fb>30005163</fb>
    <v>2</v>
  </rv>
  <rv s="2">
    <fb>30005164</fb>
    <v>2</v>
  </rv>
  <rv s="2">
    <fb>30005165</fb>
    <v>2</v>
  </rv>
  <rv s="2">
    <fb>30005166</fb>
    <v>2</v>
  </rv>
  <rv s="2">
    <fb>30005167</fb>
    <v>2</v>
  </rv>
  <rv s="3">
    <v>817</v>
  </rv>
  <rv s="8">
    <v>WXB-RY</v>
    <v>Atom</v>
    <v>0</v>
    <v>WXB-RY</v>
    <v>Constellation</v>
    <v>None</v>
    <v>7704</v>
    <v>1.07312e+16</v>
    <v>7604</v>
    <v>7715</v>
  </rv>
  <rv s="2">
    <fb>20000756</fb>
    <v>1</v>
  </rv>
  <rv s="2">
    <fb>30005168</fb>
    <v>2</v>
  </rv>
  <rv s="2">
    <fb>30005169</fb>
    <v>2</v>
  </rv>
  <rv s="2">
    <fb>30005170</fb>
    <v>2</v>
  </rv>
  <rv s="2">
    <fb>30005171</fb>
    <v>2</v>
  </rv>
  <rv s="2">
    <fb>30005172</fb>
    <v>2</v>
  </rv>
  <rv s="2">
    <fb>30005173</fb>
    <v>2</v>
  </rv>
  <rv s="3">
    <v>818</v>
  </rv>
  <rv s="9">
    <v>Q0-4FU</v>
    <v>Atom</v>
    <v>0</v>
    <v>Q0-4FU</v>
    <v>Constellation</v>
    <v>None</v>
    <v>7717</v>
    <v>8633460000000000</v>
    <v>7604</v>
    <v>7724</v>
  </rv>
  <rv s="2">
    <fb>20000757</fb>
    <v>1</v>
  </rv>
  <rv s="2">
    <fb>30005174</fb>
    <v>2</v>
  </rv>
  <rv s="2">
    <fb>30005175</fb>
    <v>2</v>
  </rv>
  <rv s="2">
    <fb>30005176</fb>
    <v>2</v>
  </rv>
  <rv s="2">
    <fb>30005177</fb>
    <v>2</v>
  </rv>
  <rv s="2">
    <fb>30005178</fb>
    <v>2</v>
  </rv>
  <rv s="2">
    <fb>30005179</fb>
    <v>2</v>
  </rv>
  <rv s="3">
    <v>819</v>
  </rv>
  <rv s="8">
    <v>LWMW-6</v>
    <v>Atom</v>
    <v>0</v>
    <v>LWMW-6</v>
    <v>Constellation</v>
    <v>None</v>
    <v>7726</v>
    <v>1.6018e+16</v>
    <v>7604</v>
    <v>7733</v>
  </rv>
  <rv s="2">
    <fb>20000758</fb>
    <v>1</v>
  </rv>
  <rv s="2">
    <fb>30005180</fb>
    <v>2</v>
  </rv>
  <rv s="2">
    <fb>30005181</fb>
    <v>2</v>
  </rv>
  <rv s="2">
    <fb>30005182</fb>
    <v>2</v>
  </rv>
  <rv s="2">
    <fb>30005183</fb>
    <v>2</v>
  </rv>
  <rv s="2">
    <fb>30005184</fb>
    <v>2</v>
  </rv>
  <rv s="2">
    <fb>30005185</fb>
    <v>2</v>
  </rv>
  <rv s="3">
    <v>820</v>
  </rv>
  <rv s="9">
    <v>S0X-O4</v>
    <v>Atom</v>
    <v>0</v>
    <v>S0X-O4</v>
    <v>Constellation</v>
    <v>None</v>
    <v>7735</v>
    <v>8531250000000000</v>
    <v>7604</v>
    <v>7742</v>
  </rv>
  <rv s="2">
    <fb>20000759</fb>
    <v>1</v>
  </rv>
  <rv s="2">
    <fb>30005186</fb>
    <v>2</v>
  </rv>
  <rv s="2">
    <fb>30005187</fb>
    <v>2</v>
  </rv>
  <rv s="2">
    <fb>30005188</fb>
    <v>2</v>
  </rv>
  <rv s="2">
    <fb>30005189</fb>
    <v>2</v>
  </rv>
  <rv s="2">
    <fb>30005190</fb>
    <v>2</v>
  </rv>
  <rv s="2">
    <fb>30005191</fb>
    <v>2</v>
  </rv>
  <rv s="3">
    <v>821</v>
  </rv>
  <rv s="9">
    <v>TPB-KG</v>
    <v>Atom</v>
    <v>0</v>
    <v>TPB-KG</v>
    <v>Constellation</v>
    <v>None</v>
    <v>7744</v>
    <v>7375570000000000</v>
    <v>7604</v>
    <v>7751</v>
  </rv>
  <rv s="3">
    <v>822</v>
  </rv>
  <rv s="6">
    <v>Perrigen Falls</v>
    <v>Atom</v>
    <v>0</v>
    <v>7753</v>
    <v>Region</v>
    <v>0100100101110100011001010111001001100001011101000110010100100000011010010_x000D_
1110100011001010111001001100001011101000110010100100000011010010111010001_x000D_
1001010111001001100001011101000110010100100000011010010111010001100101011_x000D_
1001001100001011101000110010100100000011010010111010001100101011100100110_x000D_
0001011101000110010100100000011010010111010001100101011100100110000101110_x000D_
100011001010010000001101001011101000110010101110010011000010111010001100101</v>
    <v>7604</v>
    <v>Perrigen Falls</v>
  </rv>
  <rv s="2">
    <fb>20000760</fb>
    <v>1</v>
  </rv>
  <rv s="2">
    <fb>10000067</fb>
    <v>1</v>
  </rv>
  <rv s="2">
    <fb>30005192</fb>
    <v>2</v>
  </rv>
  <rv s="2">
    <fb>30005193</fb>
    <v>2</v>
  </rv>
  <rv s="2">
    <fb>30005194</fb>
    <v>2</v>
  </rv>
  <rv s="2">
    <fb>30005195</fb>
    <v>2</v>
  </rv>
  <rv s="2">
    <fb>30005196</fb>
    <v>2</v>
  </rv>
  <rv s="2">
    <fb>30005197</fb>
    <v>2</v>
  </rv>
  <rv s="3">
    <v>823</v>
  </rv>
  <rv s="4">
    <v>Nazdirer</v>
    <v>Atom</v>
    <v>0</v>
    <v>Nazdirer</v>
    <v>Constellation</v>
    <v>2489</v>
    <v>7755</v>
    <v>1.30984e+16</v>
    <v>7756</v>
    <v>7763</v>
  </rv>
  <rv s="2">
    <fb>500006</fb>
    <v>1</v>
  </rv>
  <rv s="2">
    <fb>20000761</fb>
    <v>1</v>
  </rv>
  <rv s="2">
    <fb>30005198</fb>
    <v>2</v>
  </rv>
  <rv s="2">
    <fb>30005199</fb>
    <v>2</v>
  </rv>
  <rv s="2">
    <fb>30005200</fb>
    <v>2</v>
  </rv>
  <rv s="2">
    <fb>30005201</fb>
    <v>2</v>
  </rv>
  <rv s="2">
    <fb>30005202</fb>
    <v>2</v>
  </rv>
  <rv s="2">
    <fb>30005203</fb>
    <v>2</v>
  </rv>
  <rv s="2">
    <fb>30005204</fb>
    <v>2</v>
  </rv>
  <rv s="2">
    <fb>30005205</fb>
    <v>2</v>
  </rv>
  <rv s="2">
    <fb>30005206</fb>
    <v>2</v>
  </rv>
  <rv s="3">
    <v>824</v>
  </rv>
  <rv s="4">
    <v>Sanctum</v>
    <v>Atom</v>
    <v>0</v>
    <v>Sanctum</v>
    <v>Constellation</v>
    <v>7765</v>
    <v>7766</v>
    <v>1.49396e+16</v>
    <v>7756</v>
    <v>7776</v>
  </rv>
  <rv s="2">
    <fb>20000762</fb>
    <v>1</v>
  </rv>
  <rv s="2">
    <fb>30005207</fb>
    <v>2</v>
  </rv>
  <rv s="2">
    <fb>30005208</fb>
    <v>2</v>
  </rv>
  <rv s="2">
    <fb>30005209</fb>
    <v>2</v>
  </rv>
  <rv s="2">
    <fb>30005210</fb>
    <v>2</v>
  </rv>
  <rv s="2">
    <fb>30005211</fb>
    <v>2</v>
  </rv>
  <rv s="2">
    <fb>30005212</fb>
    <v>2</v>
  </rv>
  <rv s="2">
    <fb>30005213</fb>
    <v>2</v>
  </rv>
  <rv s="3">
    <v>825</v>
  </rv>
  <rv s="4">
    <v>Ashela</v>
    <v>Atom</v>
    <v>0</v>
    <v>Ashela</v>
    <v>Constellation</v>
    <v>2489</v>
    <v>7778</v>
    <v>1.0979e+16</v>
    <v>7756</v>
    <v>7786</v>
  </rv>
  <rv s="2">
    <fb>20000763</fb>
    <v>1</v>
  </rv>
  <rv s="2">
    <fb>30005214</fb>
    <v>2</v>
  </rv>
  <rv s="2">
    <fb>30005215</fb>
    <v>2</v>
  </rv>
  <rv s="2">
    <fb>30005216</fb>
    <v>2</v>
  </rv>
  <rv s="2">
    <fb>30005217</fb>
    <v>2</v>
  </rv>
  <rv s="2">
    <fb>30005218</fb>
    <v>2</v>
  </rv>
  <rv s="2">
    <fb>30005219</fb>
    <v>2</v>
  </rv>
  <rv s="2">
    <fb>30005220</fb>
    <v>2</v>
  </rv>
  <rv s="3">
    <v>826</v>
  </rv>
  <rv s="4">
    <v>Ekrin</v>
    <v>Atom</v>
    <v>0</v>
    <v>Ekrin</v>
    <v>Constellation</v>
    <v>2489</v>
    <v>7788</v>
    <v>1.1674e+16</v>
    <v>7756</v>
    <v>7796</v>
  </rv>
  <rv s="2">
    <fb>20000764</fb>
    <v>1</v>
  </rv>
  <rv s="2">
    <fb>30005221</fb>
    <v>2</v>
  </rv>
  <rv s="2">
    <fb>30005222</fb>
    <v>2</v>
  </rv>
  <rv s="2">
    <fb>30005223</fb>
    <v>2</v>
  </rv>
  <rv s="2">
    <fb>30005224</fb>
    <v>2</v>
  </rv>
  <rv s="2">
    <fb>30005225</fb>
    <v>2</v>
  </rv>
  <rv s="2">
    <fb>30005226</fb>
    <v>2</v>
  </rv>
  <rv s="2">
    <fb>30005227</fb>
    <v>2</v>
  </rv>
  <rv s="2">
    <fb>30005228</fb>
    <v>2</v>
  </rv>
  <rv s="3">
    <v>827</v>
  </rv>
  <rv s="4">
    <v>Mih</v>
    <v>Atom</v>
    <v>0</v>
    <v>Mih</v>
    <v>Constellation</v>
    <v>2489</v>
    <v>7798</v>
    <v>1.41932e+16</v>
    <v>7756</v>
    <v>7807</v>
  </rv>
  <rv s="2">
    <fb>20000765</fb>
    <v>1</v>
  </rv>
  <rv s="2">
    <fb>30005229</fb>
    <v>2</v>
  </rv>
  <rv s="2">
    <fb>30005230</fb>
    <v>2</v>
  </rv>
  <rv s="2">
    <fb>30005231</fb>
    <v>2</v>
  </rv>
  <rv s="2">
    <fb>30005232</fb>
    <v>2</v>
  </rv>
  <rv s="2">
    <fb>30005233</fb>
    <v>2</v>
  </rv>
  <rv s="2">
    <fb>30005234</fb>
    <v>2</v>
  </rv>
  <rv s="2">
    <fb>30005235</fb>
    <v>2</v>
  </rv>
  <rv s="3">
    <v>828</v>
  </rv>
  <rv s="4">
    <v>Ubar</v>
    <v>Atom</v>
    <v>0</v>
    <v>Ubar</v>
    <v>Constellation</v>
    <v>2489</v>
    <v>7809</v>
    <v>1.35345e+16</v>
    <v>7756</v>
    <v>7817</v>
  </rv>
  <rv s="2">
    <fb>20000766</fb>
    <v>1</v>
  </rv>
  <rv s="2">
    <fb>30005236</fb>
    <v>2</v>
  </rv>
  <rv s="2">
    <fb>30005237</fb>
    <v>2</v>
  </rv>
  <rv s="2">
    <fb>30005238</fb>
    <v>2</v>
  </rv>
  <rv s="2">
    <fb>30005239</fb>
    <v>2</v>
  </rv>
  <rv s="2">
    <fb>30005240</fb>
    <v>2</v>
  </rv>
  <rv s="2">
    <fb>30005241</fb>
    <v>2</v>
  </rv>
  <rv s="2">
    <fb>30005242</fb>
    <v>2</v>
  </rv>
  <rv s="3">
    <v>829</v>
  </rv>
  <rv s="4">
    <v>Meli</v>
    <v>Atom</v>
    <v>0</v>
    <v>Meli</v>
    <v>Constellation</v>
    <v>2489</v>
    <v>7819</v>
    <v>1.71027e+16</v>
    <v>7756</v>
    <v>7827</v>
  </rv>
  <rv s="2">
    <fb>20000767</fb>
    <v>1</v>
  </rv>
  <rv s="2">
    <fb>30005243</fb>
    <v>2</v>
  </rv>
  <rv s="2">
    <fb>30005244</fb>
    <v>2</v>
  </rv>
  <rv s="2">
    <fb>30005245</fb>
    <v>2</v>
  </rv>
  <rv s="2">
    <fb>30005246</fb>
    <v>2</v>
  </rv>
  <rv s="2">
    <fb>30005247</fb>
    <v>2</v>
  </rv>
  <rv s="2">
    <fb>30005248</fb>
    <v>2</v>
  </rv>
  <rv s="3">
    <v>830</v>
  </rv>
  <rv s="4">
    <v>Reya</v>
    <v>Atom</v>
    <v>0</v>
    <v>Reya</v>
    <v>Constellation</v>
    <v>2489</v>
    <v>7829</v>
    <v>1.34988e+16</v>
    <v>7756</v>
    <v>7836</v>
  </rv>
  <rv s="2">
    <fb>20000768</fb>
    <v>1</v>
  </rv>
  <rv s="2">
    <fb>30005249</fb>
    <v>2</v>
  </rv>
  <rv s="2">
    <fb>30005250</fb>
    <v>2</v>
  </rv>
  <rv s="2">
    <fb>30005251</fb>
    <v>2</v>
  </rv>
  <rv s="2">
    <fb>30005252</fb>
    <v>2</v>
  </rv>
  <rv s="2">
    <fb>30005253</fb>
    <v>2</v>
  </rv>
  <rv s="2">
    <fb>30005254</fb>
    <v>2</v>
  </rv>
  <rv s="3">
    <v>831</v>
  </rv>
  <rv s="4">
    <v>Charak</v>
    <v>Atom</v>
    <v>0</v>
    <v>Charak</v>
    <v>Constellation</v>
    <v>2489</v>
    <v>7838</v>
    <v>1.30296e+16</v>
    <v>7756</v>
    <v>7845</v>
  </rv>
  <rv s="2">
    <fb>20000769</fb>
    <v>1</v>
  </rv>
  <rv s="2">
    <fb>30005255</fb>
    <v>2</v>
  </rv>
  <rv s="2">
    <fb>30005256</fb>
    <v>2</v>
  </rv>
  <rv s="2">
    <fb>30005257</fb>
    <v>2</v>
  </rv>
  <rv s="2">
    <fb>30005258</fb>
    <v>2</v>
  </rv>
  <rv s="2">
    <fb>30005259</fb>
    <v>2</v>
  </rv>
  <rv s="2">
    <fb>30005260</fb>
    <v>2</v>
  </rv>
  <rv s="3">
    <v>832</v>
  </rv>
  <rv s="4">
    <v>Makh</v>
    <v>Atom</v>
    <v>0</v>
    <v>Makh</v>
    <v>Constellation</v>
    <v>2489</v>
    <v>7847</v>
    <v>1.19668e+16</v>
    <v>7756</v>
    <v>7854</v>
  </rv>
  <rv s="2">
    <fb>20000770</fb>
    <v>1</v>
  </rv>
  <rv s="2">
    <fb>30005261</fb>
    <v>2</v>
  </rv>
  <rv s="2">
    <fb>30005262</fb>
    <v>2</v>
  </rv>
  <rv s="2">
    <fb>30005263</fb>
    <v>2</v>
  </rv>
  <rv s="2">
    <fb>30005264</fb>
    <v>2</v>
  </rv>
  <rv s="2">
    <fb>30005265</fb>
    <v>2</v>
  </rv>
  <rv s="2">
    <fb>30005266</fb>
    <v>2</v>
  </rv>
  <rv s="3">
    <v>833</v>
  </rv>
  <rv s="4">
    <v>Monalaz</v>
    <v>Atom</v>
    <v>0</v>
    <v>Monalaz</v>
    <v>Constellation</v>
    <v>2489</v>
    <v>7856</v>
    <v>1.12041e+16</v>
    <v>7756</v>
    <v>7863</v>
  </rv>
  <rv s="2">
    <fb>20000771</fb>
    <v>1</v>
  </rv>
  <rv s="2">
    <fb>30005267</fb>
    <v>2</v>
  </rv>
  <rv s="2">
    <fb>30005268</fb>
    <v>2</v>
  </rv>
  <rv s="2">
    <fb>30005269</fb>
    <v>2</v>
  </rv>
  <rv s="2">
    <fb>30005270</fb>
    <v>2</v>
  </rv>
  <rv s="2">
    <fb>30005271</fb>
    <v>2</v>
  </rv>
  <rv s="2">
    <fb>30005272</fb>
    <v>2</v>
  </rv>
  <rv s="2">
    <fb>30005273</fb>
    <v>2</v>
  </rv>
  <rv s="2">
    <fb>30005274</fb>
    <v>2</v>
  </rv>
  <rv s="3">
    <v>834</v>
  </rv>
  <rv s="4">
    <v>Aven</v>
    <v>Atom</v>
    <v>0</v>
    <v>Aven</v>
    <v>Constellation</v>
    <v>2489</v>
    <v>7865</v>
    <v>1.21609e+16</v>
    <v>7756</v>
    <v>7874</v>
  </rv>
  <rv s="2">
    <fb>20000772</fb>
    <v>1</v>
  </rv>
  <rv s="2">
    <fb>30005275</fb>
    <v>2</v>
  </rv>
  <rv s="2">
    <fb>30005276</fb>
    <v>2</v>
  </rv>
  <rv s="2">
    <fb>30005277</fb>
    <v>2</v>
  </rv>
  <rv s="2">
    <fb>30005278</fb>
    <v>2</v>
  </rv>
  <rv s="2">
    <fb>30005279</fb>
    <v>2</v>
  </rv>
  <rv s="2">
    <fb>30005280</fb>
    <v>2</v>
  </rv>
  <rv s="3">
    <v>835</v>
  </rv>
  <rv s="4">
    <v>Kihkounad</v>
    <v>Atom</v>
    <v>0</v>
    <v>Kihkounad</v>
    <v>Constellation</v>
    <v>2489</v>
    <v>7876</v>
    <v>1.07376e+16</v>
    <v>7756</v>
    <v>7883</v>
  </rv>
  <rv s="2">
    <fb>20000773</fb>
    <v>1</v>
  </rv>
  <rv s="2">
    <fb>30005281</fb>
    <v>2</v>
  </rv>
  <rv s="2">
    <fb>30005282</fb>
    <v>2</v>
  </rv>
  <rv s="2">
    <fb>30005283</fb>
    <v>2</v>
  </rv>
  <rv s="2">
    <fb>30005284</fb>
    <v>2</v>
  </rv>
  <rv s="2">
    <fb>30005285</fb>
    <v>2</v>
  </rv>
  <rv s="2">
    <fb>30005286</fb>
    <v>2</v>
  </rv>
  <rv s="2">
    <fb>30005287</fb>
    <v>2</v>
  </rv>
  <rv s="3">
    <v>836</v>
  </rv>
  <rv s="4">
    <v>EVE</v>
    <v>Atom</v>
    <v>0</v>
    <v>EVE</v>
    <v>Constellation</v>
    <v>2489</v>
    <v>7885</v>
    <v>1.61616e+16</v>
    <v>7756</v>
    <v>7893</v>
  </rv>
  <rv s="2">
    <fb>20000774</fb>
    <v>1</v>
  </rv>
  <rv s="2">
    <fb>30005288</fb>
    <v>2</v>
  </rv>
  <rv s="2">
    <fb>30005289</fb>
    <v>2</v>
  </rv>
  <rv s="2">
    <fb>30005290</fb>
    <v>2</v>
  </rv>
  <rv s="2">
    <fb>30005291</fb>
    <v>2</v>
  </rv>
  <rv s="2">
    <fb>30005292</fb>
    <v>2</v>
  </rv>
  <rv s="2">
    <fb>30005293</fb>
    <v>2</v>
  </rv>
  <rv s="2">
    <fb>30005294</fb>
    <v>2</v>
  </rv>
  <rv s="3">
    <v>837</v>
  </rv>
  <rv s="4">
    <v>Fabas</v>
    <v>Atom</v>
    <v>0</v>
    <v>Fabas</v>
    <v>Constellation</v>
    <v>2489</v>
    <v>7895</v>
    <v>9.55846e+15</v>
    <v>7756</v>
    <v>7903</v>
  </rv>
  <rv s="3">
    <v>838</v>
  </rv>
  <rv s="6">
    <v>Genesis</v>
    <v>Atom</v>
    <v>0</v>
    <v>7905</v>
    <v>Region</v>
    <v xml:space="preserve">In the beginning all things were as one._x000D_
God parted them and breathed life into his creation_x000D_
Divided the parts and gave each its place_x000D_
And unto each, bestowed purpose._x000D_
_x000D_
- The Scriptures, Book I Verses 1:4 </v>
    <v>7756</v>
    <v>Genesis</v>
  </rv>
  <rv s="2">
    <fb>20000775</fb>
    <v>1</v>
  </rv>
  <rv s="2">
    <fb>10000068</fb>
    <v>1</v>
  </rv>
  <rv s="2">
    <fb>30005295</fb>
    <v>2</v>
  </rv>
  <rv s="2">
    <fb>30005296</fb>
    <v>2</v>
  </rv>
  <rv s="2">
    <fb>30005297</fb>
    <v>2</v>
  </rv>
  <rv s="2">
    <fb>30005298</fb>
    <v>2</v>
  </rv>
  <rv s="2">
    <fb>30005299</fb>
    <v>2</v>
  </rv>
  <rv s="2">
    <fb>30005300</fb>
    <v>2</v>
  </rv>
  <rv s="3">
    <v>839</v>
  </rv>
  <rv s="4">
    <v>Woenckee</v>
    <v>Atom</v>
    <v>0</v>
    <v>Woenckee</v>
    <v>Constellation</v>
    <v>3738</v>
    <v>7907</v>
    <v>1.2776e+16</v>
    <v>7908</v>
    <v>7915</v>
  </rv>
  <rv s="2">
    <fb>20000776</fb>
    <v>1</v>
  </rv>
  <rv s="2">
    <fb>30005301</fb>
    <v>2</v>
  </rv>
  <rv s="2">
    <fb>30005302</fb>
    <v>2</v>
  </rv>
  <rv s="2">
    <fb>30005303</fb>
    <v>2</v>
  </rv>
  <rv s="2">
    <fb>30005304</fb>
    <v>2</v>
  </rv>
  <rv s="2">
    <fb>30005305</fb>
    <v>2</v>
  </rv>
  <rv s="2">
    <fb>30005306</fb>
    <v>2</v>
  </rv>
  <rv s="2">
    <fb>30005307</fb>
    <v>2</v>
  </rv>
  <rv s="2">
    <fb>30015305</fb>
    <v>2</v>
  </rv>
  <rv s="2">
    <fb>30025305</fb>
    <v>2</v>
  </rv>
  <rv s="3">
    <v>840</v>
  </rv>
  <rv s="4">
    <v>Anwyns</v>
    <v>Atom</v>
    <v>0</v>
    <v>Anwyns</v>
    <v>Constellation</v>
    <v>3738</v>
    <v>7917</v>
    <v>1.93486e+16</v>
    <v>7908</v>
    <v>7927</v>
  </rv>
  <rv s="2">
    <fb>20000777</fb>
    <v>1</v>
  </rv>
  <rv s="2">
    <fb>30005308</fb>
    <v>2</v>
  </rv>
  <rv s="2">
    <fb>30005309</fb>
    <v>2</v>
  </rv>
  <rv s="2">
    <fb>30005310</fb>
    <v>2</v>
  </rv>
  <rv s="2">
    <fb>30005311</fb>
    <v>2</v>
  </rv>
  <rv s="2">
    <fb>30005312</fb>
    <v>2</v>
  </rv>
  <rv s="2">
    <fb>30005313</fb>
    <v>2</v>
  </rv>
  <rv s="2">
    <fb>30005314</fb>
    <v>2</v>
  </rv>
  <rv s="3">
    <v>841</v>
  </rv>
  <rv s="5">
    <v>Kiartanne</v>
    <v>Atom</v>
    <v>0</v>
    <v>Kiartanne</v>
    <v>Constellation</v>
    <v>3738</v>
    <v>7929</v>
    <v>5915540000000000</v>
    <v>7908</v>
    <v>7937</v>
  </rv>
  <rv s="2">
    <fb>20000778</fb>
    <v>1</v>
  </rv>
  <rv s="2">
    <fb>30005315</fb>
    <v>2</v>
  </rv>
  <rv s="2">
    <fb>30005316</fb>
    <v>2</v>
  </rv>
  <rv s="2">
    <fb>30005317</fb>
    <v>2</v>
  </rv>
  <rv s="2">
    <fb>30005318</fb>
    <v>2</v>
  </rv>
  <rv s="2">
    <fb>30005319</fb>
    <v>2</v>
  </rv>
  <rv s="2">
    <fb>30005320</fb>
    <v>2</v>
  </rv>
  <rv s="2">
    <fb>30005321</fb>
    <v>2</v>
  </rv>
  <rv s="2">
    <fb>30035305</fb>
    <v>2</v>
  </rv>
  <rv s="2">
    <fb>30045305</fb>
    <v>2</v>
  </rv>
  <rv s="3">
    <v>842</v>
  </rv>
  <rv s="4">
    <v>Obray</v>
    <v>Atom</v>
    <v>0</v>
    <v>Obray</v>
    <v>Constellation</v>
    <v>3738</v>
    <v>7939</v>
    <v>1.11016e+16</v>
    <v>7908</v>
    <v>7949</v>
  </rv>
  <rv s="2">
    <fb>20000779</fb>
    <v>1</v>
  </rv>
  <rv s="2">
    <fb>30005322</fb>
    <v>2</v>
  </rv>
  <rv s="2">
    <fb>30005323</fb>
    <v>2</v>
  </rv>
  <rv s="2">
    <fb>30005324</fb>
    <v>2</v>
  </rv>
  <rv s="2">
    <fb>30005325</fb>
    <v>2</v>
  </rv>
  <rv s="2">
    <fb>30005326</fb>
    <v>2</v>
  </rv>
  <rv s="2">
    <fb>30005327</fb>
    <v>2</v>
  </rv>
  <rv s="2">
    <fb>30005328</fb>
    <v>2</v>
  </rv>
  <rv s="3">
    <v>843</v>
  </rv>
  <rv s="4">
    <v>Ancbeu</v>
    <v>Atom</v>
    <v>0</v>
    <v>Ancbeu</v>
    <v>Constellation</v>
    <v>3738</v>
    <v>7951</v>
    <v>1.1204e+16</v>
    <v>7908</v>
    <v>7959</v>
  </rv>
  <rv s="2">
    <fb>20000780</fb>
    <v>1</v>
  </rv>
  <rv s="2">
    <fb>30005329</fb>
    <v>2</v>
  </rv>
  <rv s="2">
    <fb>30005330</fb>
    <v>2</v>
  </rv>
  <rv s="2">
    <fb>30005331</fb>
    <v>2</v>
  </rv>
  <rv s="2">
    <fb>30005332</fb>
    <v>2</v>
  </rv>
  <rv s="2">
    <fb>30005333</fb>
    <v>2</v>
  </rv>
  <rv s="2">
    <fb>30005334</fb>
    <v>2</v>
  </rv>
  <rv s="3">
    <v>844</v>
  </rv>
  <rv s="4">
    <v>Aideron</v>
    <v>Atom</v>
    <v>0</v>
    <v>Aideron</v>
    <v>Constellation</v>
    <v>3738</v>
    <v>7961</v>
    <v>1.22455e+16</v>
    <v>7908</v>
    <v>7968</v>
  </rv>
  <rv s="3">
    <v>845</v>
  </rv>
  <rv s="6">
    <v>Verge Vendor</v>
    <v>Atom</v>
    <v>0</v>
    <v>7970</v>
    <v>Region</v>
    <v>While otherwise unnotable, Verge Vendor is the home to one of the most infamous experiments of all time. Tierijev is found in Verge Vendor, the site of a doomed cooperative between the Caldari State and the Gallente Federation. While the ripples of Tierijev have long since settled, Verge Vendor still evokes memories of cooperation for the sake of scientific progress in many. As such, the number of young, idealistic scientists found in the region is disproportionately higher than found in other larger, richer areas. Many dream of the day the hope of Tierijev set won't be a simple one-off, but rather a blueprint for greater scientific harmony throughout the galaxy.</v>
    <v>7908</v>
    <v>Verge Vendor</v>
  </rv>
  <rv s="2">
    <fb>20000781</fb>
    <v>1</v>
  </rv>
  <rv s="2">
    <fb>10000069</fb>
    <v>1</v>
  </rv>
  <rv s="2">
    <fb>30045306</fb>
    <v>2</v>
  </rv>
  <rv s="2">
    <fb>30045307</fb>
    <v>2</v>
  </rv>
  <rv s="2">
    <fb>30045308</fb>
    <v>2</v>
  </rv>
  <rv s="2">
    <fb>30045309</fb>
    <v>2</v>
  </rv>
  <rv s="2">
    <fb>30045310</fb>
    <v>2</v>
  </rv>
  <rv s="2">
    <fb>30045311</fb>
    <v>2</v>
  </rv>
  <rv s="2">
    <fb>30045312</fb>
    <v>2</v>
  </rv>
  <rv s="2">
    <fb>30045313</fb>
    <v>2</v>
  </rv>
  <rv s="3">
    <v>846</v>
  </rv>
  <rv s="5">
    <v>Urpiken</v>
    <v>Atom</v>
    <v>0</v>
    <v>Urpiken</v>
    <v>Constellation</v>
    <v>56</v>
    <v>7972</v>
    <v>2054800000000000</v>
    <v>7973</v>
    <v>7982</v>
  </rv>
  <rv s="2">
    <fb>20000782</fb>
    <v>1</v>
  </rv>
  <rv s="2">
    <fb>30045345</fb>
    <v>2</v>
  </rv>
  <rv s="2">
    <fb>30045346</fb>
    <v>2</v>
  </rv>
  <rv s="2">
    <fb>30045347</fb>
    <v>2</v>
  </rv>
  <rv s="2">
    <fb>30045348</fb>
    <v>2</v>
  </rv>
  <rv s="2">
    <fb>30045349</fb>
    <v>2</v>
  </rv>
  <rv s="2">
    <fb>30045350</fb>
    <v>2</v>
  </rv>
  <rv s="2">
    <fb>30045351</fb>
    <v>2</v>
  </rv>
  <rv s="2">
    <fb>30045352</fb>
    <v>2</v>
  </rv>
  <rv s="2">
    <fb>30045353</fb>
    <v>2</v>
  </rv>
  <rv s="2">
    <fb>30045354</fb>
    <v>2</v>
  </rv>
  <rv s="3">
    <v>847</v>
  </rv>
  <rv s="5">
    <v>Okakuola</v>
    <v>Atom</v>
    <v>0</v>
    <v>Okakuola</v>
    <v>Constellation</v>
    <v>56</v>
    <v>7984</v>
    <v>1503170000000000</v>
    <v>7973</v>
    <v>7995</v>
  </rv>
  <rv s="2">
    <fb>20000783</fb>
    <v>1</v>
  </rv>
  <rv s="2">
    <fb>30045314</fb>
    <v>2</v>
  </rv>
  <rv s="2">
    <fb>30045315</fb>
    <v>2</v>
  </rv>
  <rv s="2">
    <fb>30045316</fb>
    <v>2</v>
  </rv>
  <rv s="2">
    <fb>30045317</fb>
    <v>2</v>
  </rv>
  <rv s="2">
    <fb>30045318</fb>
    <v>2</v>
  </rv>
  <rv s="2">
    <fb>30045319</fb>
    <v>2</v>
  </rv>
  <rv s="2">
    <fb>30045320</fb>
    <v>2</v>
  </rv>
  <rv s="3">
    <v>848</v>
  </rv>
  <rv s="5">
    <v>Inolari</v>
    <v>Atom</v>
    <v>0</v>
    <v>Inolari</v>
    <v>Constellation</v>
    <v>56</v>
    <v>7997</v>
    <v>7522310000000000</v>
    <v>7973</v>
    <v>8005</v>
  </rv>
  <rv s="2">
    <fb>20000784</fb>
    <v>1</v>
  </rv>
  <rv s="2">
    <fb>30045321</fb>
    <v>2</v>
  </rv>
  <rv s="2">
    <fb>30045322</fb>
    <v>2</v>
  </rv>
  <rv s="2">
    <fb>30045323</fb>
    <v>2</v>
  </rv>
  <rv s="2">
    <fb>30045324</fb>
    <v>2</v>
  </rv>
  <rv s="2">
    <fb>30045325</fb>
    <v>2</v>
  </rv>
  <rv s="2">
    <fb>30045326</fb>
    <v>2</v>
  </rv>
  <rv s="2">
    <fb>30045327</fb>
    <v>2</v>
  </rv>
  <rv s="3">
    <v>849</v>
  </rv>
  <rv s="5">
    <v>Aokinen</v>
    <v>Atom</v>
    <v>0</v>
    <v>Aokinen</v>
    <v>Constellation</v>
    <v>56</v>
    <v>8007</v>
    <v>2416420000000000</v>
    <v>7973</v>
    <v>8015</v>
  </rv>
  <rv s="2">
    <fb>20000785</fb>
    <v>1</v>
  </rv>
  <rv s="2">
    <fb>30045338</fb>
    <v>2</v>
  </rv>
  <rv s="2">
    <fb>30045339</fb>
    <v>2</v>
  </rv>
  <rv s="2">
    <fb>30045340</fb>
    <v>2</v>
  </rv>
  <rv s="2">
    <fb>30045341</fb>
    <v>2</v>
  </rv>
  <rv s="2">
    <fb>30045342</fb>
    <v>2</v>
  </rv>
  <rv s="2">
    <fb>30045343</fb>
    <v>2</v>
  </rv>
  <rv s="2">
    <fb>30045344</fb>
    <v>2</v>
  </rv>
  <rv s="3">
    <v>850</v>
  </rv>
  <rv s="4">
    <v>Ishaga</v>
    <v>Atom</v>
    <v>0</v>
    <v>Ishaga</v>
    <v>Constellation</v>
    <v>56</v>
    <v>8017</v>
    <v>1.71815e+16</v>
    <v>7973</v>
    <v>8025</v>
  </rv>
  <rv s="2">
    <fb>20000786</fb>
    <v>1</v>
  </rv>
  <rv s="2">
    <fb>30045330</fb>
    <v>2</v>
  </rv>
  <rv s="2">
    <fb>30045331</fb>
    <v>2</v>
  </rv>
  <rv s="2">
    <fb>30045332</fb>
    <v>2</v>
  </rv>
  <rv s="2">
    <fb>30045333</fb>
    <v>2</v>
  </rv>
  <rv s="2">
    <fb>30045334</fb>
    <v>2</v>
  </rv>
  <rv s="2">
    <fb>30045335</fb>
    <v>2</v>
  </rv>
  <rv s="2">
    <fb>30045336</fb>
    <v>2</v>
  </rv>
  <rv s="2">
    <fb>30045337</fb>
    <v>2</v>
  </rv>
  <rv s="3">
    <v>851</v>
  </rv>
  <rv s="5">
    <v>Kurala</v>
    <v>Atom</v>
    <v>0</v>
    <v>Kurala</v>
    <v>Constellation</v>
    <v>56</v>
    <v>8027</v>
    <v>6473920000000000</v>
    <v>7973</v>
    <v>8036</v>
  </rv>
  <rv s="3">
    <v>852</v>
  </rv>
  <rv s="6">
    <v>Black Rise</v>
    <v>Atom</v>
    <v>0</v>
    <v>8038</v>
    <v>Region</v>
    <v>For centuries, this volume of space remained inexplicably impenetrable to investigation. It possesses no apparent mass or dimension, but the abrupt disappearance of every expedition into the zone made it an effective bulwark against flanking attacks during the first Gallente-Caldari war, and the subsequent uneasy peace.Several decades ago, a coalition of like-minded Caldari megacorps discovered ways to traverse Black Rise safely, and began a secret programme of colonization. The start of the Empyrean War forced them to show their hand, and the region soon became a key front in the conflict between Caldari and Gallente forces.Today the region remains somewhat underdeveloped, but rich in raw materials. The poorly-understood phenomena that still manifest can make life awkward, but fluid router networks and jump travel permit unrestricted travel and communications. Of the many early expeditions, though, no trace has yet been found.</v>
    <v>7973</v>
    <v>Black Rise</v>
  </rv>
  <rv s="2">
    <fb>500026</fb>
    <v>1</v>
  </rv>
  <rv s="2">
    <fb>20000787</fb>
    <v>1</v>
  </rv>
  <rv s="2">
    <fb>10000070</fb>
    <v>1</v>
  </rv>
  <rv s="2">
    <fb>30000157</fb>
    <v>2</v>
  </rv>
  <rv s="2">
    <fb>30000192</fb>
    <v>2</v>
  </rv>
  <rv s="2">
    <fb>30001372</fb>
    <v>2</v>
  </rv>
  <rv s="2">
    <fb>30001445</fb>
    <v>2</v>
  </rv>
  <rv s="2">
    <fb>30002079</fb>
    <v>2</v>
  </rv>
  <rv s="2">
    <fb>30002737</fb>
    <v>2</v>
  </rv>
  <rv s="2">
    <fb>30005005</fb>
    <v>2</v>
  </rv>
  <rv s="2">
    <fb>30010141</fb>
    <v>2</v>
  </rv>
  <rv s="2">
    <fb>30031392</fb>
    <v>2</v>
  </rv>
  <rv s="3">
    <v>853</v>
  </rv>
  <rv s="4">
    <v>Krai Perun</v>
    <v>Atom</v>
    <v>0</v>
    <v>Krai Perun</v>
    <v>Constellation</v>
    <v>8040</v>
    <v>8041</v>
    <v>1.0825e+17</v>
    <v>8042</v>
    <v>8052</v>
  </rv>
  <rv s="2">
    <fb>20000788</fb>
    <v>1</v>
  </rv>
  <rv s="2">
    <fb>30000021</fb>
    <v>2</v>
  </rv>
  <rv s="2">
    <fb>30001413</fb>
    <v>2</v>
  </rv>
  <rv s="2">
    <fb>30002225</fb>
    <v>2</v>
  </rv>
  <rv s="2">
    <fb>30002411</fb>
    <v>2</v>
  </rv>
  <rv s="2">
    <fb>30002770</fb>
    <v>2</v>
  </rv>
  <rv s="2">
    <fb>30003495</fb>
    <v>2</v>
  </rv>
  <rv s="2">
    <fb>30003504</fb>
    <v>2</v>
  </rv>
  <rv s="2">
    <fb>30040141</fb>
    <v>2</v>
  </rv>
  <rv s="2">
    <fb>30045328</fb>
    <v>2</v>
  </rv>
  <rv s="3">
    <v>854</v>
  </rv>
  <rv s="4">
    <v>Krai Svarog</v>
    <v>Atom</v>
    <v>0</v>
    <v>Krai Svarog</v>
    <v>Constellation</v>
    <v>8040</v>
    <v>8054</v>
    <v>1.66602e+17</v>
    <v>8042</v>
    <v>8064</v>
  </rv>
  <rv s="2">
    <fb>20000789</fb>
    <v>1</v>
  </rv>
  <rv s="2">
    <fb>30000206</fb>
    <v>2</v>
  </rv>
  <rv s="2">
    <fb>30001381</fb>
    <v>2</v>
  </rv>
  <rv s="2">
    <fb>30002652</fb>
    <v>2</v>
  </rv>
  <rv s="2">
    <fb>30002702</fb>
    <v>2</v>
  </rv>
  <rv s="2">
    <fb>30002797</fb>
    <v>2</v>
  </rv>
  <rv s="2">
    <fb>30003046</fb>
    <v>2</v>
  </rv>
  <rv s="2">
    <fb>30005029</fb>
    <v>2</v>
  </rv>
  <rv s="2">
    <fb>30020141</fb>
    <v>2</v>
  </rv>
  <rv s="2">
    <fb>30045329</fb>
    <v>2</v>
  </rv>
  <rv s="3">
    <v>855</v>
  </rv>
  <rv s="4">
    <v>Krai Veles</v>
    <v>Atom</v>
    <v>0</v>
    <v>Krai Veles</v>
    <v>Constellation</v>
    <v>8040</v>
    <v>8066</v>
    <v>1.07896e+17</v>
    <v>8042</v>
    <v>8076</v>
  </rv>
  <rv s="3">
    <v>856</v>
  </rv>
  <rv s="6">
    <v>Pochven</v>
    <v>Atom</v>
    <v>0</v>
    <v>8078</v>
    <v>Region</v>
    <v>We are Zorya Triglav_x000D_
_x000D_
We speak for the Convocation of Triglav Outside the Struggle_x000D_
_x000D_
Hear the words of our prayer and heed them_x000D_
_x000D_
Realization of glorification pattern in totality approaches_x000D_
_x000D_
Ancient Domains stability requires weaving of Final Liminality conduits_x000D_
_x000D_
Totality requires Triglav Exalted Final Liminality Dazh Elements_x000D_
_x000D_
Sobornost Kybernauts are exhorted to realize glorification pattern in totality_x000D_
_x000D_
The Flow of Vyraj requires realization of stability of Ancient Domains_x000D_
_x000D_
Sobornost Kybernauts realizing glorification shall be in proven communion_x000D_
_x000D_
The Domain of Pochven shall be three Krais of nine fields within clade_x000D_
_x000D_
The Flow of Vyraj will bring Sobornost of Triglav in the Domain of Pochven_x000D_
_x000D_
We speak for the Convocation of Triglav Outside the Struggle_x000D_
_x000D_
We are Zorya Triglav_x000D_
_x000D_
 – Triglavian Invasion Communique by Zorya Triglav, YC122.09.17</v>
    <v>8042</v>
    <v>Pochven</v>
  </rv>
  <rv s="2">
    <fb>21000311</fb>
    <v>1</v>
  </rv>
  <rv s="2">
    <fb>11000001</fb>
    <v>1</v>
  </rv>
  <rv s="2">
    <fb>31000007</fb>
    <v>2</v>
  </rv>
  <rv s="2">
    <fb>31000008</fb>
    <v>2</v>
  </rv>
  <rv s="2">
    <fb>31000009</fb>
    <v>2</v>
  </rv>
  <rv s="2">
    <fb>31000010</fb>
    <v>2</v>
  </rv>
  <rv s="2">
    <fb>31000011</fb>
    <v>2</v>
  </rv>
  <rv s="2">
    <fb>31000012</fb>
    <v>2</v>
  </rv>
  <rv s="3">
    <v>857</v>
  </rv>
  <rv s="9">
    <v>A-C00311</v>
    <v>Atom</v>
    <v>0</v>
    <v>A-C00311</v>
    <v>Constellation</v>
    <v>None</v>
    <v>8080</v>
    <v>2165060000000000</v>
    <v>8081</v>
    <v>8088</v>
  </rv>
  <rv s="2">
    <fb>21000312</fb>
    <v>1</v>
  </rv>
  <rv s="2">
    <fb>31000013</fb>
    <v>2</v>
  </rv>
  <rv s="2">
    <fb>31000014</fb>
    <v>2</v>
  </rv>
  <rv s="2">
    <fb>31000015</fb>
    <v>2</v>
  </rv>
  <rv s="2">
    <fb>31000016</fb>
    <v>2</v>
  </rv>
  <rv s="2">
    <fb>31000017</fb>
    <v>2</v>
  </rv>
  <rv s="2">
    <fb>31000018</fb>
    <v>2</v>
  </rv>
  <rv s="2">
    <fb>31000019</fb>
    <v>2</v>
  </rv>
  <rv s="2">
    <fb>31000020</fb>
    <v>2</v>
  </rv>
  <rv s="2">
    <fb>31000021</fb>
    <v>2</v>
  </rv>
  <rv s="2">
    <fb>31000022</fb>
    <v>2</v>
  </rv>
  <rv s="2">
    <fb>31000023</fb>
    <v>2</v>
  </rv>
  <rv s="2">
    <fb>31000024</fb>
    <v>2</v>
  </rv>
  <rv s="3">
    <v>858</v>
  </rv>
  <rv s="9">
    <v>A-C00312</v>
    <v>Atom</v>
    <v>0</v>
    <v>A-C00312</v>
    <v>Constellation</v>
    <v>None</v>
    <v>8090</v>
    <v>5743240000000000</v>
    <v>8081</v>
    <v>8103</v>
  </rv>
  <rv s="2">
    <fb>21000313</fb>
    <v>1</v>
  </rv>
  <rv s="2">
    <fb>31000025</fb>
    <v>2</v>
  </rv>
  <rv s="2">
    <fb>31000026</fb>
    <v>2</v>
  </rv>
  <rv s="2">
    <fb>31000027</fb>
    <v>2</v>
  </rv>
  <rv s="2">
    <fb>31000028</fb>
    <v>2</v>
  </rv>
  <rv s="2">
    <fb>31000029</fb>
    <v>2</v>
  </rv>
  <rv s="2">
    <fb>31000030</fb>
    <v>2</v>
  </rv>
  <rv s="2">
    <fb>31000031</fb>
    <v>2</v>
  </rv>
  <rv s="2">
    <fb>31000032</fb>
    <v>2</v>
  </rv>
  <rv s="2">
    <fb>31000033</fb>
    <v>2</v>
  </rv>
  <rv s="2">
    <fb>31000034</fb>
    <v>2</v>
  </rv>
  <rv s="3">
    <v>859</v>
  </rv>
  <rv s="9">
    <v>A-C00313</v>
    <v>Atom</v>
    <v>0</v>
    <v>A-C00313</v>
    <v>Constellation</v>
    <v>None</v>
    <v>8105</v>
    <v>2245360000000000</v>
    <v>8081</v>
    <v>8116</v>
  </rv>
  <rv s="2">
    <fb>21000314</fb>
    <v>1</v>
  </rv>
  <rv s="2">
    <fb>31000035</fb>
    <v>2</v>
  </rv>
  <rv s="2">
    <fb>31000036</fb>
    <v>2</v>
  </rv>
  <rv s="2">
    <fb>31000037</fb>
    <v>2</v>
  </rv>
  <rv s="2">
    <fb>31000038</fb>
    <v>2</v>
  </rv>
  <rv s="2">
    <fb>31000039</fb>
    <v>2</v>
  </rv>
  <rv s="2">
    <fb>31000040</fb>
    <v>2</v>
  </rv>
  <rv s="2">
    <fb>31000041</fb>
    <v>2</v>
  </rv>
  <rv s="2">
    <fb>31000042</fb>
    <v>2</v>
  </rv>
  <rv s="2">
    <fb>31000043</fb>
    <v>2</v>
  </rv>
  <rv s="2">
    <fb>31000044</fb>
    <v>2</v>
  </rv>
  <rv s="3">
    <v>860</v>
  </rv>
  <rv s="9">
    <v>A-C00314</v>
    <v>Atom</v>
    <v>0</v>
    <v>A-C00314</v>
    <v>Constellation</v>
    <v>None</v>
    <v>8118</v>
    <v>3639180000000000</v>
    <v>8081</v>
    <v>8129</v>
  </rv>
  <rv s="2">
    <fb>21000315</fb>
    <v>1</v>
  </rv>
  <rv s="2">
    <fb>31000045</fb>
    <v>2</v>
  </rv>
  <rv s="2">
    <fb>31000046</fb>
    <v>2</v>
  </rv>
  <rv s="2">
    <fb>31000047</fb>
    <v>2</v>
  </rv>
  <rv s="2">
    <fb>31000048</fb>
    <v>2</v>
  </rv>
  <rv s="2">
    <fb>31000049</fb>
    <v>2</v>
  </rv>
  <rv s="2">
    <fb>31000050</fb>
    <v>2</v>
  </rv>
  <rv s="2">
    <fb>31000051</fb>
    <v>2</v>
  </rv>
  <rv s="2">
    <fb>31000052</fb>
    <v>2</v>
  </rv>
  <rv s="2">
    <fb>31000053</fb>
    <v>2</v>
  </rv>
  <rv s="3">
    <v>861</v>
  </rv>
  <rv s="9">
    <v>A-C00315</v>
    <v>Atom</v>
    <v>0</v>
    <v>A-C00315</v>
    <v>Constellation</v>
    <v>None</v>
    <v>8131</v>
    <v>3181440000000000</v>
    <v>8081</v>
    <v>8141</v>
  </rv>
  <rv s="2">
    <fb>21000316</fb>
    <v>1</v>
  </rv>
  <rv s="2">
    <fb>31000054</fb>
    <v>2</v>
  </rv>
  <rv s="2">
    <fb>31000055</fb>
    <v>2</v>
  </rv>
  <rv s="2">
    <fb>31000056</fb>
    <v>2</v>
  </rv>
  <rv s="2">
    <fb>31000057</fb>
    <v>2</v>
  </rv>
  <rv s="2">
    <fb>31000058</fb>
    <v>2</v>
  </rv>
  <rv s="2">
    <fb>31000059</fb>
    <v>2</v>
  </rv>
  <rv s="2">
    <fb>31000060</fb>
    <v>2</v>
  </rv>
  <rv s="2">
    <fb>31000061</fb>
    <v>2</v>
  </rv>
  <rv s="2">
    <fb>31000062</fb>
    <v>2</v>
  </rv>
  <rv s="3">
    <v>862</v>
  </rv>
  <rv s="9">
    <v>A-C00316</v>
    <v>Atom</v>
    <v>0</v>
    <v>A-C00316</v>
    <v>Constellation</v>
    <v>None</v>
    <v>8143</v>
    <v>8852920000000000</v>
    <v>8081</v>
    <v>8153</v>
  </rv>
  <rv s="2">
    <fb>21000317</fb>
    <v>1</v>
  </rv>
  <rv s="2">
    <fb>31000063</fb>
    <v>2</v>
  </rv>
  <rv s="2">
    <fb>31000064</fb>
    <v>2</v>
  </rv>
  <rv s="2">
    <fb>31000065</fb>
    <v>2</v>
  </rv>
  <rv s="2">
    <fb>31000066</fb>
    <v>2</v>
  </rv>
  <rv s="2">
    <fb>31000067</fb>
    <v>2</v>
  </rv>
  <rv s="2">
    <fb>31000068</fb>
    <v>2</v>
  </rv>
  <rv s="2">
    <fb>31000069</fb>
    <v>2</v>
  </rv>
  <rv s="2">
    <fb>31000070</fb>
    <v>2</v>
  </rv>
  <rv s="2">
    <fb>31000071</fb>
    <v>2</v>
  </rv>
  <rv s="3">
    <v>863</v>
  </rv>
  <rv s="9">
    <v>A-C00317</v>
    <v>Atom</v>
    <v>0</v>
    <v>A-C00317</v>
    <v>Constellation</v>
    <v>None</v>
    <v>8155</v>
    <v>482385000000000</v>
    <v>8081</v>
    <v>8165</v>
  </rv>
  <rv s="2">
    <fb>21000318</fb>
    <v>1</v>
  </rv>
  <rv s="2">
    <fb>31000072</fb>
    <v>2</v>
  </rv>
  <rv s="2">
    <fb>31000073</fb>
    <v>2</v>
  </rv>
  <rv s="2">
    <fb>31000074</fb>
    <v>2</v>
  </rv>
  <rv s="2">
    <fb>31000075</fb>
    <v>2</v>
  </rv>
  <rv s="2">
    <fb>31000076</fb>
    <v>2</v>
  </rv>
  <rv s="2">
    <fb>31000077</fb>
    <v>2</v>
  </rv>
  <rv s="2">
    <fb>31000078</fb>
    <v>2</v>
  </rv>
  <rv s="2">
    <fb>31000079</fb>
    <v>2</v>
  </rv>
  <rv s="2">
    <fb>31000080</fb>
    <v>2</v>
  </rv>
  <rv s="2">
    <fb>31000081</fb>
    <v>2</v>
  </rv>
  <rv s="2">
    <fb>31000082</fb>
    <v>2</v>
  </rv>
  <rv s="2">
    <fb>31000083</fb>
    <v>2</v>
  </rv>
  <rv s="3">
    <v>864</v>
  </rv>
  <rv s="9">
    <v>A-C00318</v>
    <v>Atom</v>
    <v>0</v>
    <v>A-C00318</v>
    <v>Constellation</v>
    <v>None</v>
    <v>8167</v>
    <v>7457320000000000</v>
    <v>8081</v>
    <v>8180</v>
  </rv>
  <rv s="2">
    <fb>21000319</fb>
    <v>1</v>
  </rv>
  <rv s="2">
    <fb>31000084</fb>
    <v>2</v>
  </rv>
  <rv s="2">
    <fb>31000085</fb>
    <v>2</v>
  </rv>
  <rv s="2">
    <fb>31000086</fb>
    <v>2</v>
  </rv>
  <rv s="2">
    <fb>31000087</fb>
    <v>2</v>
  </rv>
  <rv s="2">
    <fb>31000088</fb>
    <v>2</v>
  </rv>
  <rv s="2">
    <fb>31000089</fb>
    <v>2</v>
  </rv>
  <rv s="2">
    <fb>31000090</fb>
    <v>2</v>
  </rv>
  <rv s="2">
    <fb>31000091</fb>
    <v>2</v>
  </rv>
  <rv s="2">
    <fb>31000092</fb>
    <v>2</v>
  </rv>
  <rv s="3">
    <v>865</v>
  </rv>
  <rv s="9">
    <v>A-C00319</v>
    <v>Atom</v>
    <v>0</v>
    <v>A-C00319</v>
    <v>Constellation</v>
    <v>None</v>
    <v>8182</v>
    <v>1396590000000000</v>
    <v>8081</v>
    <v>8192</v>
  </rv>
  <rv s="2">
    <fb>21000320</fb>
    <v>1</v>
  </rv>
  <rv s="2">
    <fb>31000093</fb>
    <v>2</v>
  </rv>
  <rv s="2">
    <fb>31000094</fb>
    <v>2</v>
  </rv>
  <rv s="2">
    <fb>31000095</fb>
    <v>2</v>
  </rv>
  <rv s="2">
    <fb>31000096</fb>
    <v>2</v>
  </rv>
  <rv s="2">
    <fb>31000097</fb>
    <v>2</v>
  </rv>
  <rv s="2">
    <fb>31000098</fb>
    <v>2</v>
  </rv>
  <rv s="2">
    <fb>31000099</fb>
    <v>2</v>
  </rv>
  <rv s="2">
    <fb>31000100</fb>
    <v>2</v>
  </rv>
  <rv s="2">
    <fb>31000101</fb>
    <v>2</v>
  </rv>
  <rv s="2">
    <fb>31000102</fb>
    <v>2</v>
  </rv>
  <rv s="2">
    <fb>31000103</fb>
    <v>2</v>
  </rv>
  <rv s="2">
    <fb>31000104</fb>
    <v>2</v>
  </rv>
  <rv s="3">
    <v>866</v>
  </rv>
  <rv s="9">
    <v>A-C00320</v>
    <v>Atom</v>
    <v>0</v>
    <v>A-C00320</v>
    <v>Constellation</v>
    <v>None</v>
    <v>8194</v>
    <v>3901470000000000</v>
    <v>8081</v>
    <v>8207</v>
  </rv>
  <rv s="2">
    <fb>21000321</fb>
    <v>1</v>
  </rv>
  <rv s="2">
    <fb>31000105</fb>
    <v>2</v>
  </rv>
  <rv s="2">
    <fb>31000106</fb>
    <v>2</v>
  </rv>
  <rv s="2">
    <fb>31000107</fb>
    <v>2</v>
  </rv>
  <rv s="2">
    <fb>31000108</fb>
    <v>2</v>
  </rv>
  <rv s="2">
    <fb>31000109</fb>
    <v>2</v>
  </rv>
  <rv s="2">
    <fb>31000110</fb>
    <v>2</v>
  </rv>
  <rv s="2">
    <fb>31000111</fb>
    <v>2</v>
  </rv>
  <rv s="2">
    <fb>31000112</fb>
    <v>2</v>
  </rv>
  <rv s="2">
    <fb>31000113</fb>
    <v>2</v>
  </rv>
  <rv s="2">
    <fb>31000114</fb>
    <v>2</v>
  </rv>
  <rv s="2">
    <fb>31000115</fb>
    <v>2</v>
  </rv>
  <rv s="2">
    <fb>31000116</fb>
    <v>2</v>
  </rv>
  <rv s="3">
    <v>867</v>
  </rv>
  <rv s="9">
    <v>A-C00321</v>
    <v>Atom</v>
    <v>0</v>
    <v>A-C00321</v>
    <v>Constellation</v>
    <v>None</v>
    <v>8209</v>
    <v>2596030000000000</v>
    <v>8081</v>
    <v>8222</v>
  </rv>
  <rv s="2">
    <fb>21000322</fb>
    <v>1</v>
  </rv>
  <rv s="2">
    <fb>31000117</fb>
    <v>2</v>
  </rv>
  <rv s="2">
    <fb>31000118</fb>
    <v>2</v>
  </rv>
  <rv s="2">
    <fb>31000119</fb>
    <v>2</v>
  </rv>
  <rv s="2">
    <fb>31000120</fb>
    <v>2</v>
  </rv>
  <rv s="2">
    <fb>31000121</fb>
    <v>2</v>
  </rv>
  <rv s="2">
    <fb>31000122</fb>
    <v>2</v>
  </rv>
  <rv s="2">
    <fb>31000123</fb>
    <v>2</v>
  </rv>
  <rv s="2">
    <fb>31000124</fb>
    <v>2</v>
  </rv>
  <rv s="2">
    <fb>31000125</fb>
    <v>2</v>
  </rv>
  <rv s="2">
    <fb>31000126</fb>
    <v>2</v>
  </rv>
  <rv s="2">
    <fb>31000127</fb>
    <v>2</v>
  </rv>
  <rv s="3">
    <v>868</v>
  </rv>
  <rv s="9">
    <v>A-C00322</v>
    <v>Atom</v>
    <v>0</v>
    <v>A-C00322</v>
    <v>Constellation</v>
    <v>None</v>
    <v>8224</v>
    <v>4323250000000000</v>
    <v>8081</v>
    <v>8236</v>
  </rv>
  <rv s="2">
    <fb>21000323</fb>
    <v>1</v>
  </rv>
  <rv s="2">
    <fb>31000128</fb>
    <v>2</v>
  </rv>
  <rv s="2">
    <fb>31000129</fb>
    <v>2</v>
  </rv>
  <rv s="2">
    <fb>31000130</fb>
    <v>2</v>
  </rv>
  <rv s="2">
    <fb>31000131</fb>
    <v>2</v>
  </rv>
  <rv s="2">
    <fb>31000132</fb>
    <v>2</v>
  </rv>
  <rv s="2">
    <fb>31000133</fb>
    <v>2</v>
  </rv>
  <rv s="2">
    <fb>31000134</fb>
    <v>2</v>
  </rv>
  <rv s="2">
    <fb>31000135</fb>
    <v>2</v>
  </rv>
  <rv s="2">
    <fb>31000136</fb>
    <v>2</v>
  </rv>
  <rv s="2">
    <fb>31000137</fb>
    <v>2</v>
  </rv>
  <rv s="2">
    <fb>31000138</fb>
    <v>2</v>
  </rv>
  <rv s="2">
    <fb>31000139</fb>
    <v>2</v>
  </rv>
  <rv s="3">
    <v>869</v>
  </rv>
  <rv s="9">
    <v>A-C00323</v>
    <v>Atom</v>
    <v>0</v>
    <v>A-C00323</v>
    <v>Constellation</v>
    <v>None</v>
    <v>8238</v>
    <v>6711570000000000</v>
    <v>8081</v>
    <v>8251</v>
  </rv>
  <rv s="2">
    <fb>21000325</fb>
    <v>1</v>
  </rv>
  <rv s="2">
    <fb>31002505</fb>
    <v>2</v>
  </rv>
  <rv s="2">
    <fb>31002506</fb>
    <v>2</v>
  </rv>
  <rv s="2">
    <fb>31002507</fb>
    <v>2</v>
  </rv>
  <rv s="2">
    <fb>31002508</fb>
    <v>2</v>
  </rv>
  <rv s="2">
    <fb>31002509</fb>
    <v>2</v>
  </rv>
  <rv s="2">
    <fb>31002510</fb>
    <v>2</v>
  </rv>
  <rv s="2">
    <fb>31002511</fb>
    <v>2</v>
  </rv>
  <rv s="2">
    <fb>31002512</fb>
    <v>2</v>
  </rv>
  <rv s="2">
    <fb>31002513</fb>
    <v>2</v>
  </rv>
  <rv s="2">
    <fb>31002514</fb>
    <v>2</v>
  </rv>
  <rv s="3">
    <v>870</v>
  </rv>
  <rv s="8">
    <v>A-C00325</v>
    <v>Atom</v>
    <v>0</v>
    <v>A-C00325</v>
    <v>Constellation</v>
    <v>None</v>
    <v>8253</v>
    <v>4e+16</v>
    <v>8081</v>
    <v>8264</v>
  </rv>
  <rv s="3">
    <v>871</v>
  </rv>
  <rv s="10">
    <v>A-R00001</v>
    <v>Atom</v>
    <v>0</v>
    <v>8266</v>
    <v>Region</v>
    <v>8081</v>
    <v>A-R00001</v>
  </rv>
  <rv s="2">
    <fb>21000001</fb>
    <v>1</v>
  </rv>
  <rv s="2">
    <fb>11000002</fb>
    <v>1</v>
  </rv>
  <rv s="2">
    <fb>31000140</fb>
    <v>2</v>
  </rv>
  <rv s="2">
    <fb>31000141</fb>
    <v>2</v>
  </rv>
  <rv s="2">
    <fb>31000142</fb>
    <v>2</v>
  </rv>
  <rv s="2">
    <fb>31000143</fb>
    <v>2</v>
  </rv>
  <rv s="2">
    <fb>31000144</fb>
    <v>2</v>
  </rv>
  <rv s="2">
    <fb>31000145</fb>
    <v>2</v>
  </rv>
  <rv s="2">
    <fb>31000146</fb>
    <v>2</v>
  </rv>
  <rv s="2">
    <fb>31000147</fb>
    <v>2</v>
  </rv>
  <rv s="2">
    <fb>31000148</fb>
    <v>2</v>
  </rv>
  <rv s="2">
    <fb>31000149</fb>
    <v>2</v>
  </rv>
  <rv s="2">
    <fb>31000150</fb>
    <v>2</v>
  </rv>
  <rv s="3">
    <v>872</v>
  </rv>
  <rv s="8">
    <v>A-C00001</v>
    <v>Atom</v>
    <v>0</v>
    <v>A-C00001</v>
    <v>Constellation</v>
    <v>None</v>
    <v>8268</v>
    <v>1.00748e+16</v>
    <v>8269</v>
    <v>8281</v>
  </rv>
  <rv s="2">
    <fb>21000002</fb>
    <v>1</v>
  </rv>
  <rv s="2">
    <fb>31000151</fb>
    <v>2</v>
  </rv>
  <rv s="2">
    <fb>31000152</fb>
    <v>2</v>
  </rv>
  <rv s="2">
    <fb>31000153</fb>
    <v>2</v>
  </rv>
  <rv s="2">
    <fb>31000154</fb>
    <v>2</v>
  </rv>
  <rv s="2">
    <fb>31000155</fb>
    <v>2</v>
  </rv>
  <rv s="2">
    <fb>31000156</fb>
    <v>2</v>
  </rv>
  <rv s="2">
    <fb>31000157</fb>
    <v>2</v>
  </rv>
  <rv s="2">
    <fb>31000158</fb>
    <v>2</v>
  </rv>
  <rv s="2">
    <fb>31000159</fb>
    <v>2</v>
  </rv>
  <rv s="2">
    <fb>31000160</fb>
    <v>2</v>
  </rv>
  <rv s="2">
    <fb>31000161</fb>
    <v>2</v>
  </rv>
  <rv s="2">
    <fb>31000162</fb>
    <v>2</v>
  </rv>
  <rv s="3">
    <v>873</v>
  </rv>
  <rv s="9">
    <v>A-C00002</v>
    <v>Atom</v>
    <v>0</v>
    <v>A-C00002</v>
    <v>Constellation</v>
    <v>None</v>
    <v>8283</v>
    <v>3869110000000000</v>
    <v>8269</v>
    <v>8296</v>
  </rv>
  <rv s="2">
    <fb>21000003</fb>
    <v>1</v>
  </rv>
  <rv s="2">
    <fb>31000163</fb>
    <v>2</v>
  </rv>
  <rv s="2">
    <fb>31000164</fb>
    <v>2</v>
  </rv>
  <rv s="2">
    <fb>31000165</fb>
    <v>2</v>
  </rv>
  <rv s="2">
    <fb>31000166</fb>
    <v>2</v>
  </rv>
  <rv s="2">
    <fb>31000167</fb>
    <v>2</v>
  </rv>
  <rv s="2">
    <fb>31000168</fb>
    <v>2</v>
  </rv>
  <rv s="2">
    <fb>31000169</fb>
    <v>2</v>
  </rv>
  <rv s="2">
    <fb>31000170</fb>
    <v>2</v>
  </rv>
  <rv s="2">
    <fb>31000171</fb>
    <v>2</v>
  </rv>
  <rv s="2">
    <fb>31000172</fb>
    <v>2</v>
  </rv>
  <rv s="2">
    <fb>31000173</fb>
    <v>2</v>
  </rv>
  <rv s="3">
    <v>874</v>
  </rv>
  <rv s="8">
    <v>A-C00003</v>
    <v>Atom</v>
    <v>0</v>
    <v>A-C00003</v>
    <v>Constellation</v>
    <v>None</v>
    <v>8298</v>
    <v>9.01718e+15</v>
    <v>8269</v>
    <v>8310</v>
  </rv>
  <rv s="2">
    <fb>21000004</fb>
    <v>1</v>
  </rv>
  <rv s="2">
    <fb>31000174</fb>
    <v>2</v>
  </rv>
  <rv s="2">
    <fb>31000175</fb>
    <v>2</v>
  </rv>
  <rv s="2">
    <fb>31000176</fb>
    <v>2</v>
  </rv>
  <rv s="2">
    <fb>31000177</fb>
    <v>2</v>
  </rv>
  <rv s="2">
    <fb>31000178</fb>
    <v>2</v>
  </rv>
  <rv s="2">
    <fb>31000179</fb>
    <v>2</v>
  </rv>
  <rv s="2">
    <fb>31000180</fb>
    <v>2</v>
  </rv>
  <rv s="2">
    <fb>31000181</fb>
    <v>2</v>
  </rv>
  <rv s="2">
    <fb>31000182</fb>
    <v>2</v>
  </rv>
  <rv s="2">
    <fb>31000183</fb>
    <v>2</v>
  </rv>
  <rv s="2">
    <fb>31000184</fb>
    <v>2</v>
  </rv>
  <rv s="2">
    <fb>31000185</fb>
    <v>2</v>
  </rv>
  <rv s="3">
    <v>875</v>
  </rv>
  <rv s="8">
    <v>A-C00004</v>
    <v>Atom</v>
    <v>0</v>
    <v>A-C00004</v>
    <v>Constellation</v>
    <v>None</v>
    <v>8312</v>
    <v>1.86153e+16</v>
    <v>8269</v>
    <v>8325</v>
  </rv>
  <rv s="2">
    <fb>21000005</fb>
    <v>1</v>
  </rv>
  <rv s="2">
    <fb>31000186</fb>
    <v>2</v>
  </rv>
  <rv s="2">
    <fb>31000187</fb>
    <v>2</v>
  </rv>
  <rv s="2">
    <fb>31000188</fb>
    <v>2</v>
  </rv>
  <rv s="2">
    <fb>31000189</fb>
    <v>2</v>
  </rv>
  <rv s="2">
    <fb>31000190</fb>
    <v>2</v>
  </rv>
  <rv s="2">
    <fb>31000191</fb>
    <v>2</v>
  </rv>
  <rv s="2">
    <fb>31000192</fb>
    <v>2</v>
  </rv>
  <rv s="2">
    <fb>31000193</fb>
    <v>2</v>
  </rv>
  <rv s="2">
    <fb>31000194</fb>
    <v>2</v>
  </rv>
  <rv s="3">
    <v>876</v>
  </rv>
  <rv s="8">
    <v>A-C00005</v>
    <v>Atom</v>
    <v>0</v>
    <v>A-C00005</v>
    <v>Constellation</v>
    <v>None</v>
    <v>8327</v>
    <v>1.90375e+16</v>
    <v>8269</v>
    <v>8337</v>
  </rv>
  <rv s="2">
    <fb>21000006</fb>
    <v>1</v>
  </rv>
  <rv s="2">
    <fb>31000195</fb>
    <v>2</v>
  </rv>
  <rv s="2">
    <fb>31000196</fb>
    <v>2</v>
  </rv>
  <rv s="2">
    <fb>31000197</fb>
    <v>2</v>
  </rv>
  <rv s="2">
    <fb>31000198</fb>
    <v>2</v>
  </rv>
  <rv s="2">
    <fb>31000199</fb>
    <v>2</v>
  </rv>
  <rv s="2">
    <fb>31000200</fb>
    <v>2</v>
  </rv>
  <rv s="2">
    <fb>31000201</fb>
    <v>2</v>
  </rv>
  <rv s="2">
    <fb>31000202</fb>
    <v>2</v>
  </rv>
  <rv s="2">
    <fb>31000203</fb>
    <v>2</v>
  </rv>
  <rv s="2">
    <fb>31000204</fb>
    <v>2</v>
  </rv>
  <rv s="3">
    <v>877</v>
  </rv>
  <rv s="9">
    <v>A-C00006</v>
    <v>Atom</v>
    <v>0</v>
    <v>A-C00006</v>
    <v>Constellation</v>
    <v>None</v>
    <v>8339</v>
    <v>6644120000000000</v>
    <v>8269</v>
    <v>8350</v>
  </rv>
  <rv s="2">
    <fb>21000007</fb>
    <v>1</v>
  </rv>
  <rv s="2">
    <fb>31000205</fb>
    <v>2</v>
  </rv>
  <rv s="2">
    <fb>31000206</fb>
    <v>2</v>
  </rv>
  <rv s="2">
    <fb>31000207</fb>
    <v>2</v>
  </rv>
  <rv s="2">
    <fb>31000208</fb>
    <v>2</v>
  </rv>
  <rv s="2">
    <fb>31000209</fb>
    <v>2</v>
  </rv>
  <rv s="2">
    <fb>31000210</fb>
    <v>2</v>
  </rv>
  <rv s="2">
    <fb>31000211</fb>
    <v>2</v>
  </rv>
  <rv s="2">
    <fb>31000212</fb>
    <v>2</v>
  </rv>
  <rv s="2">
    <fb>31000213</fb>
    <v>2</v>
  </rv>
  <rv s="2">
    <fb>31000214</fb>
    <v>2</v>
  </rv>
  <rv s="3">
    <v>878</v>
  </rv>
  <rv s="8">
    <v>A-C00007</v>
    <v>Atom</v>
    <v>0</v>
    <v>A-C00007</v>
    <v>Constellation</v>
    <v>None</v>
    <v>8352</v>
    <v>1.66602e+16</v>
    <v>8269</v>
    <v>8363</v>
  </rv>
  <rv s="2">
    <fb>21000008</fb>
    <v>1</v>
  </rv>
  <rv s="2">
    <fb>31000215</fb>
    <v>2</v>
  </rv>
  <rv s="2">
    <fb>31000216</fb>
    <v>2</v>
  </rv>
  <rv s="2">
    <fb>31000217</fb>
    <v>2</v>
  </rv>
  <rv s="2">
    <fb>31000218</fb>
    <v>2</v>
  </rv>
  <rv s="2">
    <fb>31000219</fb>
    <v>2</v>
  </rv>
  <rv s="2">
    <fb>31000220</fb>
    <v>2</v>
  </rv>
  <rv s="2">
    <fb>31000221</fb>
    <v>2</v>
  </rv>
  <rv s="2">
    <fb>31000222</fb>
    <v>2</v>
  </rv>
  <rv s="2">
    <fb>31000223</fb>
    <v>2</v>
  </rv>
  <rv s="2">
    <fb>31000224</fb>
    <v>2</v>
  </rv>
  <rv s="2">
    <fb>31000225</fb>
    <v>2</v>
  </rv>
  <rv s="2">
    <fb>31000226</fb>
    <v>2</v>
  </rv>
  <rv s="3">
    <v>879</v>
  </rv>
  <rv s="8">
    <v>A-C00008</v>
    <v>Atom</v>
    <v>0</v>
    <v>A-C00008</v>
    <v>Constellation</v>
    <v>None</v>
    <v>8365</v>
    <v>1.69578e+16</v>
    <v>8269</v>
    <v>8378</v>
  </rv>
  <rv s="2">
    <fb>21000009</fb>
    <v>1</v>
  </rv>
  <rv s="2">
    <fb>31000227</fb>
    <v>2</v>
  </rv>
  <rv s="2">
    <fb>31000228</fb>
    <v>2</v>
  </rv>
  <rv s="2">
    <fb>31000229</fb>
    <v>2</v>
  </rv>
  <rv s="2">
    <fb>31000230</fb>
    <v>2</v>
  </rv>
  <rv s="2">
    <fb>31000231</fb>
    <v>2</v>
  </rv>
  <rv s="2">
    <fb>31000232</fb>
    <v>2</v>
  </rv>
  <rv s="2">
    <fb>31000233</fb>
    <v>2</v>
  </rv>
  <rv s="2">
    <fb>31000234</fb>
    <v>2</v>
  </rv>
  <rv s="2">
    <fb>31000235</fb>
    <v>2</v>
  </rv>
  <rv s="2">
    <fb>31000236</fb>
    <v>2</v>
  </rv>
  <rv s="2">
    <fb>31000237</fb>
    <v>2</v>
  </rv>
  <rv s="2">
    <fb>31000238</fb>
    <v>2</v>
  </rv>
  <rv s="3">
    <v>880</v>
  </rv>
  <rv s="9">
    <v>A-C00009</v>
    <v>Atom</v>
    <v>0</v>
    <v>A-C00009</v>
    <v>Constellation</v>
    <v>None</v>
    <v>8380</v>
    <v>1072230000000000</v>
    <v>8269</v>
    <v>8393</v>
  </rv>
  <rv s="2">
    <fb>21000010</fb>
    <v>1</v>
  </rv>
  <rv s="2">
    <fb>31000239</fb>
    <v>2</v>
  </rv>
  <rv s="2">
    <fb>31000240</fb>
    <v>2</v>
  </rv>
  <rv s="2">
    <fb>31000241</fb>
    <v>2</v>
  </rv>
  <rv s="2">
    <fb>31000242</fb>
    <v>2</v>
  </rv>
  <rv s="2">
    <fb>31000243</fb>
    <v>2</v>
  </rv>
  <rv s="2">
    <fb>31000244</fb>
    <v>2</v>
  </rv>
  <rv s="2">
    <fb>31000245</fb>
    <v>2</v>
  </rv>
  <rv s="2">
    <fb>31000246</fb>
    <v>2</v>
  </rv>
  <rv s="2">
    <fb>31000247</fb>
    <v>2</v>
  </rv>
  <rv s="2">
    <fb>31000248</fb>
    <v>2</v>
  </rv>
  <rv s="2">
    <fb>31000249</fb>
    <v>2</v>
  </rv>
  <rv s="2">
    <fb>31000250</fb>
    <v>2</v>
  </rv>
  <rv s="3">
    <v>881</v>
  </rv>
  <rv s="8">
    <v>A-C00010</v>
    <v>Atom</v>
    <v>0</v>
    <v>A-C00010</v>
    <v>Constellation</v>
    <v>None</v>
    <v>8395</v>
    <v>1.55368e+16</v>
    <v>8269</v>
    <v>8408</v>
  </rv>
  <rv s="2">
    <fb>21000011</fb>
    <v>1</v>
  </rv>
  <rv s="2">
    <fb>31000251</fb>
    <v>2</v>
  </rv>
  <rv s="2">
    <fb>31000252</fb>
    <v>2</v>
  </rv>
  <rv s="2">
    <fb>31000253</fb>
    <v>2</v>
  </rv>
  <rv s="2">
    <fb>31000254</fb>
    <v>2</v>
  </rv>
  <rv s="2">
    <fb>31000255</fb>
    <v>2</v>
  </rv>
  <rv s="2">
    <fb>31000256</fb>
    <v>2</v>
  </rv>
  <rv s="2">
    <fb>31000257</fb>
    <v>2</v>
  </rv>
  <rv s="2">
    <fb>31000258</fb>
    <v>2</v>
  </rv>
  <rv s="2">
    <fb>31000259</fb>
    <v>2</v>
  </rv>
  <rv s="2">
    <fb>31000260</fb>
    <v>2</v>
  </rv>
  <rv s="3">
    <v>882</v>
  </rv>
  <rv s="8">
    <v>A-C00011</v>
    <v>Atom</v>
    <v>0</v>
    <v>A-C00011</v>
    <v>Constellation</v>
    <v>None</v>
    <v>8410</v>
    <v>2.07448e+16</v>
    <v>8269</v>
    <v>8421</v>
  </rv>
  <rv s="2">
    <fb>21000012</fb>
    <v>1</v>
  </rv>
  <rv s="2">
    <fb>31000261</fb>
    <v>2</v>
  </rv>
  <rv s="2">
    <fb>31000262</fb>
    <v>2</v>
  </rv>
  <rv s="2">
    <fb>31000263</fb>
    <v>2</v>
  </rv>
  <rv s="2">
    <fb>31000264</fb>
    <v>2</v>
  </rv>
  <rv s="2">
    <fb>31000265</fb>
    <v>2</v>
  </rv>
  <rv s="2">
    <fb>31000266</fb>
    <v>2</v>
  </rv>
  <rv s="2">
    <fb>31000267</fb>
    <v>2</v>
  </rv>
  <rv s="2">
    <fb>31000268</fb>
    <v>2</v>
  </rv>
  <rv s="2">
    <fb>31000269</fb>
    <v>2</v>
  </rv>
  <rv s="2">
    <fb>31000270</fb>
    <v>2</v>
  </rv>
  <rv s="3">
    <v>883</v>
  </rv>
  <rv s="8">
    <v>A-C00012</v>
    <v>Atom</v>
    <v>0</v>
    <v>A-C00012</v>
    <v>Constellation</v>
    <v>None</v>
    <v>8423</v>
    <v>1.69214e+16</v>
    <v>8269</v>
    <v>8434</v>
  </rv>
  <rv s="2">
    <fb>21000013</fb>
    <v>1</v>
  </rv>
  <rv s="2">
    <fb>31000271</fb>
    <v>2</v>
  </rv>
  <rv s="2">
    <fb>31000272</fb>
    <v>2</v>
  </rv>
  <rv s="2">
    <fb>31000273</fb>
    <v>2</v>
  </rv>
  <rv s="2">
    <fb>31000274</fb>
    <v>2</v>
  </rv>
  <rv s="2">
    <fb>31000275</fb>
    <v>2</v>
  </rv>
  <rv s="2">
    <fb>31000276</fb>
    <v>2</v>
  </rv>
  <rv s="2">
    <fb>31000277</fb>
    <v>2</v>
  </rv>
  <rv s="2">
    <fb>31000278</fb>
    <v>2</v>
  </rv>
  <rv s="2">
    <fb>31000279</fb>
    <v>2</v>
  </rv>
  <rv s="2">
    <fb>31000280</fb>
    <v>2</v>
  </rv>
  <rv s="2">
    <fb>31000281</fb>
    <v>2</v>
  </rv>
  <rv s="3">
    <v>884</v>
  </rv>
  <rv s="8">
    <v>A-C00013</v>
    <v>Atom</v>
    <v>0</v>
    <v>A-C00013</v>
    <v>Constellation</v>
    <v>None</v>
    <v>8436</v>
    <v>1.0322e+16</v>
    <v>8269</v>
    <v>8448</v>
  </rv>
  <rv s="2">
    <fb>21000014</fb>
    <v>1</v>
  </rv>
  <rv s="2">
    <fb>31000282</fb>
    <v>2</v>
  </rv>
  <rv s="2">
    <fb>31000283</fb>
    <v>2</v>
  </rv>
  <rv s="2">
    <fb>31000284</fb>
    <v>2</v>
  </rv>
  <rv s="2">
    <fb>31000285</fb>
    <v>2</v>
  </rv>
  <rv s="2">
    <fb>31000286</fb>
    <v>2</v>
  </rv>
  <rv s="2">
    <fb>31000287</fb>
    <v>2</v>
  </rv>
  <rv s="2">
    <fb>31000288</fb>
    <v>2</v>
  </rv>
  <rv s="2">
    <fb>31000289</fb>
    <v>2</v>
  </rv>
  <rv s="2">
    <fb>31000290</fb>
    <v>2</v>
  </rv>
  <rv s="2">
    <fb>31000291</fb>
    <v>2</v>
  </rv>
  <rv s="2">
    <fb>31000292</fb>
    <v>2</v>
  </rv>
  <rv s="3">
    <v>885</v>
  </rv>
  <rv s="8">
    <v>A-C00014</v>
    <v>Atom</v>
    <v>0</v>
    <v>A-C00014</v>
    <v>Constellation</v>
    <v>None</v>
    <v>8450</v>
    <v>1.47102e+16</v>
    <v>8269</v>
    <v>8462</v>
  </rv>
  <rv s="3">
    <v>886</v>
  </rv>
  <rv s="10">
    <v>A-R00002</v>
    <v>Atom</v>
    <v>0</v>
    <v>8464</v>
    <v>Region</v>
    <v>8269</v>
    <v>A-R00002</v>
  </rv>
  <rv s="2">
    <fb>21000015</fb>
    <v>1</v>
  </rv>
  <rv s="2">
    <fb>11000003</fb>
    <v>1</v>
  </rv>
  <rv s="2">
    <fb>31000293</fb>
    <v>2</v>
  </rv>
  <rv s="2">
    <fb>31000294</fb>
    <v>2</v>
  </rv>
  <rv s="2">
    <fb>31000295</fb>
    <v>2</v>
  </rv>
  <rv s="2">
    <fb>31000296</fb>
    <v>2</v>
  </rv>
  <rv s="2">
    <fb>31000297</fb>
    <v>2</v>
  </rv>
  <rv s="2">
    <fb>31000298</fb>
    <v>2</v>
  </rv>
  <rv s="2">
    <fb>31000299</fb>
    <v>2</v>
  </rv>
  <rv s="2">
    <fb>31000300</fb>
    <v>2</v>
  </rv>
  <rv s="2">
    <fb>31000301</fb>
    <v>2</v>
  </rv>
  <rv s="2">
    <fb>31000302</fb>
    <v>2</v>
  </rv>
  <rv s="2">
    <fb>31000303</fb>
    <v>2</v>
  </rv>
  <rv s="2">
    <fb>31000304</fb>
    <v>2</v>
  </rv>
  <rv s="3">
    <v>887</v>
  </rv>
  <rv s="8">
    <v>A-C00015</v>
    <v>Atom</v>
    <v>0</v>
    <v>A-C00015</v>
    <v>Constellation</v>
    <v>None</v>
    <v>8466</v>
    <v>1.65975e+16</v>
    <v>8467</v>
    <v>8480</v>
  </rv>
  <rv s="2">
    <fb>21000016</fb>
    <v>1</v>
  </rv>
  <rv s="2">
    <fb>31000305</fb>
    <v>2</v>
  </rv>
  <rv s="2">
    <fb>31000306</fb>
    <v>2</v>
  </rv>
  <rv s="2">
    <fb>31000307</fb>
    <v>2</v>
  </rv>
  <rv s="2">
    <fb>31000308</fb>
    <v>2</v>
  </rv>
  <rv s="2">
    <fb>31000309</fb>
    <v>2</v>
  </rv>
  <rv s="2">
    <fb>31000310</fb>
    <v>2</v>
  </rv>
  <rv s="2">
    <fb>31000311</fb>
    <v>2</v>
  </rv>
  <rv s="2">
    <fb>31000312</fb>
    <v>2</v>
  </rv>
  <rv s="2">
    <fb>31000313</fb>
    <v>2</v>
  </rv>
  <rv s="3">
    <v>888</v>
  </rv>
  <rv s="8">
    <v>A-C00016</v>
    <v>Atom</v>
    <v>0</v>
    <v>A-C00016</v>
    <v>Constellation</v>
    <v>None</v>
    <v>8482</v>
    <v>1.12939e+16</v>
    <v>8467</v>
    <v>8492</v>
  </rv>
  <rv s="2">
    <fb>21000017</fb>
    <v>1</v>
  </rv>
  <rv s="2">
    <fb>31000314</fb>
    <v>2</v>
  </rv>
  <rv s="2">
    <fb>31000315</fb>
    <v>2</v>
  </rv>
  <rv s="2">
    <fb>31000316</fb>
    <v>2</v>
  </rv>
  <rv s="2">
    <fb>31000317</fb>
    <v>2</v>
  </rv>
  <rv s="2">
    <fb>31000318</fb>
    <v>2</v>
  </rv>
  <rv s="2">
    <fb>31000319</fb>
    <v>2</v>
  </rv>
  <rv s="2">
    <fb>31000320</fb>
    <v>2</v>
  </rv>
  <rv s="2">
    <fb>31000321</fb>
    <v>2</v>
  </rv>
  <rv s="2">
    <fb>31000322</fb>
    <v>2</v>
  </rv>
  <rv s="3">
    <v>889</v>
  </rv>
  <rv s="9">
    <v>A-C00017</v>
    <v>Atom</v>
    <v>0</v>
    <v>A-C00017</v>
    <v>Constellation</v>
    <v>None</v>
    <v>8494</v>
    <v>7804610000000000</v>
    <v>8467</v>
    <v>8504</v>
  </rv>
  <rv s="2">
    <fb>21000018</fb>
    <v>1</v>
  </rv>
  <rv s="2">
    <fb>31000323</fb>
    <v>2</v>
  </rv>
  <rv s="2">
    <fb>31000324</fb>
    <v>2</v>
  </rv>
  <rv s="2">
    <fb>31000325</fb>
    <v>2</v>
  </rv>
  <rv s="2">
    <fb>31000326</fb>
    <v>2</v>
  </rv>
  <rv s="2">
    <fb>31000327</fb>
    <v>2</v>
  </rv>
  <rv s="2">
    <fb>31000328</fb>
    <v>2</v>
  </rv>
  <rv s="2">
    <fb>31000329</fb>
    <v>2</v>
  </rv>
  <rv s="2">
    <fb>31000330</fb>
    <v>2</v>
  </rv>
  <rv s="2">
    <fb>31000331</fb>
    <v>2</v>
  </rv>
  <rv s="2">
    <fb>31000332</fb>
    <v>2</v>
  </rv>
  <rv s="2">
    <fb>31000333</fb>
    <v>2</v>
  </rv>
  <rv s="3">
    <v>890</v>
  </rv>
  <rv s="8">
    <v>A-C00018</v>
    <v>Atom</v>
    <v>0</v>
    <v>A-C00018</v>
    <v>Constellation</v>
    <v>None</v>
    <v>8506</v>
    <v>1.94024e+16</v>
    <v>8467</v>
    <v>8518</v>
  </rv>
  <rv s="2">
    <fb>21000019</fb>
    <v>1</v>
  </rv>
  <rv s="2">
    <fb>31000334</fb>
    <v>2</v>
  </rv>
  <rv s="2">
    <fb>31000335</fb>
    <v>2</v>
  </rv>
  <rv s="2">
    <fb>31000336</fb>
    <v>2</v>
  </rv>
  <rv s="2">
    <fb>31000337</fb>
    <v>2</v>
  </rv>
  <rv s="2">
    <fb>31000338</fb>
    <v>2</v>
  </rv>
  <rv s="2">
    <fb>31000339</fb>
    <v>2</v>
  </rv>
  <rv s="2">
    <fb>31000340</fb>
    <v>2</v>
  </rv>
  <rv s="2">
    <fb>31000341</fb>
    <v>2</v>
  </rv>
  <rv s="2">
    <fb>31000342</fb>
    <v>2</v>
  </rv>
  <rv s="3">
    <v>891</v>
  </rv>
  <rv s="9">
    <v>A-C00019</v>
    <v>Atom</v>
    <v>0</v>
    <v>A-C00019</v>
    <v>Constellation</v>
    <v>None</v>
    <v>8520</v>
    <v>3275050000000000</v>
    <v>8467</v>
    <v>8530</v>
  </rv>
  <rv s="2">
    <fb>21000020</fb>
    <v>1</v>
  </rv>
  <rv s="2">
    <fb>31000343</fb>
    <v>2</v>
  </rv>
  <rv s="2">
    <fb>31000344</fb>
    <v>2</v>
  </rv>
  <rv s="2">
    <fb>31000345</fb>
    <v>2</v>
  </rv>
  <rv s="2">
    <fb>31000346</fb>
    <v>2</v>
  </rv>
  <rv s="2">
    <fb>31000347</fb>
    <v>2</v>
  </rv>
  <rv s="2">
    <fb>31000348</fb>
    <v>2</v>
  </rv>
  <rv s="2">
    <fb>31000349</fb>
    <v>2</v>
  </rv>
  <rv s="2">
    <fb>31000350</fb>
    <v>2</v>
  </rv>
  <rv s="2">
    <fb>31000351</fb>
    <v>2</v>
  </rv>
  <rv s="2">
    <fb>31000352</fb>
    <v>2</v>
  </rv>
  <rv s="2">
    <fb>31000353</fb>
    <v>2</v>
  </rv>
  <rv s="2">
    <fb>31000354</fb>
    <v>2</v>
  </rv>
  <rv s="3">
    <v>892</v>
  </rv>
  <rv s="8">
    <v>A-C00020</v>
    <v>Atom</v>
    <v>0</v>
    <v>A-C00020</v>
    <v>Constellation</v>
    <v>None</v>
    <v>8532</v>
    <v>2.1712e+16</v>
    <v>8467</v>
    <v>8545</v>
  </rv>
  <rv s="3">
    <v>893</v>
  </rv>
  <rv s="10">
    <v>A-R00003</v>
    <v>Atom</v>
    <v>0</v>
    <v>8547</v>
    <v>Region</v>
    <v>8467</v>
    <v>A-R00003</v>
  </rv>
  <rv s="2">
    <fb>21000021</fb>
    <v>1</v>
  </rv>
  <rv s="2">
    <fb>11000004</fb>
    <v>1</v>
  </rv>
  <rv s="2">
    <fb>31000355</fb>
    <v>2</v>
  </rv>
  <rv s="2">
    <fb>31000356</fb>
    <v>2</v>
  </rv>
  <rv s="2">
    <fb>31000357</fb>
    <v>2</v>
  </rv>
  <rv s="2">
    <fb>31000358</fb>
    <v>2</v>
  </rv>
  <rv s="2">
    <fb>31000359</fb>
    <v>2</v>
  </rv>
  <rv s="2">
    <fb>31000360</fb>
    <v>2</v>
  </rv>
  <rv s="2">
    <fb>31000361</fb>
    <v>2</v>
  </rv>
  <rv s="2">
    <fb>31000362</fb>
    <v>2</v>
  </rv>
  <rv s="2">
    <fb>31000363</fb>
    <v>2</v>
  </rv>
  <rv s="3">
    <v>894</v>
  </rv>
  <rv s="9">
    <v>B-C00021</v>
    <v>Atom</v>
    <v>0</v>
    <v>B-C00021</v>
    <v>Constellation</v>
    <v>None</v>
    <v>8549</v>
    <v>2044930000000000</v>
    <v>8550</v>
    <v>8560</v>
  </rv>
  <rv s="2">
    <fb>21000022</fb>
    <v>1</v>
  </rv>
  <rv s="2">
    <fb>31000364</fb>
    <v>2</v>
  </rv>
  <rv s="2">
    <fb>31000365</fb>
    <v>2</v>
  </rv>
  <rv s="2">
    <fb>31000366</fb>
    <v>2</v>
  </rv>
  <rv s="2">
    <fb>31000367</fb>
    <v>2</v>
  </rv>
  <rv s="2">
    <fb>31000368</fb>
    <v>2</v>
  </rv>
  <rv s="2">
    <fb>31000369</fb>
    <v>2</v>
  </rv>
  <rv s="2">
    <fb>31000370</fb>
    <v>2</v>
  </rv>
  <rv s="2">
    <fb>31000371</fb>
    <v>2</v>
  </rv>
  <rv s="2">
    <fb>31000372</fb>
    <v>2</v>
  </rv>
  <rv s="2">
    <fb>31000373</fb>
    <v>2</v>
  </rv>
  <rv s="2">
    <fb>31000374</fb>
    <v>2</v>
  </rv>
  <rv s="3">
    <v>895</v>
  </rv>
  <rv s="9">
    <v>B-C00022</v>
    <v>Atom</v>
    <v>0</v>
    <v>B-C00022</v>
    <v>Constellation</v>
    <v>None</v>
    <v>8562</v>
    <v>8673030000000000</v>
    <v>8550</v>
    <v>8574</v>
  </rv>
  <rv s="2">
    <fb>21000023</fb>
    <v>1</v>
  </rv>
  <rv s="2">
    <fb>31000375</fb>
    <v>2</v>
  </rv>
  <rv s="2">
    <fb>31000376</fb>
    <v>2</v>
  </rv>
  <rv s="2">
    <fb>31000377</fb>
    <v>2</v>
  </rv>
  <rv s="2">
    <fb>31000378</fb>
    <v>2</v>
  </rv>
  <rv s="2">
    <fb>31000379</fb>
    <v>2</v>
  </rv>
  <rv s="2">
    <fb>31000380</fb>
    <v>2</v>
  </rv>
  <rv s="2">
    <fb>31000381</fb>
    <v>2</v>
  </rv>
  <rv s="2">
    <fb>31000382</fb>
    <v>2</v>
  </rv>
  <rv s="2">
    <fb>31000383</fb>
    <v>2</v>
  </rv>
  <rv s="2">
    <fb>31000384</fb>
    <v>2</v>
  </rv>
  <rv s="2">
    <fb>31000385</fb>
    <v>2</v>
  </rv>
  <rv s="3">
    <v>896</v>
  </rv>
  <rv s="9">
    <v>B-C00023</v>
    <v>Atom</v>
    <v>0</v>
    <v>B-C00023</v>
    <v>Constellation</v>
    <v>None</v>
    <v>8576</v>
    <v>8678180000000000</v>
    <v>8550</v>
    <v>8588</v>
  </rv>
  <rv s="2">
    <fb>21000024</fb>
    <v>1</v>
  </rv>
  <rv s="2">
    <fb>31000386</fb>
    <v>2</v>
  </rv>
  <rv s="2">
    <fb>31000387</fb>
    <v>2</v>
  </rv>
  <rv s="2">
    <fb>31000388</fb>
    <v>2</v>
  </rv>
  <rv s="2">
    <fb>31000389</fb>
    <v>2</v>
  </rv>
  <rv s="2">
    <fb>31000390</fb>
    <v>2</v>
  </rv>
  <rv s="2">
    <fb>31000391</fb>
    <v>2</v>
  </rv>
  <rv s="2">
    <fb>31000392</fb>
    <v>2</v>
  </rv>
  <rv s="2">
    <fb>31000393</fb>
    <v>2</v>
  </rv>
  <rv s="2">
    <fb>31000394</fb>
    <v>2</v>
  </rv>
  <rv s="2">
    <fb>31000395</fb>
    <v>2</v>
  </rv>
  <rv s="2">
    <fb>31000396</fb>
    <v>2</v>
  </rv>
  <rv s="2">
    <fb>31000397</fb>
    <v>2</v>
  </rv>
  <rv s="3">
    <v>897</v>
  </rv>
  <rv s="9">
    <v>B-C00024</v>
    <v>Atom</v>
    <v>0</v>
    <v>B-C00024</v>
    <v>Constellation</v>
    <v>None</v>
    <v>8590</v>
    <v>8451410000000000</v>
    <v>8550</v>
    <v>8603</v>
  </rv>
  <rv s="2">
    <fb>21000025</fb>
    <v>1</v>
  </rv>
  <rv s="2">
    <fb>31000398</fb>
    <v>2</v>
  </rv>
  <rv s="2">
    <fb>31000399</fb>
    <v>2</v>
  </rv>
  <rv s="2">
    <fb>31000400</fb>
    <v>2</v>
  </rv>
  <rv s="2">
    <fb>31000401</fb>
    <v>2</v>
  </rv>
  <rv s="2">
    <fb>31000402</fb>
    <v>2</v>
  </rv>
  <rv s="2">
    <fb>31000403</fb>
    <v>2</v>
  </rv>
  <rv s="2">
    <fb>31000404</fb>
    <v>2</v>
  </rv>
  <rv s="2">
    <fb>31000405</fb>
    <v>2</v>
  </rv>
  <rv s="2">
    <fb>31000406</fb>
    <v>2</v>
  </rv>
  <rv s="2">
    <fb>31000407</fb>
    <v>2</v>
  </rv>
  <rv s="3">
    <v>898</v>
  </rv>
  <rv s="9">
    <v>B-C00025</v>
    <v>Atom</v>
    <v>0</v>
    <v>B-C00025</v>
    <v>Constellation</v>
    <v>None</v>
    <v>8605</v>
    <v>3300700000000000</v>
    <v>8550</v>
    <v>8616</v>
  </rv>
  <rv s="2">
    <fb>21000026</fb>
    <v>1</v>
  </rv>
  <rv s="2">
    <fb>31000408</fb>
    <v>2</v>
  </rv>
  <rv s="2">
    <fb>31000409</fb>
    <v>2</v>
  </rv>
  <rv s="2">
    <fb>31000410</fb>
    <v>2</v>
  </rv>
  <rv s="2">
    <fb>31000411</fb>
    <v>2</v>
  </rv>
  <rv s="2">
    <fb>31000412</fb>
    <v>2</v>
  </rv>
  <rv s="2">
    <fb>31000413</fb>
    <v>2</v>
  </rv>
  <rv s="2">
    <fb>31000414</fb>
    <v>2</v>
  </rv>
  <rv s="2">
    <fb>31000415</fb>
    <v>2</v>
  </rv>
  <rv s="2">
    <fb>31000416</fb>
    <v>2</v>
  </rv>
  <rv s="2">
    <fb>31000417</fb>
    <v>2</v>
  </rv>
  <rv s="3">
    <v>899</v>
  </rv>
  <rv s="9">
    <v>B-C00026</v>
    <v>Atom</v>
    <v>0</v>
    <v>B-C00026</v>
    <v>Constellation</v>
    <v>None</v>
    <v>8618</v>
    <v>6048130000000000</v>
    <v>8550</v>
    <v>8629</v>
  </rv>
  <rv s="2">
    <fb>21000027</fb>
    <v>1</v>
  </rv>
  <rv s="2">
    <fb>31000418</fb>
    <v>2</v>
  </rv>
  <rv s="2">
    <fb>31000419</fb>
    <v>2</v>
  </rv>
  <rv s="2">
    <fb>31000420</fb>
    <v>2</v>
  </rv>
  <rv s="2">
    <fb>31000421</fb>
    <v>2</v>
  </rv>
  <rv s="2">
    <fb>31000422</fb>
    <v>2</v>
  </rv>
  <rv s="2">
    <fb>31000423</fb>
    <v>2</v>
  </rv>
  <rv s="2">
    <fb>31000424</fb>
    <v>2</v>
  </rv>
  <rv s="2">
    <fb>31000425</fb>
    <v>2</v>
  </rv>
  <rv s="2">
    <fb>31000426</fb>
    <v>2</v>
  </rv>
  <rv s="3">
    <v>900</v>
  </rv>
  <rv s="9">
    <v>B-C00027</v>
    <v>Atom</v>
    <v>0</v>
    <v>B-C00027</v>
    <v>Constellation</v>
    <v>None</v>
    <v>8631</v>
    <v>6249370000000000</v>
    <v>8550</v>
    <v>8641</v>
  </rv>
  <rv s="2">
    <fb>21000028</fb>
    <v>1</v>
  </rv>
  <rv s="2">
    <fb>31000427</fb>
    <v>2</v>
  </rv>
  <rv s="2">
    <fb>31000428</fb>
    <v>2</v>
  </rv>
  <rv s="2">
    <fb>31000429</fb>
    <v>2</v>
  </rv>
  <rv s="2">
    <fb>31000430</fb>
    <v>2</v>
  </rv>
  <rv s="2">
    <fb>31000431</fb>
    <v>2</v>
  </rv>
  <rv s="2">
    <fb>31000432</fb>
    <v>2</v>
  </rv>
  <rv s="2">
    <fb>31000433</fb>
    <v>2</v>
  </rv>
  <rv s="2">
    <fb>31000434</fb>
    <v>2</v>
  </rv>
  <rv s="2">
    <fb>31000435</fb>
    <v>2</v>
  </rv>
  <rv s="3">
    <v>901</v>
  </rv>
  <rv s="8">
    <v>B-C00028</v>
    <v>Atom</v>
    <v>0</v>
    <v>B-C00028</v>
    <v>Constellation</v>
    <v>None</v>
    <v>8643</v>
    <v>9.21191e+15</v>
    <v>8550</v>
    <v>8653</v>
  </rv>
  <rv s="2">
    <fb>21000029</fb>
    <v>1</v>
  </rv>
  <rv s="2">
    <fb>31000436</fb>
    <v>2</v>
  </rv>
  <rv s="2">
    <fb>31000437</fb>
    <v>2</v>
  </rv>
  <rv s="2">
    <fb>31000438</fb>
    <v>2</v>
  </rv>
  <rv s="2">
    <fb>31000439</fb>
    <v>2</v>
  </rv>
  <rv s="2">
    <fb>31000440</fb>
    <v>2</v>
  </rv>
  <rv s="2">
    <fb>31000441</fb>
    <v>2</v>
  </rv>
  <rv s="2">
    <fb>31000442</fb>
    <v>2</v>
  </rv>
  <rv s="2">
    <fb>31000443</fb>
    <v>2</v>
  </rv>
  <rv s="2">
    <fb>31000444</fb>
    <v>2</v>
  </rv>
  <rv s="2">
    <fb>31000445</fb>
    <v>2</v>
  </rv>
  <rv s="2">
    <fb>31000446</fb>
    <v>2</v>
  </rv>
  <rv s="2">
    <fb>31000447</fb>
    <v>2</v>
  </rv>
  <rv s="3">
    <v>902</v>
  </rv>
  <rv s="9">
    <v>B-C00029</v>
    <v>Atom</v>
    <v>0</v>
    <v>B-C00029</v>
    <v>Constellation</v>
    <v>None</v>
    <v>8655</v>
    <v>1218290000000000</v>
    <v>8550</v>
    <v>8668</v>
  </rv>
  <rv s="2">
    <fb>21000030</fb>
    <v>1</v>
  </rv>
  <rv s="2">
    <fb>31000448</fb>
    <v>2</v>
  </rv>
  <rv s="2">
    <fb>31000449</fb>
    <v>2</v>
  </rv>
  <rv s="2">
    <fb>31000450</fb>
    <v>2</v>
  </rv>
  <rv s="2">
    <fb>31000451</fb>
    <v>2</v>
  </rv>
  <rv s="2">
    <fb>31000452</fb>
    <v>2</v>
  </rv>
  <rv s="2">
    <fb>31000453</fb>
    <v>2</v>
  </rv>
  <rv s="2">
    <fb>31000454</fb>
    <v>2</v>
  </rv>
  <rv s="2">
    <fb>31000455</fb>
    <v>2</v>
  </rv>
  <rv s="2">
    <fb>31000456</fb>
    <v>2</v>
  </rv>
  <rv s="2">
    <fb>31000457</fb>
    <v>2</v>
  </rv>
  <rv s="2">
    <fb>31000458</fb>
    <v>2</v>
  </rv>
  <rv s="3">
    <v>903</v>
  </rv>
  <rv s="9">
    <v>B-C00030</v>
    <v>Atom</v>
    <v>0</v>
    <v>B-C00030</v>
    <v>Constellation</v>
    <v>None</v>
    <v>8670</v>
    <v>6304850000000000</v>
    <v>8550</v>
    <v>8682</v>
  </rv>
  <rv s="2">
    <fb>21000326</fb>
    <v>1</v>
  </rv>
  <rv s="2">
    <fb>31002515</fb>
    <v>2</v>
  </rv>
  <rv s="2">
    <fb>31002516</fb>
    <v>2</v>
  </rv>
  <rv s="2">
    <fb>31002517</fb>
    <v>2</v>
  </rv>
  <rv s="2">
    <fb>31002518</fb>
    <v>2</v>
  </rv>
  <rv s="2">
    <fb>31002519</fb>
    <v>2</v>
  </rv>
  <rv s="2">
    <fb>31002520</fb>
    <v>2</v>
  </rv>
  <rv s="2">
    <fb>31002521</fb>
    <v>2</v>
  </rv>
  <rv s="2">
    <fb>31002522</fb>
    <v>2</v>
  </rv>
  <rv s="2">
    <fb>31002523</fb>
    <v>2</v>
  </rv>
  <rv s="2">
    <fb>31002524</fb>
    <v>2</v>
  </rv>
  <rv s="2">
    <fb>31002525</fb>
    <v>2</v>
  </rv>
  <rv s="2">
    <fb>31002526</fb>
    <v>2</v>
  </rv>
  <rv s="3">
    <v>904</v>
  </rv>
  <rv s="8">
    <v>B-C00326</v>
    <v>Atom</v>
    <v>0</v>
    <v>B-C00326</v>
    <v>Constellation</v>
    <v>None</v>
    <v>8684</v>
    <v>4e+16</v>
    <v>8550</v>
    <v>8697</v>
  </rv>
  <rv s="3">
    <v>905</v>
  </rv>
  <rv s="10">
    <v>B-R00004</v>
    <v>Atom</v>
    <v>0</v>
    <v>8699</v>
    <v>Region</v>
    <v>8550</v>
    <v>B-R00004</v>
  </rv>
  <rv s="2">
    <fb>21000031</fb>
    <v>1</v>
  </rv>
  <rv s="2">
    <fb>11000005</fb>
    <v>1</v>
  </rv>
  <rv s="2">
    <fb>31000459</fb>
    <v>2</v>
  </rv>
  <rv s="2">
    <fb>31000460</fb>
    <v>2</v>
  </rv>
  <rv s="2">
    <fb>31000461</fb>
    <v>2</v>
  </rv>
  <rv s="2">
    <fb>31000462</fb>
    <v>2</v>
  </rv>
  <rv s="2">
    <fb>31000463</fb>
    <v>2</v>
  </rv>
  <rv s="2">
    <fb>31000464</fb>
    <v>2</v>
  </rv>
  <rv s="2">
    <fb>31000465</fb>
    <v>2</v>
  </rv>
  <rv s="2">
    <fb>31000466</fb>
    <v>2</v>
  </rv>
  <rv s="2">
    <fb>31000467</fb>
    <v>2</v>
  </rv>
  <rv s="3">
    <v>906</v>
  </rv>
  <rv s="8">
    <v>B-C00031</v>
    <v>Atom</v>
    <v>0</v>
    <v>B-C00031</v>
    <v>Constellation</v>
    <v>None</v>
    <v>8701</v>
    <v>1.45565e+16</v>
    <v>8702</v>
    <v>8712</v>
  </rv>
  <rv s="2">
    <fb>21000032</fb>
    <v>1</v>
  </rv>
  <rv s="2">
    <fb>31000468</fb>
    <v>2</v>
  </rv>
  <rv s="2">
    <fb>31000469</fb>
    <v>2</v>
  </rv>
  <rv s="2">
    <fb>31000470</fb>
    <v>2</v>
  </rv>
  <rv s="2">
    <fb>31000471</fb>
    <v>2</v>
  </rv>
  <rv s="2">
    <fb>31000472</fb>
    <v>2</v>
  </rv>
  <rv s="2">
    <fb>31000473</fb>
    <v>2</v>
  </rv>
  <rv s="2">
    <fb>31000474</fb>
    <v>2</v>
  </rv>
  <rv s="2">
    <fb>31000475</fb>
    <v>2</v>
  </rv>
  <rv s="2">
    <fb>31000476</fb>
    <v>2</v>
  </rv>
  <rv s="2">
    <fb>31000477</fb>
    <v>2</v>
  </rv>
  <rv s="2">
    <fb>31000478</fb>
    <v>2</v>
  </rv>
  <rv s="3">
    <v>907</v>
  </rv>
  <rv s="8">
    <v>B-C00032</v>
    <v>Atom</v>
    <v>0</v>
    <v>B-C00032</v>
    <v>Constellation</v>
    <v>None</v>
    <v>8714</v>
    <v>1.27197e+16</v>
    <v>8702</v>
    <v>8726</v>
  </rv>
  <rv s="2">
    <fb>21000033</fb>
    <v>1</v>
  </rv>
  <rv s="2">
    <fb>31000479</fb>
    <v>2</v>
  </rv>
  <rv s="2">
    <fb>31000480</fb>
    <v>2</v>
  </rv>
  <rv s="2">
    <fb>31000481</fb>
    <v>2</v>
  </rv>
  <rv s="2">
    <fb>31000482</fb>
    <v>2</v>
  </rv>
  <rv s="2">
    <fb>31000483</fb>
    <v>2</v>
  </rv>
  <rv s="2">
    <fb>31000484</fb>
    <v>2</v>
  </rv>
  <rv s="2">
    <fb>31000485</fb>
    <v>2</v>
  </rv>
  <rv s="2">
    <fb>31000486</fb>
    <v>2</v>
  </rv>
  <rv s="2">
    <fb>31000487</fb>
    <v>2</v>
  </rv>
  <rv s="2">
    <fb>31000488</fb>
    <v>2</v>
  </rv>
  <rv s="2">
    <fb>31000489</fb>
    <v>2</v>
  </rv>
  <rv s="3">
    <v>908</v>
  </rv>
  <rv s="8">
    <v>B-C00033</v>
    <v>Atom</v>
    <v>0</v>
    <v>B-C00033</v>
    <v>Constellation</v>
    <v>None</v>
    <v>8728</v>
    <v>9.5382e+15</v>
    <v>8702</v>
    <v>8740</v>
  </rv>
  <rv s="2">
    <fb>21000034</fb>
    <v>1</v>
  </rv>
  <rv s="2">
    <fb>31000490</fb>
    <v>2</v>
  </rv>
  <rv s="2">
    <fb>31000491</fb>
    <v>2</v>
  </rv>
  <rv s="2">
    <fb>31000492</fb>
    <v>2</v>
  </rv>
  <rv s="2">
    <fb>31000493</fb>
    <v>2</v>
  </rv>
  <rv s="2">
    <fb>31000494</fb>
    <v>2</v>
  </rv>
  <rv s="2">
    <fb>31000495</fb>
    <v>2</v>
  </rv>
  <rv s="2">
    <fb>31000496</fb>
    <v>2</v>
  </rv>
  <rv s="2">
    <fb>31000497</fb>
    <v>2</v>
  </rv>
  <rv s="2">
    <fb>31000498</fb>
    <v>2</v>
  </rv>
  <rv s="3">
    <v>909</v>
  </rv>
  <rv s="9">
    <v>B-C00034</v>
    <v>Atom</v>
    <v>0</v>
    <v>B-C00034</v>
    <v>Constellation</v>
    <v>None</v>
    <v>8742</v>
    <v>4358410000000000</v>
    <v>8702</v>
    <v>8752</v>
  </rv>
  <rv s="2">
    <fb>21000035</fb>
    <v>1</v>
  </rv>
  <rv s="2">
    <fb>31000499</fb>
    <v>2</v>
  </rv>
  <rv s="2">
    <fb>31000500</fb>
    <v>2</v>
  </rv>
  <rv s="2">
    <fb>31000501</fb>
    <v>2</v>
  </rv>
  <rv s="2">
    <fb>31000502</fb>
    <v>2</v>
  </rv>
  <rv s="2">
    <fb>31000503</fb>
    <v>2</v>
  </rv>
  <rv s="2">
    <fb>31000504</fb>
    <v>2</v>
  </rv>
  <rv s="2">
    <fb>31000505</fb>
    <v>2</v>
  </rv>
  <rv s="2">
    <fb>31000506</fb>
    <v>2</v>
  </rv>
  <rv s="2">
    <fb>31000507</fb>
    <v>2</v>
  </rv>
  <rv s="3">
    <v>910</v>
  </rv>
  <rv s="8">
    <v>B-C00035</v>
    <v>Atom</v>
    <v>0</v>
    <v>B-C00035</v>
    <v>Constellation</v>
    <v>None</v>
    <v>8754</v>
    <v>9.74686e+15</v>
    <v>8702</v>
    <v>8764</v>
  </rv>
  <rv s="2">
    <fb>21000036</fb>
    <v>1</v>
  </rv>
  <rv s="2">
    <fb>31000508</fb>
    <v>2</v>
  </rv>
  <rv s="2">
    <fb>31000509</fb>
    <v>2</v>
  </rv>
  <rv s="2">
    <fb>31000510</fb>
    <v>2</v>
  </rv>
  <rv s="2">
    <fb>31000511</fb>
    <v>2</v>
  </rv>
  <rv s="2">
    <fb>31000512</fb>
    <v>2</v>
  </rv>
  <rv s="2">
    <fb>31000513</fb>
    <v>2</v>
  </rv>
  <rv s="2">
    <fb>31000514</fb>
    <v>2</v>
  </rv>
  <rv s="2">
    <fb>31000515</fb>
    <v>2</v>
  </rv>
  <rv s="2">
    <fb>31000516</fb>
    <v>2</v>
  </rv>
  <rv s="2">
    <fb>31000517</fb>
    <v>2</v>
  </rv>
  <rv s="2">
    <fb>31000518</fb>
    <v>2</v>
  </rv>
  <rv s="3">
    <v>911</v>
  </rv>
  <rv s="9">
    <v>B-C00036</v>
    <v>Atom</v>
    <v>0</v>
    <v>B-C00036</v>
    <v>Constellation</v>
    <v>None</v>
    <v>8766</v>
    <v>1254780000000000</v>
    <v>8702</v>
    <v>8778</v>
  </rv>
  <rv s="2">
    <fb>21000037</fb>
    <v>1</v>
  </rv>
  <rv s="2">
    <fb>31000519</fb>
    <v>2</v>
  </rv>
  <rv s="2">
    <fb>31000520</fb>
    <v>2</v>
  </rv>
  <rv s="2">
    <fb>31000521</fb>
    <v>2</v>
  </rv>
  <rv s="2">
    <fb>31000522</fb>
    <v>2</v>
  </rv>
  <rv s="2">
    <fb>31000523</fb>
    <v>2</v>
  </rv>
  <rv s="2">
    <fb>31000524</fb>
    <v>2</v>
  </rv>
  <rv s="2">
    <fb>31000525</fb>
    <v>2</v>
  </rv>
  <rv s="2">
    <fb>31000526</fb>
    <v>2</v>
  </rv>
  <rv s="2">
    <fb>31000527</fb>
    <v>2</v>
  </rv>
  <rv s="2">
    <fb>31000528</fb>
    <v>2</v>
  </rv>
  <rv s="2">
    <fb>31000529</fb>
    <v>2</v>
  </rv>
  <rv s="3">
    <v>912</v>
  </rv>
  <rv s="9">
    <v>B-C00037</v>
    <v>Atom</v>
    <v>0</v>
    <v>B-C00037</v>
    <v>Constellation</v>
    <v>None</v>
    <v>8780</v>
    <v>8445610000000000</v>
    <v>8702</v>
    <v>8792</v>
  </rv>
  <rv s="2">
    <fb>21000038</fb>
    <v>1</v>
  </rv>
  <rv s="2">
    <fb>31000530</fb>
    <v>2</v>
  </rv>
  <rv s="2">
    <fb>31000531</fb>
    <v>2</v>
  </rv>
  <rv s="2">
    <fb>31000532</fb>
    <v>2</v>
  </rv>
  <rv s="2">
    <fb>31000533</fb>
    <v>2</v>
  </rv>
  <rv s="2">
    <fb>31000534</fb>
    <v>2</v>
  </rv>
  <rv s="2">
    <fb>31000535</fb>
    <v>2</v>
  </rv>
  <rv s="2">
    <fb>31000536</fb>
    <v>2</v>
  </rv>
  <rv s="2">
    <fb>31000537</fb>
    <v>2</v>
  </rv>
  <rv s="2">
    <fb>31000538</fb>
    <v>2</v>
  </rv>
  <rv s="3">
    <v>913</v>
  </rv>
  <rv s="8">
    <v>B-C00038</v>
    <v>Atom</v>
    <v>0</v>
    <v>B-C00038</v>
    <v>Constellation</v>
    <v>None</v>
    <v>8794</v>
    <v>1.44153e+16</v>
    <v>8702</v>
    <v>8804</v>
  </rv>
  <rv s="2">
    <fb>21000039</fb>
    <v>1</v>
  </rv>
  <rv s="2">
    <fb>31000539</fb>
    <v>2</v>
  </rv>
  <rv s="2">
    <fb>31000540</fb>
    <v>2</v>
  </rv>
  <rv s="2">
    <fb>31000541</fb>
    <v>2</v>
  </rv>
  <rv s="2">
    <fb>31000542</fb>
    <v>2</v>
  </rv>
  <rv s="2">
    <fb>31000543</fb>
    <v>2</v>
  </rv>
  <rv s="2">
    <fb>31000544</fb>
    <v>2</v>
  </rv>
  <rv s="2">
    <fb>31000545</fb>
    <v>2</v>
  </rv>
  <rv s="2">
    <fb>31000546</fb>
    <v>2</v>
  </rv>
  <rv s="2">
    <fb>31000547</fb>
    <v>2</v>
  </rv>
  <rv s="2">
    <fb>31000548</fb>
    <v>2</v>
  </rv>
  <rv s="2">
    <fb>31000549</fb>
    <v>2</v>
  </rv>
  <rv s="3">
    <v>914</v>
  </rv>
  <rv s="9">
    <v>B-C00039</v>
    <v>Atom</v>
    <v>0</v>
    <v>B-C00039</v>
    <v>Constellation</v>
    <v>None</v>
    <v>8806</v>
    <v>2862610000000000</v>
    <v>8702</v>
    <v>8818</v>
  </rv>
  <rv s="2">
    <fb>21000040</fb>
    <v>1</v>
  </rv>
  <rv s="2">
    <fb>31000550</fb>
    <v>2</v>
  </rv>
  <rv s="2">
    <fb>31000551</fb>
    <v>2</v>
  </rv>
  <rv s="2">
    <fb>31000552</fb>
    <v>2</v>
  </rv>
  <rv s="2">
    <fb>31000553</fb>
    <v>2</v>
  </rv>
  <rv s="2">
    <fb>31000554</fb>
    <v>2</v>
  </rv>
  <rv s="2">
    <fb>31000555</fb>
    <v>2</v>
  </rv>
  <rv s="2">
    <fb>31000556</fb>
    <v>2</v>
  </rv>
  <rv s="2">
    <fb>31000557</fb>
    <v>2</v>
  </rv>
  <rv s="2">
    <fb>31000558</fb>
    <v>2</v>
  </rv>
  <rv s="2">
    <fb>31000559</fb>
    <v>2</v>
  </rv>
  <rv s="2">
    <fb>31000560</fb>
    <v>2</v>
  </rv>
  <rv s="3">
    <v>915</v>
  </rv>
  <rv s="8">
    <v>B-C00040</v>
    <v>Atom</v>
    <v>0</v>
    <v>B-C00040</v>
    <v>Constellation</v>
    <v>None</v>
    <v>8820</v>
    <v>1.25487e+16</v>
    <v>8702</v>
    <v>8832</v>
  </rv>
  <rv s="3">
    <v>916</v>
  </rv>
  <rv s="10">
    <v>B-R00005</v>
    <v>Atom</v>
    <v>0</v>
    <v>8834</v>
    <v>Region</v>
    <v>8702</v>
    <v>B-R00005</v>
  </rv>
  <rv s="2">
    <fb>21000041</fb>
    <v>1</v>
  </rv>
  <rv s="2">
    <fb>11000006</fb>
    <v>1</v>
  </rv>
  <rv s="2">
    <fb>31000561</fb>
    <v>2</v>
  </rv>
  <rv s="2">
    <fb>31000562</fb>
    <v>2</v>
  </rv>
  <rv s="2">
    <fb>31000563</fb>
    <v>2</v>
  </rv>
  <rv s="2">
    <fb>31000564</fb>
    <v>2</v>
  </rv>
  <rv s="2">
    <fb>31000565</fb>
    <v>2</v>
  </rv>
  <rv s="2">
    <fb>31000566</fb>
    <v>2</v>
  </rv>
  <rv s="2">
    <fb>31000567</fb>
    <v>2</v>
  </rv>
  <rv s="2">
    <fb>31000568</fb>
    <v>2</v>
  </rv>
  <rv s="2">
    <fb>31000569</fb>
    <v>2</v>
  </rv>
  <rv s="2">
    <fb>31000570</fb>
    <v>2</v>
  </rv>
  <rv s="3">
    <v>917</v>
  </rv>
  <rv s="8">
    <v>B-C00041</v>
    <v>Atom</v>
    <v>0</v>
    <v>B-C00041</v>
    <v>Constellation</v>
    <v>None</v>
    <v>8836</v>
    <v>1.13704e+16</v>
    <v>8837</v>
    <v>8848</v>
  </rv>
  <rv s="2">
    <fb>21000042</fb>
    <v>1</v>
  </rv>
  <rv s="2">
    <fb>31000571</fb>
    <v>2</v>
  </rv>
  <rv s="2">
    <fb>31000572</fb>
    <v>2</v>
  </rv>
  <rv s="2">
    <fb>31000573</fb>
    <v>2</v>
  </rv>
  <rv s="2">
    <fb>31000574</fb>
    <v>2</v>
  </rv>
  <rv s="2">
    <fb>31000575</fb>
    <v>2</v>
  </rv>
  <rv s="2">
    <fb>31000576</fb>
    <v>2</v>
  </rv>
  <rv s="2">
    <fb>31000577</fb>
    <v>2</v>
  </rv>
  <rv s="2">
    <fb>31000578</fb>
    <v>2</v>
  </rv>
  <rv s="2">
    <fb>31000579</fb>
    <v>2</v>
  </rv>
  <rv s="3">
    <v>918</v>
  </rv>
  <rv s="9">
    <v>B-C00042</v>
    <v>Atom</v>
    <v>0</v>
    <v>B-C00042</v>
    <v>Constellation</v>
    <v>None</v>
    <v>8850</v>
    <v>3635860000000000</v>
    <v>8837</v>
    <v>8860</v>
  </rv>
  <rv s="2">
    <fb>21000043</fb>
    <v>1</v>
  </rv>
  <rv s="2">
    <fb>31000580</fb>
    <v>2</v>
  </rv>
  <rv s="2">
    <fb>31000581</fb>
    <v>2</v>
  </rv>
  <rv s="2">
    <fb>31000582</fb>
    <v>2</v>
  </rv>
  <rv s="2">
    <fb>31000583</fb>
    <v>2</v>
  </rv>
  <rv s="2">
    <fb>31000584</fb>
    <v>2</v>
  </rv>
  <rv s="2">
    <fb>31000585</fb>
    <v>2</v>
  </rv>
  <rv s="2">
    <fb>31000586</fb>
    <v>2</v>
  </rv>
  <rv s="2">
    <fb>31000587</fb>
    <v>2</v>
  </rv>
  <rv s="2">
    <fb>31000588</fb>
    <v>2</v>
  </rv>
  <rv s="2">
    <fb>31000589</fb>
    <v>2</v>
  </rv>
  <rv s="2">
    <fb>31000590</fb>
    <v>2</v>
  </rv>
  <rv s="3">
    <v>919</v>
  </rv>
  <rv s="9">
    <v>B-C00043</v>
    <v>Atom</v>
    <v>0</v>
    <v>B-C00043</v>
    <v>Constellation</v>
    <v>None</v>
    <v>8862</v>
    <v>1260670000000000</v>
    <v>8837</v>
    <v>8874</v>
  </rv>
  <rv s="2">
    <fb>21000044</fb>
    <v>1</v>
  </rv>
  <rv s="2">
    <fb>31000591</fb>
    <v>2</v>
  </rv>
  <rv s="2">
    <fb>31000592</fb>
    <v>2</v>
  </rv>
  <rv s="2">
    <fb>31000593</fb>
    <v>2</v>
  </rv>
  <rv s="2">
    <fb>31000594</fb>
    <v>2</v>
  </rv>
  <rv s="2">
    <fb>31000595</fb>
    <v>2</v>
  </rv>
  <rv s="2">
    <fb>31000596</fb>
    <v>2</v>
  </rv>
  <rv s="2">
    <fb>31000597</fb>
    <v>2</v>
  </rv>
  <rv s="2">
    <fb>31000598</fb>
    <v>2</v>
  </rv>
  <rv s="2">
    <fb>31000599</fb>
    <v>2</v>
  </rv>
  <rv s="2">
    <fb>31000600</fb>
    <v>2</v>
  </rv>
  <rv s="2">
    <fb>31000601</fb>
    <v>2</v>
  </rv>
  <rv s="3">
    <v>920</v>
  </rv>
  <rv s="9">
    <v>B-C00044</v>
    <v>Atom</v>
    <v>0</v>
    <v>B-C00044</v>
    <v>Constellation</v>
    <v>None</v>
    <v>8876</v>
    <v>1421850000000000</v>
    <v>8837</v>
    <v>8888</v>
  </rv>
  <rv s="2">
    <fb>21000045</fb>
    <v>1</v>
  </rv>
  <rv s="2">
    <fb>31000602</fb>
    <v>2</v>
  </rv>
  <rv s="2">
    <fb>31000603</fb>
    <v>2</v>
  </rv>
  <rv s="2">
    <fb>31000604</fb>
    <v>2</v>
  </rv>
  <rv s="2">
    <fb>31000605</fb>
    <v>2</v>
  </rv>
  <rv s="2">
    <fb>31000606</fb>
    <v>2</v>
  </rv>
  <rv s="2">
    <fb>31000607</fb>
    <v>2</v>
  </rv>
  <rv s="2">
    <fb>31000608</fb>
    <v>2</v>
  </rv>
  <rv s="2">
    <fb>31000609</fb>
    <v>2</v>
  </rv>
  <rv s="2">
    <fb>31000610</fb>
    <v>2</v>
  </rv>
  <rv s="2">
    <fb>31000611</fb>
    <v>2</v>
  </rv>
  <rv s="2">
    <fb>31000612</fb>
    <v>2</v>
  </rv>
  <rv s="2">
    <fb>31000613</fb>
    <v>2</v>
  </rv>
  <rv s="3">
    <v>921</v>
  </rv>
  <rv s="9">
    <v>B-C00045</v>
    <v>Atom</v>
    <v>0</v>
    <v>B-C00045</v>
    <v>Constellation</v>
    <v>None</v>
    <v>8890</v>
    <v>6516660000000000</v>
    <v>8837</v>
    <v>8903</v>
  </rv>
  <rv s="2">
    <fb>21000046</fb>
    <v>1</v>
  </rv>
  <rv s="2">
    <fb>31000614</fb>
    <v>2</v>
  </rv>
  <rv s="2">
    <fb>31000615</fb>
    <v>2</v>
  </rv>
  <rv s="2">
    <fb>31000616</fb>
    <v>2</v>
  </rv>
  <rv s="2">
    <fb>31000617</fb>
    <v>2</v>
  </rv>
  <rv s="2">
    <fb>31000618</fb>
    <v>2</v>
  </rv>
  <rv s="2">
    <fb>31000619</fb>
    <v>2</v>
  </rv>
  <rv s="2">
    <fb>31000620</fb>
    <v>2</v>
  </rv>
  <rv s="2">
    <fb>31000621</fb>
    <v>2</v>
  </rv>
  <rv s="2">
    <fb>31000622</fb>
    <v>2</v>
  </rv>
  <rv s="3">
    <v>922</v>
  </rv>
  <rv s="8">
    <v>B-C00046</v>
    <v>Atom</v>
    <v>0</v>
    <v>B-C00046</v>
    <v>Constellation</v>
    <v>None</v>
    <v>8905</v>
    <v>1.20737e+16</v>
    <v>8837</v>
    <v>8915</v>
  </rv>
  <rv s="2">
    <fb>21000047</fb>
    <v>1</v>
  </rv>
  <rv s="2">
    <fb>31000623</fb>
    <v>2</v>
  </rv>
  <rv s="2">
    <fb>31000624</fb>
    <v>2</v>
  </rv>
  <rv s="2">
    <fb>31000625</fb>
    <v>2</v>
  </rv>
  <rv s="2">
    <fb>31000626</fb>
    <v>2</v>
  </rv>
  <rv s="2">
    <fb>31000627</fb>
    <v>2</v>
  </rv>
  <rv s="2">
    <fb>31000628</fb>
    <v>2</v>
  </rv>
  <rv s="2">
    <fb>31000629</fb>
    <v>2</v>
  </rv>
  <rv s="2">
    <fb>31000630</fb>
    <v>2</v>
  </rv>
  <rv s="2">
    <fb>31000631</fb>
    <v>2</v>
  </rv>
  <rv s="3">
    <v>923</v>
  </rv>
  <rv s="9">
    <v>B-C00047</v>
    <v>Atom</v>
    <v>0</v>
    <v>B-C00047</v>
    <v>Constellation</v>
    <v>None</v>
    <v>8917</v>
    <v>6990790000000000</v>
    <v>8837</v>
    <v>8927</v>
  </rv>
  <rv s="2">
    <fb>21000048</fb>
    <v>1</v>
  </rv>
  <rv s="2">
    <fb>31000632</fb>
    <v>2</v>
  </rv>
  <rv s="2">
    <fb>31000633</fb>
    <v>2</v>
  </rv>
  <rv s="2">
    <fb>31000634</fb>
    <v>2</v>
  </rv>
  <rv s="2">
    <fb>31000635</fb>
    <v>2</v>
  </rv>
  <rv s="2">
    <fb>31000636</fb>
    <v>2</v>
  </rv>
  <rv s="2">
    <fb>31000637</fb>
    <v>2</v>
  </rv>
  <rv s="2">
    <fb>31000638</fb>
    <v>2</v>
  </rv>
  <rv s="2">
    <fb>31000639</fb>
    <v>2</v>
  </rv>
  <rv s="2">
    <fb>31000640</fb>
    <v>2</v>
  </rv>
  <rv s="3">
    <v>924</v>
  </rv>
  <rv s="9">
    <v>B-C00048</v>
    <v>Atom</v>
    <v>0</v>
    <v>B-C00048</v>
    <v>Constellation</v>
    <v>None</v>
    <v>8929</v>
    <v>3561470000000000</v>
    <v>8837</v>
    <v>8939</v>
  </rv>
  <rv s="2">
    <fb>21000049</fb>
    <v>1</v>
  </rv>
  <rv s="2">
    <fb>31000641</fb>
    <v>2</v>
  </rv>
  <rv s="2">
    <fb>31000642</fb>
    <v>2</v>
  </rv>
  <rv s="2">
    <fb>31000643</fb>
    <v>2</v>
  </rv>
  <rv s="2">
    <fb>31000644</fb>
    <v>2</v>
  </rv>
  <rv s="2">
    <fb>31000645</fb>
    <v>2</v>
  </rv>
  <rv s="2">
    <fb>31000646</fb>
    <v>2</v>
  </rv>
  <rv s="2">
    <fb>31000647</fb>
    <v>2</v>
  </rv>
  <rv s="2">
    <fb>31000648</fb>
    <v>2</v>
  </rv>
  <rv s="2">
    <fb>31000649</fb>
    <v>2</v>
  </rv>
  <rv s="3">
    <v>925</v>
  </rv>
  <rv s="9">
    <v>B-C00049</v>
    <v>Atom</v>
    <v>0</v>
    <v>B-C00049</v>
    <v>Constellation</v>
    <v>None</v>
    <v>8941</v>
    <v>2828800000000000</v>
    <v>8837</v>
    <v>8951</v>
  </rv>
  <rv s="2">
    <fb>21000050</fb>
    <v>1</v>
  </rv>
  <rv s="2">
    <fb>31000650</fb>
    <v>2</v>
  </rv>
  <rv s="2">
    <fb>31000651</fb>
    <v>2</v>
  </rv>
  <rv s="2">
    <fb>31000652</fb>
    <v>2</v>
  </rv>
  <rv s="2">
    <fb>31000653</fb>
    <v>2</v>
  </rv>
  <rv s="2">
    <fb>31000654</fb>
    <v>2</v>
  </rv>
  <rv s="2">
    <fb>31000655</fb>
    <v>2</v>
  </rv>
  <rv s="2">
    <fb>31000656</fb>
    <v>2</v>
  </rv>
  <rv s="2">
    <fb>31000657</fb>
    <v>2</v>
  </rv>
  <rv s="2">
    <fb>31000658</fb>
    <v>2</v>
  </rv>
  <rv s="3">
    <v>926</v>
  </rv>
  <rv s="9">
    <v>B-C00050</v>
    <v>Atom</v>
    <v>0</v>
    <v>B-C00050</v>
    <v>Constellation</v>
    <v>None</v>
    <v>8953</v>
    <v>4499590000000000</v>
    <v>8837</v>
    <v>8963</v>
  </rv>
  <rv s="2">
    <fb>21000051</fb>
    <v>1</v>
  </rv>
  <rv s="2">
    <fb>31000659</fb>
    <v>2</v>
  </rv>
  <rv s="2">
    <fb>31000660</fb>
    <v>2</v>
  </rv>
  <rv s="2">
    <fb>31000661</fb>
    <v>2</v>
  </rv>
  <rv s="2">
    <fb>31000662</fb>
    <v>2</v>
  </rv>
  <rv s="2">
    <fb>31000663</fb>
    <v>2</v>
  </rv>
  <rv s="2">
    <fb>31000664</fb>
    <v>2</v>
  </rv>
  <rv s="2">
    <fb>31000665</fb>
    <v>2</v>
  </rv>
  <rv s="2">
    <fb>31000666</fb>
    <v>2</v>
  </rv>
  <rv s="2">
    <fb>31000667</fb>
    <v>2</v>
  </rv>
  <rv s="2">
    <fb>31000668</fb>
    <v>2</v>
  </rv>
  <rv s="3">
    <v>927</v>
  </rv>
  <rv s="9">
    <v>B-C00051</v>
    <v>Atom</v>
    <v>0</v>
    <v>B-C00051</v>
    <v>Constellation</v>
    <v>None</v>
    <v>8965</v>
    <v>3442430000000000</v>
    <v>8837</v>
    <v>8976</v>
  </rv>
  <rv s="2">
    <fb>21000052</fb>
    <v>1</v>
  </rv>
  <rv s="2">
    <fb>31000669</fb>
    <v>2</v>
  </rv>
  <rv s="2">
    <fb>31000670</fb>
    <v>2</v>
  </rv>
  <rv s="2">
    <fb>31000671</fb>
    <v>2</v>
  </rv>
  <rv s="2">
    <fb>31000672</fb>
    <v>2</v>
  </rv>
  <rv s="2">
    <fb>31000673</fb>
    <v>2</v>
  </rv>
  <rv s="2">
    <fb>31000674</fb>
    <v>2</v>
  </rv>
  <rv s="2">
    <fb>31000675</fb>
    <v>2</v>
  </rv>
  <rv s="2">
    <fb>31000676</fb>
    <v>2</v>
  </rv>
  <rv s="2">
    <fb>31000677</fb>
    <v>2</v>
  </rv>
  <rv s="2">
    <fb>31000678</fb>
    <v>2</v>
  </rv>
  <rv s="2">
    <fb>31000679</fb>
    <v>2</v>
  </rv>
  <rv s="2">
    <fb>31000680</fb>
    <v>2</v>
  </rv>
  <rv s="3">
    <v>928</v>
  </rv>
  <rv s="9">
    <v>B-C00052</v>
    <v>Atom</v>
    <v>0</v>
    <v>B-C00052</v>
    <v>Constellation</v>
    <v>None</v>
    <v>8978</v>
    <v>3477590000000000</v>
    <v>8837</v>
    <v>8991</v>
  </rv>
  <rv s="2">
    <fb>21000053</fb>
    <v>1</v>
  </rv>
  <rv s="2">
    <fb>31000681</fb>
    <v>2</v>
  </rv>
  <rv s="2">
    <fb>31000682</fb>
    <v>2</v>
  </rv>
  <rv s="2">
    <fb>31000683</fb>
    <v>2</v>
  </rv>
  <rv s="2">
    <fb>31000684</fb>
    <v>2</v>
  </rv>
  <rv s="2">
    <fb>31000685</fb>
    <v>2</v>
  </rv>
  <rv s="2">
    <fb>31000686</fb>
    <v>2</v>
  </rv>
  <rv s="2">
    <fb>31000687</fb>
    <v>2</v>
  </rv>
  <rv s="2">
    <fb>31000688</fb>
    <v>2</v>
  </rv>
  <rv s="2">
    <fb>31000689</fb>
    <v>2</v>
  </rv>
  <rv s="2">
    <fb>31000690</fb>
    <v>2</v>
  </rv>
  <rv s="2">
    <fb>31000691</fb>
    <v>2</v>
  </rv>
  <rv s="2">
    <fb>31000692</fb>
    <v>2</v>
  </rv>
  <rv s="3">
    <v>929</v>
  </rv>
  <rv s="9">
    <v>B-C00053</v>
    <v>Atom</v>
    <v>0</v>
    <v>B-C00053</v>
    <v>Constellation</v>
    <v>None</v>
    <v>8993</v>
    <v>1651170000000000</v>
    <v>8837</v>
    <v>9006</v>
  </rv>
  <rv s="2">
    <fb>21000054</fb>
    <v>1</v>
  </rv>
  <rv s="2">
    <fb>31000693</fb>
    <v>2</v>
  </rv>
  <rv s="2">
    <fb>31000694</fb>
    <v>2</v>
  </rv>
  <rv s="2">
    <fb>31000695</fb>
    <v>2</v>
  </rv>
  <rv s="2">
    <fb>31000696</fb>
    <v>2</v>
  </rv>
  <rv s="2">
    <fb>31000697</fb>
    <v>2</v>
  </rv>
  <rv s="2">
    <fb>31000698</fb>
    <v>2</v>
  </rv>
  <rv s="2">
    <fb>31000699</fb>
    <v>2</v>
  </rv>
  <rv s="2">
    <fb>31000700</fb>
    <v>2</v>
  </rv>
  <rv s="2">
    <fb>31000701</fb>
    <v>2</v>
  </rv>
  <rv s="3">
    <v>930</v>
  </rv>
  <rv s="8">
    <v>B-C00054</v>
    <v>Atom</v>
    <v>0</v>
    <v>B-C00054</v>
    <v>Constellation</v>
    <v>None</v>
    <v>9008</v>
    <v>1.08588e+16</v>
    <v>8837</v>
    <v>9018</v>
  </rv>
  <rv s="3">
    <v>931</v>
  </rv>
  <rv s="10">
    <v>B-R00006</v>
    <v>Atom</v>
    <v>0</v>
    <v>9020</v>
    <v>Region</v>
    <v>8837</v>
    <v>B-R00006</v>
  </rv>
  <rv s="2">
    <fb>21000055</fb>
    <v>1</v>
  </rv>
  <rv s="2">
    <fb>11000007</fb>
    <v>1</v>
  </rv>
  <rv s="2">
    <fb>31000702</fb>
    <v>2</v>
  </rv>
  <rv s="2">
    <fb>31000703</fb>
    <v>2</v>
  </rv>
  <rv s="2">
    <fb>31000704</fb>
    <v>2</v>
  </rv>
  <rv s="2">
    <fb>31000705</fb>
    <v>2</v>
  </rv>
  <rv s="2">
    <fb>31000706</fb>
    <v>2</v>
  </rv>
  <rv s="2">
    <fb>31000707</fb>
    <v>2</v>
  </rv>
  <rv s="2">
    <fb>31000708</fb>
    <v>2</v>
  </rv>
  <rv s="2">
    <fb>31000709</fb>
    <v>2</v>
  </rv>
  <rv s="2">
    <fb>31000710</fb>
    <v>2</v>
  </rv>
  <rv s="2">
    <fb>31000711</fb>
    <v>2</v>
  </rv>
  <rv s="3">
    <v>932</v>
  </rv>
  <rv s="9">
    <v>B-C00055</v>
    <v>Atom</v>
    <v>0</v>
    <v>B-C00055</v>
    <v>Constellation</v>
    <v>None</v>
    <v>9022</v>
    <v>2621200000000000</v>
    <v>9023</v>
    <v>9034</v>
  </rv>
  <rv s="2">
    <fb>21000056</fb>
    <v>1</v>
  </rv>
  <rv s="2">
    <fb>31000712</fb>
    <v>2</v>
  </rv>
  <rv s="2">
    <fb>31000713</fb>
    <v>2</v>
  </rv>
  <rv s="2">
    <fb>31000714</fb>
    <v>2</v>
  </rv>
  <rv s="2">
    <fb>31000715</fb>
    <v>2</v>
  </rv>
  <rv s="2">
    <fb>31000716</fb>
    <v>2</v>
  </rv>
  <rv s="2">
    <fb>31000717</fb>
    <v>2</v>
  </rv>
  <rv s="2">
    <fb>31000718</fb>
    <v>2</v>
  </rv>
  <rv s="2">
    <fb>31000719</fb>
    <v>2</v>
  </rv>
  <rv s="2">
    <fb>31000720</fb>
    <v>2</v>
  </rv>
  <rv s="3">
    <v>933</v>
  </rv>
  <rv s="8">
    <v>B-C00056</v>
    <v>Atom</v>
    <v>0</v>
    <v>B-C00056</v>
    <v>Constellation</v>
    <v>None</v>
    <v>9036</v>
    <v>9.36566e+15</v>
    <v>9023</v>
    <v>9046</v>
  </rv>
  <rv s="2">
    <fb>21000057</fb>
    <v>1</v>
  </rv>
  <rv s="2">
    <fb>31000721</fb>
    <v>2</v>
  </rv>
  <rv s="2">
    <fb>31000722</fb>
    <v>2</v>
  </rv>
  <rv s="2">
    <fb>31000723</fb>
    <v>2</v>
  </rv>
  <rv s="2">
    <fb>31000724</fb>
    <v>2</v>
  </rv>
  <rv s="2">
    <fb>31000725</fb>
    <v>2</v>
  </rv>
  <rv s="2">
    <fb>31000726</fb>
    <v>2</v>
  </rv>
  <rv s="2">
    <fb>31000727</fb>
    <v>2</v>
  </rv>
  <rv s="2">
    <fb>31000728</fb>
    <v>2</v>
  </rv>
  <rv s="2">
    <fb>31000729</fb>
    <v>2</v>
  </rv>
  <rv s="2">
    <fb>31000730</fb>
    <v>2</v>
  </rv>
  <rv s="2">
    <fb>31000731</fb>
    <v>2</v>
  </rv>
  <rv s="2">
    <fb>31000732</fb>
    <v>2</v>
  </rv>
  <rv s="3">
    <v>934</v>
  </rv>
  <rv s="8">
    <v>B-C00057</v>
    <v>Atom</v>
    <v>0</v>
    <v>B-C00057</v>
    <v>Constellation</v>
    <v>None</v>
    <v>9048</v>
    <v>1.50411e+16</v>
    <v>9023</v>
    <v>9061</v>
  </rv>
  <rv s="2">
    <fb>21000058</fb>
    <v>1</v>
  </rv>
  <rv s="2">
    <fb>31000733</fb>
    <v>2</v>
  </rv>
  <rv s="2">
    <fb>31000734</fb>
    <v>2</v>
  </rv>
  <rv s="2">
    <fb>31000735</fb>
    <v>2</v>
  </rv>
  <rv s="2">
    <fb>31000736</fb>
    <v>2</v>
  </rv>
  <rv s="2">
    <fb>31000737</fb>
    <v>2</v>
  </rv>
  <rv s="2">
    <fb>31000738</fb>
    <v>2</v>
  </rv>
  <rv s="2">
    <fb>31000739</fb>
    <v>2</v>
  </rv>
  <rv s="2">
    <fb>31000740</fb>
    <v>2</v>
  </rv>
  <rv s="2">
    <fb>31000741</fb>
    <v>2</v>
  </rv>
  <rv s="3">
    <v>935</v>
  </rv>
  <rv s="9">
    <v>B-C00058</v>
    <v>Atom</v>
    <v>0</v>
    <v>B-C00058</v>
    <v>Constellation</v>
    <v>None</v>
    <v>9063</v>
    <v>6207230000000000</v>
    <v>9023</v>
    <v>9073</v>
  </rv>
  <rv s="2">
    <fb>21000059</fb>
    <v>1</v>
  </rv>
  <rv s="2">
    <fb>31000742</fb>
    <v>2</v>
  </rv>
  <rv s="2">
    <fb>31000743</fb>
    <v>2</v>
  </rv>
  <rv s="2">
    <fb>31000744</fb>
    <v>2</v>
  </rv>
  <rv s="2">
    <fb>31000745</fb>
    <v>2</v>
  </rv>
  <rv s="2">
    <fb>31000746</fb>
    <v>2</v>
  </rv>
  <rv s="2">
    <fb>31000747</fb>
    <v>2</v>
  </rv>
  <rv s="2">
    <fb>31000748</fb>
    <v>2</v>
  </rv>
  <rv s="2">
    <fb>31000749</fb>
    <v>2</v>
  </rv>
  <rv s="2">
    <fb>31000750</fb>
    <v>2</v>
  </rv>
  <rv s="2">
    <fb>31000751</fb>
    <v>2</v>
  </rv>
  <rv s="3">
    <v>936</v>
  </rv>
  <rv s="8">
    <v>B-C00059</v>
    <v>Atom</v>
    <v>0</v>
    <v>B-C00059</v>
    <v>Constellation</v>
    <v>None</v>
    <v>9075</v>
    <v>1.31022e+16</v>
    <v>9023</v>
    <v>9086</v>
  </rv>
  <rv s="3">
    <v>937</v>
  </rv>
  <rv s="10">
    <v>B-R00007</v>
    <v>Atom</v>
    <v>0</v>
    <v>9088</v>
    <v>Region</v>
    <v>9023</v>
    <v>B-R00007</v>
  </rv>
  <rv s="2">
    <fb>21000060</fb>
    <v>1</v>
  </rv>
  <rv s="2">
    <fb>11000008</fb>
    <v>1</v>
  </rv>
  <rv s="2">
    <fb>31000752</fb>
    <v>2</v>
  </rv>
  <rv s="2">
    <fb>31000753</fb>
    <v>2</v>
  </rv>
  <rv s="2">
    <fb>31000754</fb>
    <v>2</v>
  </rv>
  <rv s="2">
    <fb>31000755</fb>
    <v>2</v>
  </rv>
  <rv s="2">
    <fb>31000756</fb>
    <v>2</v>
  </rv>
  <rv s="2">
    <fb>31000757</fb>
    <v>2</v>
  </rv>
  <rv s="2">
    <fb>31000758</fb>
    <v>2</v>
  </rv>
  <rv s="2">
    <fb>31000759</fb>
    <v>2</v>
  </rv>
  <rv s="2">
    <fb>31000760</fb>
    <v>2</v>
  </rv>
  <rv s="2">
    <fb>31000761</fb>
    <v>2</v>
  </rv>
  <rv s="3">
    <v>938</v>
  </rv>
  <rv s="9">
    <v>B-C00060</v>
    <v>Atom</v>
    <v>0</v>
    <v>B-C00060</v>
    <v>Constellation</v>
    <v>None</v>
    <v>9090</v>
    <v>1389320000000000</v>
    <v>9091</v>
    <v>9102</v>
  </rv>
  <rv s="2">
    <fb>21000061</fb>
    <v>1</v>
  </rv>
  <rv s="2">
    <fb>31000762</fb>
    <v>2</v>
  </rv>
  <rv s="2">
    <fb>31000763</fb>
    <v>2</v>
  </rv>
  <rv s="2">
    <fb>31000764</fb>
    <v>2</v>
  </rv>
  <rv s="2">
    <fb>31000765</fb>
    <v>2</v>
  </rv>
  <rv s="2">
    <fb>31000766</fb>
    <v>2</v>
  </rv>
  <rv s="2">
    <fb>31000767</fb>
    <v>2</v>
  </rv>
  <rv s="2">
    <fb>31000768</fb>
    <v>2</v>
  </rv>
  <rv s="2">
    <fb>31000769</fb>
    <v>2</v>
  </rv>
  <rv s="2">
    <fb>31000770</fb>
    <v>2</v>
  </rv>
  <rv s="2">
    <fb>31000771</fb>
    <v>2</v>
  </rv>
  <rv s="3">
    <v>939</v>
  </rv>
  <rv s="9">
    <v>B-C00061</v>
    <v>Atom</v>
    <v>0</v>
    <v>B-C00061</v>
    <v>Constellation</v>
    <v>None</v>
    <v>9104</v>
    <v>3130830000000000</v>
    <v>9091</v>
    <v>9115</v>
  </rv>
  <rv s="2">
    <fb>21000062</fb>
    <v>1</v>
  </rv>
  <rv s="2">
    <fb>31000772</fb>
    <v>2</v>
  </rv>
  <rv s="2">
    <fb>31000773</fb>
    <v>2</v>
  </rv>
  <rv s="2">
    <fb>31000774</fb>
    <v>2</v>
  </rv>
  <rv s="2">
    <fb>31000775</fb>
    <v>2</v>
  </rv>
  <rv s="2">
    <fb>31000776</fb>
    <v>2</v>
  </rv>
  <rv s="2">
    <fb>31000777</fb>
    <v>2</v>
  </rv>
  <rv s="2">
    <fb>31000778</fb>
    <v>2</v>
  </rv>
  <rv s="2">
    <fb>31000779</fb>
    <v>2</v>
  </rv>
  <rv s="2">
    <fb>31000780</fb>
    <v>2</v>
  </rv>
  <rv s="2">
    <fb>31000781</fb>
    <v>2</v>
  </rv>
  <rv s="2">
    <fb>31000782</fb>
    <v>2</v>
  </rv>
  <rv s="3">
    <v>940</v>
  </rv>
  <rv s="9">
    <v>B-C00062</v>
    <v>Atom</v>
    <v>0</v>
    <v>B-C00062</v>
    <v>Constellation</v>
    <v>None</v>
    <v>9117</v>
    <v>5158900000000000</v>
    <v>9091</v>
    <v>9129</v>
  </rv>
  <rv s="2">
    <fb>21000063</fb>
    <v>1</v>
  </rv>
  <rv s="2">
    <fb>31000783</fb>
    <v>2</v>
  </rv>
  <rv s="2">
    <fb>31000784</fb>
    <v>2</v>
  </rv>
  <rv s="2">
    <fb>31000785</fb>
    <v>2</v>
  </rv>
  <rv s="2">
    <fb>31000786</fb>
    <v>2</v>
  </rv>
  <rv s="2">
    <fb>31000787</fb>
    <v>2</v>
  </rv>
  <rv s="2">
    <fb>31000788</fb>
    <v>2</v>
  </rv>
  <rv s="2">
    <fb>31000789</fb>
    <v>2</v>
  </rv>
  <rv s="2">
    <fb>31000790</fb>
    <v>2</v>
  </rv>
  <rv s="2">
    <fb>31000791</fb>
    <v>2</v>
  </rv>
  <rv s="3">
    <v>941</v>
  </rv>
  <rv s="9">
    <v>B-C00063</v>
    <v>Atom</v>
    <v>0</v>
    <v>B-C00063</v>
    <v>Constellation</v>
    <v>None</v>
    <v>9131</v>
    <v>8126520000000000</v>
    <v>9091</v>
    <v>9141</v>
  </rv>
  <rv s="2">
    <fb>21000064</fb>
    <v>1</v>
  </rv>
  <rv s="2">
    <fb>31000792</fb>
    <v>2</v>
  </rv>
  <rv s="2">
    <fb>31000793</fb>
    <v>2</v>
  </rv>
  <rv s="2">
    <fb>31000794</fb>
    <v>2</v>
  </rv>
  <rv s="2">
    <fb>31000795</fb>
    <v>2</v>
  </rv>
  <rv s="2">
    <fb>31000796</fb>
    <v>2</v>
  </rv>
  <rv s="2">
    <fb>31000797</fb>
    <v>2</v>
  </rv>
  <rv s="2">
    <fb>31000798</fb>
    <v>2</v>
  </rv>
  <rv s="2">
    <fb>31000799</fb>
    <v>2</v>
  </rv>
  <rv s="2">
    <fb>31000800</fb>
    <v>2</v>
  </rv>
  <rv s="2">
    <fb>31000801</fb>
    <v>2</v>
  </rv>
  <rv s="3">
    <v>942</v>
  </rv>
  <rv s="9">
    <v>B-C00064</v>
    <v>Atom</v>
    <v>0</v>
    <v>B-C00064</v>
    <v>Constellation</v>
    <v>None</v>
    <v>9143</v>
    <v>2950550000000000</v>
    <v>9091</v>
    <v>9154</v>
  </rv>
  <rv s="2">
    <fb>21000065</fb>
    <v>1</v>
  </rv>
  <rv s="2">
    <fb>31000802</fb>
    <v>2</v>
  </rv>
  <rv s="2">
    <fb>31000803</fb>
    <v>2</v>
  </rv>
  <rv s="2">
    <fb>31000804</fb>
    <v>2</v>
  </rv>
  <rv s="2">
    <fb>31000805</fb>
    <v>2</v>
  </rv>
  <rv s="2">
    <fb>31000806</fb>
    <v>2</v>
  </rv>
  <rv s="2">
    <fb>31000807</fb>
    <v>2</v>
  </rv>
  <rv s="2">
    <fb>31000808</fb>
    <v>2</v>
  </rv>
  <rv s="2">
    <fb>31000809</fb>
    <v>2</v>
  </rv>
  <rv s="2">
    <fb>31000810</fb>
    <v>2</v>
  </rv>
  <rv s="3">
    <v>943</v>
  </rv>
  <rv s="9">
    <v>B-C00065</v>
    <v>Atom</v>
    <v>0</v>
    <v>B-C00065</v>
    <v>Constellation</v>
    <v>None</v>
    <v>9156</v>
    <v>5145480000000000</v>
    <v>9091</v>
    <v>9166</v>
  </rv>
  <rv s="2">
    <fb>21000066</fb>
    <v>1</v>
  </rv>
  <rv s="2">
    <fb>31000811</fb>
    <v>2</v>
  </rv>
  <rv s="2">
    <fb>31000812</fb>
    <v>2</v>
  </rv>
  <rv s="2">
    <fb>31000813</fb>
    <v>2</v>
  </rv>
  <rv s="2">
    <fb>31000814</fb>
    <v>2</v>
  </rv>
  <rv s="2">
    <fb>31000815</fb>
    <v>2</v>
  </rv>
  <rv s="2">
    <fb>31000816</fb>
    <v>2</v>
  </rv>
  <rv s="2">
    <fb>31000817</fb>
    <v>2</v>
  </rv>
  <rv s="2">
    <fb>31000818</fb>
    <v>2</v>
  </rv>
  <rv s="2">
    <fb>31000819</fb>
    <v>2</v>
  </rv>
  <rv s="2">
    <fb>31000820</fb>
    <v>2</v>
  </rv>
  <rv s="2">
    <fb>31000821</fb>
    <v>2</v>
  </rv>
  <rv s="2">
    <fb>31000822</fb>
    <v>2</v>
  </rv>
  <rv s="3">
    <v>944</v>
  </rv>
  <rv s="9">
    <v>B-C00066</v>
    <v>Atom</v>
    <v>0</v>
    <v>B-C00066</v>
    <v>Constellation</v>
    <v>None</v>
    <v>9168</v>
    <v>5374140000000000</v>
    <v>9091</v>
    <v>9181</v>
  </rv>
  <rv s="2">
    <fb>21000067</fb>
    <v>1</v>
  </rv>
  <rv s="2">
    <fb>31000823</fb>
    <v>2</v>
  </rv>
  <rv s="2">
    <fb>31000824</fb>
    <v>2</v>
  </rv>
  <rv s="2">
    <fb>31000825</fb>
    <v>2</v>
  </rv>
  <rv s="2">
    <fb>31000826</fb>
    <v>2</v>
  </rv>
  <rv s="2">
    <fb>31000827</fb>
    <v>2</v>
  </rv>
  <rv s="2">
    <fb>31000828</fb>
    <v>2</v>
  </rv>
  <rv s="2">
    <fb>31000829</fb>
    <v>2</v>
  </rv>
  <rv s="2">
    <fb>31000830</fb>
    <v>2</v>
  </rv>
  <rv s="2">
    <fb>31000831</fb>
    <v>2</v>
  </rv>
  <rv s="2">
    <fb>31000832</fb>
    <v>2</v>
  </rv>
  <rv s="2">
    <fb>31000833</fb>
    <v>2</v>
  </rv>
  <rv s="2">
    <fb>31000834</fb>
    <v>2</v>
  </rv>
  <rv s="3">
    <v>945</v>
  </rv>
  <rv s="9">
    <v>B-C00067</v>
    <v>Atom</v>
    <v>0</v>
    <v>B-C00067</v>
    <v>Constellation</v>
    <v>None</v>
    <v>9183</v>
    <v>5663640000000000</v>
    <v>9091</v>
    <v>9196</v>
  </rv>
  <rv s="2">
    <fb>21000068</fb>
    <v>1</v>
  </rv>
  <rv s="2">
    <fb>31000835</fb>
    <v>2</v>
  </rv>
  <rv s="2">
    <fb>31000836</fb>
    <v>2</v>
  </rv>
  <rv s="2">
    <fb>31000837</fb>
    <v>2</v>
  </rv>
  <rv s="2">
    <fb>31000838</fb>
    <v>2</v>
  </rv>
  <rv s="2">
    <fb>31000839</fb>
    <v>2</v>
  </rv>
  <rv s="2">
    <fb>31000840</fb>
    <v>2</v>
  </rv>
  <rv s="2">
    <fb>31000841</fb>
    <v>2</v>
  </rv>
  <rv s="2">
    <fb>31000842</fb>
    <v>2</v>
  </rv>
  <rv s="2">
    <fb>31000843</fb>
    <v>2</v>
  </rv>
  <rv s="2">
    <fb>31000844</fb>
    <v>2</v>
  </rv>
  <rv s="2">
    <fb>31000845</fb>
    <v>2</v>
  </rv>
  <rv s="3">
    <v>946</v>
  </rv>
  <rv s="9">
    <v>B-C00068</v>
    <v>Atom</v>
    <v>0</v>
    <v>B-C00068</v>
    <v>Constellation</v>
    <v>None</v>
    <v>9198</v>
    <v>2049870000000000</v>
    <v>9091</v>
    <v>9210</v>
  </rv>
  <rv s="2">
    <fb>21000069</fb>
    <v>1</v>
  </rv>
  <rv s="2">
    <fb>31000846</fb>
    <v>2</v>
  </rv>
  <rv s="2">
    <fb>31000847</fb>
    <v>2</v>
  </rv>
  <rv s="2">
    <fb>31000848</fb>
    <v>2</v>
  </rv>
  <rv s="2">
    <fb>31000849</fb>
    <v>2</v>
  </rv>
  <rv s="2">
    <fb>31000850</fb>
    <v>2</v>
  </rv>
  <rv s="2">
    <fb>31000851</fb>
    <v>2</v>
  </rv>
  <rv s="2">
    <fb>31000852</fb>
    <v>2</v>
  </rv>
  <rv s="2">
    <fb>31000853</fb>
    <v>2</v>
  </rv>
  <rv s="2">
    <fb>31000854</fb>
    <v>2</v>
  </rv>
  <rv s="2">
    <fb>31000855</fb>
    <v>2</v>
  </rv>
  <rv s="2">
    <fb>31000856</fb>
    <v>2</v>
  </rv>
  <rv s="3">
    <v>947</v>
  </rv>
  <rv s="9">
    <v>B-C00069</v>
    <v>Atom</v>
    <v>0</v>
    <v>B-C00069</v>
    <v>Constellation</v>
    <v>None</v>
    <v>9212</v>
    <v>978799000000000</v>
    <v>9091</v>
    <v>9224</v>
  </rv>
  <rv s="2">
    <fb>21000070</fb>
    <v>1</v>
  </rv>
  <rv s="2">
    <fb>31000857</fb>
    <v>2</v>
  </rv>
  <rv s="2">
    <fb>31000858</fb>
    <v>2</v>
  </rv>
  <rv s="2">
    <fb>31000859</fb>
    <v>2</v>
  </rv>
  <rv s="2">
    <fb>31000860</fb>
    <v>2</v>
  </rv>
  <rv s="2">
    <fb>31000861</fb>
    <v>2</v>
  </rv>
  <rv s="2">
    <fb>31000862</fb>
    <v>2</v>
  </rv>
  <rv s="2">
    <fb>31000863</fb>
    <v>2</v>
  </rv>
  <rv s="2">
    <fb>31000864</fb>
    <v>2</v>
  </rv>
  <rv s="2">
    <fb>31000865</fb>
    <v>2</v>
  </rv>
  <rv s="2">
    <fb>31000866</fb>
    <v>2</v>
  </rv>
  <rv s="2">
    <fb>31000867</fb>
    <v>2</v>
  </rv>
  <rv s="2">
    <fb>31000868</fb>
    <v>2</v>
  </rv>
  <rv s="3">
    <v>948</v>
  </rv>
  <rv s="9">
    <v>B-C00070</v>
    <v>Atom</v>
    <v>0</v>
    <v>B-C00070</v>
    <v>Constellation</v>
    <v>None</v>
    <v>9226</v>
    <v>3858030000000000</v>
    <v>9091</v>
    <v>9239</v>
  </rv>
  <rv s="2">
    <fb>21000071</fb>
    <v>1</v>
  </rv>
  <rv s="2">
    <fb>31000869</fb>
    <v>2</v>
  </rv>
  <rv s="2">
    <fb>31000870</fb>
    <v>2</v>
  </rv>
  <rv s="2">
    <fb>31000871</fb>
    <v>2</v>
  </rv>
  <rv s="2">
    <fb>31000872</fb>
    <v>2</v>
  </rv>
  <rv s="2">
    <fb>31000873</fb>
    <v>2</v>
  </rv>
  <rv s="2">
    <fb>31000874</fb>
    <v>2</v>
  </rv>
  <rv s="2">
    <fb>31000875</fb>
    <v>2</v>
  </rv>
  <rv s="3">
    <v>949</v>
  </rv>
  <rv s="9">
    <v>B-C00071</v>
    <v>Atom</v>
    <v>0</v>
    <v>B-C00071</v>
    <v>Constellation</v>
    <v>None</v>
    <v>9241</v>
    <v>7132870000000000</v>
    <v>9091</v>
    <v>9249</v>
  </rv>
  <rv s="2">
    <fb>21000072</fb>
    <v>1</v>
  </rv>
  <rv s="2">
    <fb>31000876</fb>
    <v>2</v>
  </rv>
  <rv s="3">
    <v>950</v>
  </rv>
  <rv s="9">
    <v>B-C00072</v>
    <v>Atom</v>
    <v>0</v>
    <v>B-C00072</v>
    <v>Constellation</v>
    <v>None</v>
    <v>9251</v>
    <v>1776930000000000</v>
    <v>9091</v>
    <v>9253</v>
  </rv>
  <rv s="2">
    <fb>21000073</fb>
    <v>1</v>
  </rv>
  <rv s="2">
    <fb>31000877</fb>
    <v>2</v>
  </rv>
  <rv s="3">
    <v>951</v>
  </rv>
  <rv s="9">
    <v>B-C00073</v>
    <v>Atom</v>
    <v>0</v>
    <v>B-C00073</v>
    <v>Constellation</v>
    <v>None</v>
    <v>9255</v>
    <v>2722000000000000</v>
    <v>9091</v>
    <v>9257</v>
  </rv>
  <rv s="2">
    <fb>21000074</fb>
    <v>1</v>
  </rv>
  <rv s="2">
    <fb>31000878</fb>
    <v>2</v>
  </rv>
  <rv s="3">
    <v>952</v>
  </rv>
  <rv s="9">
    <v>B-C00074</v>
    <v>Atom</v>
    <v>0</v>
    <v>B-C00074</v>
    <v>Constellation</v>
    <v>None</v>
    <v>9259</v>
    <v>8824130000000000</v>
    <v>9091</v>
    <v>9261</v>
  </rv>
  <rv s="2">
    <fb>21000075</fb>
    <v>1</v>
  </rv>
  <rv s="2">
    <fb>31000879</fb>
    <v>2</v>
  </rv>
  <rv s="3">
    <v>953</v>
  </rv>
  <rv s="8">
    <v>B-C00075</v>
    <v>Atom</v>
    <v>0</v>
    <v>B-C00075</v>
    <v>Constellation</v>
    <v>None</v>
    <v>9263</v>
    <v>1.00035e+16</v>
    <v>9091</v>
    <v>9265</v>
  </rv>
  <rv s="3">
    <v>954</v>
  </rv>
  <rv s="10">
    <v>B-R00008</v>
    <v>Atom</v>
    <v>0</v>
    <v>9267</v>
    <v>Region</v>
    <v>9091</v>
    <v>B-R00008</v>
  </rv>
  <rv s="2">
    <fb>21000076</fb>
    <v>1</v>
  </rv>
  <rv s="2">
    <fb>11000009</fb>
    <v>1</v>
  </rv>
  <rv s="2">
    <fb>31000880</fb>
    <v>2</v>
  </rv>
  <rv s="2">
    <fb>31000881</fb>
    <v>2</v>
  </rv>
  <rv s="2">
    <fb>31000882</fb>
    <v>2</v>
  </rv>
  <rv s="2">
    <fb>31000883</fb>
    <v>2</v>
  </rv>
  <rv s="2">
    <fb>31000884</fb>
    <v>2</v>
  </rv>
  <rv s="2">
    <fb>31000885</fb>
    <v>2</v>
  </rv>
  <rv s="3">
    <v>955</v>
  </rv>
  <rv s="8">
    <v>C-C00076</v>
    <v>Atom</v>
    <v>0</v>
    <v>C-C00076</v>
    <v>Constellation</v>
    <v>None</v>
    <v>9269</v>
    <v>1.30516e+16</v>
    <v>9270</v>
    <v>9277</v>
  </rv>
  <rv s="2">
    <fb>21000077</fb>
    <v>1</v>
  </rv>
  <rv s="2">
    <fb>31000886</fb>
    <v>2</v>
  </rv>
  <rv s="2">
    <fb>31000887</fb>
    <v>2</v>
  </rv>
  <rv s="2">
    <fb>31000888</fb>
    <v>2</v>
  </rv>
  <rv s="2">
    <fb>31000889</fb>
    <v>2</v>
  </rv>
  <rv s="2">
    <fb>31000890</fb>
    <v>2</v>
  </rv>
  <rv s="2">
    <fb>31000891</fb>
    <v>2</v>
  </rv>
  <rv s="3">
    <v>956</v>
  </rv>
  <rv s="9">
    <v>C-C00077</v>
    <v>Atom</v>
    <v>0</v>
    <v>C-C00077</v>
    <v>Constellation</v>
    <v>None</v>
    <v>9279</v>
    <v>6229940000000000</v>
    <v>9270</v>
    <v>9286</v>
  </rv>
  <rv s="2">
    <fb>21000078</fb>
    <v>1</v>
  </rv>
  <rv s="2">
    <fb>31000892</fb>
    <v>2</v>
  </rv>
  <rv s="2">
    <fb>31000893</fb>
    <v>2</v>
  </rv>
  <rv s="2">
    <fb>31000894</fb>
    <v>2</v>
  </rv>
  <rv s="2">
    <fb>31000895</fb>
    <v>2</v>
  </rv>
  <rv s="2">
    <fb>31000896</fb>
    <v>2</v>
  </rv>
  <rv s="2">
    <fb>31000897</fb>
    <v>2</v>
  </rv>
  <rv s="2">
    <fb>31000898</fb>
    <v>2</v>
  </rv>
  <rv s="3">
    <v>957</v>
  </rv>
  <rv s="9">
    <v>C-C00078</v>
    <v>Atom</v>
    <v>0</v>
    <v>C-C00078</v>
    <v>Constellation</v>
    <v>None</v>
    <v>9288</v>
    <v>6774400000000000</v>
    <v>9270</v>
    <v>9296</v>
  </rv>
  <rv s="2">
    <fb>21000079</fb>
    <v>1</v>
  </rv>
  <rv s="2">
    <fb>31000899</fb>
    <v>2</v>
  </rv>
  <rv s="2">
    <fb>31000900</fb>
    <v>2</v>
  </rv>
  <rv s="2">
    <fb>31000901</fb>
    <v>2</v>
  </rv>
  <rv s="2">
    <fb>31000902</fb>
    <v>2</v>
  </rv>
  <rv s="2">
    <fb>31000903</fb>
    <v>2</v>
  </rv>
  <rv s="2">
    <fb>31000904</fb>
    <v>2</v>
  </rv>
  <rv s="3">
    <v>958</v>
  </rv>
  <rv s="9">
    <v>C-C00079</v>
    <v>Atom</v>
    <v>0</v>
    <v>C-C00079</v>
    <v>Constellation</v>
    <v>None</v>
    <v>9298</v>
    <v>5372110000000000</v>
    <v>9270</v>
    <v>9305</v>
  </rv>
  <rv s="2">
    <fb>21000080</fb>
    <v>1</v>
  </rv>
  <rv s="2">
    <fb>31000905</fb>
    <v>2</v>
  </rv>
  <rv s="2">
    <fb>31000906</fb>
    <v>2</v>
  </rv>
  <rv s="2">
    <fb>31000907</fb>
    <v>2</v>
  </rv>
  <rv s="2">
    <fb>31000908</fb>
    <v>2</v>
  </rv>
  <rv s="2">
    <fb>31000909</fb>
    <v>2</v>
  </rv>
  <rv s="2">
    <fb>31000910</fb>
    <v>2</v>
  </rv>
  <rv s="2">
    <fb>31000911</fb>
    <v>2</v>
  </rv>
  <rv s="3">
    <v>959</v>
  </rv>
  <rv s="9">
    <v>C-C00080</v>
    <v>Atom</v>
    <v>0</v>
    <v>C-C00080</v>
    <v>Constellation</v>
    <v>None</v>
    <v>9307</v>
    <v>5144750000000000</v>
    <v>9270</v>
    <v>9315</v>
  </rv>
  <rv s="2">
    <fb>21000081</fb>
    <v>1</v>
  </rv>
  <rv s="2">
    <fb>31000912</fb>
    <v>2</v>
  </rv>
  <rv s="2">
    <fb>31000913</fb>
    <v>2</v>
  </rv>
  <rv s="2">
    <fb>31000914</fb>
    <v>2</v>
  </rv>
  <rv s="2">
    <fb>31000915</fb>
    <v>2</v>
  </rv>
  <rv s="2">
    <fb>31000916</fb>
    <v>2</v>
  </rv>
  <rv s="2">
    <fb>31000917</fb>
    <v>2</v>
  </rv>
  <rv s="3">
    <v>960</v>
  </rv>
  <rv s="9">
    <v>C-C00081</v>
    <v>Atom</v>
    <v>0</v>
    <v>C-C00081</v>
    <v>Constellation</v>
    <v>None</v>
    <v>9317</v>
    <v>1104890000000000</v>
    <v>9270</v>
    <v>9324</v>
  </rv>
  <rv s="2">
    <fb>21000082</fb>
    <v>1</v>
  </rv>
  <rv s="2">
    <fb>31000918</fb>
    <v>2</v>
  </rv>
  <rv s="2">
    <fb>31000919</fb>
    <v>2</v>
  </rv>
  <rv s="2">
    <fb>31000920</fb>
    <v>2</v>
  </rv>
  <rv s="2">
    <fb>31000921</fb>
    <v>2</v>
  </rv>
  <rv s="2">
    <fb>31000922</fb>
    <v>2</v>
  </rv>
  <rv s="2">
    <fb>31000923</fb>
    <v>2</v>
  </rv>
  <rv s="3">
    <v>961</v>
  </rv>
  <rv s="9">
    <v>C-C00082</v>
    <v>Atom</v>
    <v>0</v>
    <v>C-C00082</v>
    <v>Constellation</v>
    <v>None</v>
    <v>9326</v>
    <v>5091720000000000</v>
    <v>9270</v>
    <v>9333</v>
  </rv>
  <rv s="2">
    <fb>21000083</fb>
    <v>1</v>
  </rv>
  <rv s="2">
    <fb>31000924</fb>
    <v>2</v>
  </rv>
  <rv s="2">
    <fb>31000925</fb>
    <v>2</v>
  </rv>
  <rv s="2">
    <fb>31000926</fb>
    <v>2</v>
  </rv>
  <rv s="2">
    <fb>31000927</fb>
    <v>2</v>
  </rv>
  <rv s="2">
    <fb>31000928</fb>
    <v>2</v>
  </rv>
  <rv s="2">
    <fb>31000929</fb>
    <v>2</v>
  </rv>
  <rv s="3">
    <v>962</v>
  </rv>
  <rv s="8">
    <v>C-C00083</v>
    <v>Atom</v>
    <v>0</v>
    <v>C-C00083</v>
    <v>Constellation</v>
    <v>None</v>
    <v>9335</v>
    <v>1.12201e+16</v>
    <v>9270</v>
    <v>9342</v>
  </rv>
  <rv s="2">
    <fb>21000084</fb>
    <v>1</v>
  </rv>
  <rv s="2">
    <fb>31000930</fb>
    <v>2</v>
  </rv>
  <rv s="2">
    <fb>31000931</fb>
    <v>2</v>
  </rv>
  <rv s="2">
    <fb>31000932</fb>
    <v>2</v>
  </rv>
  <rv s="2">
    <fb>31000933</fb>
    <v>2</v>
  </rv>
  <rv s="2">
    <fb>31000934</fb>
    <v>2</v>
  </rv>
  <rv s="2">
    <fb>31000935</fb>
    <v>2</v>
  </rv>
  <rv s="3">
    <v>963</v>
  </rv>
  <rv s="9">
    <v>C-C00084</v>
    <v>Atom</v>
    <v>0</v>
    <v>C-C00084</v>
    <v>Constellation</v>
    <v>None</v>
    <v>9344</v>
    <v>2862630000000000</v>
    <v>9270</v>
    <v>9351</v>
  </rv>
  <rv s="2">
    <fb>21000327</fb>
    <v>1</v>
  </rv>
  <rv s="2">
    <fb>31002527</fb>
    <v>2</v>
  </rv>
  <rv s="2">
    <fb>31002528</fb>
    <v>2</v>
  </rv>
  <rv s="2">
    <fb>31002529</fb>
    <v>2</v>
  </rv>
  <rv s="2">
    <fb>31002530</fb>
    <v>2</v>
  </rv>
  <rv s="2">
    <fb>31002531</fb>
    <v>2</v>
  </rv>
  <rv s="2">
    <fb>31002532</fb>
    <v>2</v>
  </rv>
  <rv s="2">
    <fb>31002533</fb>
    <v>2</v>
  </rv>
  <rv s="2">
    <fb>31002534</fb>
    <v>2</v>
  </rv>
  <rv s="2">
    <fb>31002535</fb>
    <v>2</v>
  </rv>
  <rv s="2">
    <fb>31002536</fb>
    <v>2</v>
  </rv>
  <rv s="2">
    <fb>31002537</fb>
    <v>2</v>
  </rv>
  <rv s="3">
    <v>964</v>
  </rv>
  <rv s="8">
    <v>C-C00327</v>
    <v>Atom</v>
    <v>0</v>
    <v>C-C00327</v>
    <v>Constellation</v>
    <v>None</v>
    <v>9353</v>
    <v>4e+16</v>
    <v>9270</v>
    <v>9365</v>
  </rv>
  <rv s="3">
    <v>965</v>
  </rv>
  <rv s="10">
    <v>C-R00009</v>
    <v>Atom</v>
    <v>0</v>
    <v>9367</v>
    <v>Region</v>
    <v>9270</v>
    <v>C-R00009</v>
  </rv>
  <rv s="2">
    <fb>21000085</fb>
    <v>1</v>
  </rv>
  <rv s="2">
    <fb>11000010</fb>
    <v>1</v>
  </rv>
  <rv s="2">
    <fb>31000936</fb>
    <v>2</v>
  </rv>
  <rv s="2">
    <fb>31000937</fb>
    <v>2</v>
  </rv>
  <rv s="2">
    <fb>31000938</fb>
    <v>2</v>
  </rv>
  <rv s="2">
    <fb>31000939</fb>
    <v>2</v>
  </rv>
  <rv s="2">
    <fb>31000940</fb>
    <v>2</v>
  </rv>
  <rv s="2">
    <fb>31000941</fb>
    <v>2</v>
  </rv>
  <rv s="3">
    <v>966</v>
  </rv>
  <rv s="9">
    <v>C-C00085</v>
    <v>Atom</v>
    <v>0</v>
    <v>C-C00085</v>
    <v>Constellation</v>
    <v>None</v>
    <v>9369</v>
    <v>1492530000000000</v>
    <v>9370</v>
    <v>9377</v>
  </rv>
  <rv s="2">
    <fb>21000086</fb>
    <v>1</v>
  </rv>
  <rv s="2">
    <fb>31000942</fb>
    <v>2</v>
  </rv>
  <rv s="2">
    <fb>31000943</fb>
    <v>2</v>
  </rv>
  <rv s="2">
    <fb>31000944</fb>
    <v>2</v>
  </rv>
  <rv s="2">
    <fb>31000945</fb>
    <v>2</v>
  </rv>
  <rv s="2">
    <fb>31000946</fb>
    <v>2</v>
  </rv>
  <rv s="2">
    <fb>31000947</fb>
    <v>2</v>
  </rv>
  <rv s="2">
    <fb>31000948</fb>
    <v>2</v>
  </rv>
  <rv s="3">
    <v>967</v>
  </rv>
  <rv s="8">
    <v>C-C00086</v>
    <v>Atom</v>
    <v>0</v>
    <v>C-C00086</v>
    <v>Constellation</v>
    <v>None</v>
    <v>9379</v>
    <v>1.33016e+16</v>
    <v>9370</v>
    <v>9387</v>
  </rv>
  <rv s="2">
    <fb>21000087</fb>
    <v>1</v>
  </rv>
  <rv s="2">
    <fb>31000949</fb>
    <v>2</v>
  </rv>
  <rv s="2">
    <fb>31000950</fb>
    <v>2</v>
  </rv>
  <rv s="2">
    <fb>31000951</fb>
    <v>2</v>
  </rv>
  <rv s="2">
    <fb>31000952</fb>
    <v>2</v>
  </rv>
  <rv s="2">
    <fb>31000953</fb>
    <v>2</v>
  </rv>
  <rv s="2">
    <fb>31000954</fb>
    <v>2</v>
  </rv>
  <rv s="3">
    <v>968</v>
  </rv>
  <rv s="8">
    <v>C-C00087</v>
    <v>Atom</v>
    <v>0</v>
    <v>C-C00087</v>
    <v>Constellation</v>
    <v>None</v>
    <v>9389</v>
    <v>1.0116e+16</v>
    <v>9370</v>
    <v>9396</v>
  </rv>
  <rv s="2">
    <fb>21000088</fb>
    <v>1</v>
  </rv>
  <rv s="2">
    <fb>31000955</fb>
    <v>2</v>
  </rv>
  <rv s="2">
    <fb>31000956</fb>
    <v>2</v>
  </rv>
  <rv s="2">
    <fb>31000957</fb>
    <v>2</v>
  </rv>
  <rv s="2">
    <fb>31000958</fb>
    <v>2</v>
  </rv>
  <rv s="2">
    <fb>31000959</fb>
    <v>2</v>
  </rv>
  <rv s="2">
    <fb>31000960</fb>
    <v>2</v>
  </rv>
  <rv s="2">
    <fb>31000961</fb>
    <v>2</v>
  </rv>
  <rv s="3">
    <v>969</v>
  </rv>
  <rv s="9">
    <v>C-C00088</v>
    <v>Atom</v>
    <v>0</v>
    <v>C-C00088</v>
    <v>Constellation</v>
    <v>None</v>
    <v>9398</v>
    <v>4338900000000000</v>
    <v>9370</v>
    <v>9406</v>
  </rv>
  <rv s="2">
    <fb>21000089</fb>
    <v>1</v>
  </rv>
  <rv s="2">
    <fb>31000962</fb>
    <v>2</v>
  </rv>
  <rv s="2">
    <fb>31000963</fb>
    <v>2</v>
  </rv>
  <rv s="2">
    <fb>31000964</fb>
    <v>2</v>
  </rv>
  <rv s="2">
    <fb>31000965</fb>
    <v>2</v>
  </rv>
  <rv s="2">
    <fb>31000966</fb>
    <v>2</v>
  </rv>
  <rv s="2">
    <fb>31000967</fb>
    <v>2</v>
  </rv>
  <rv s="3">
    <v>970</v>
  </rv>
  <rv s="9">
    <v>C-C00089</v>
    <v>Atom</v>
    <v>0</v>
    <v>C-C00089</v>
    <v>Constellation</v>
    <v>None</v>
    <v>9408</v>
    <v>1737230000000000</v>
    <v>9370</v>
    <v>9415</v>
  </rv>
  <rv s="2">
    <fb>21000090</fb>
    <v>1</v>
  </rv>
  <rv s="2">
    <fb>31000968</fb>
    <v>2</v>
  </rv>
  <rv s="2">
    <fb>31000969</fb>
    <v>2</v>
  </rv>
  <rv s="2">
    <fb>31000970</fb>
    <v>2</v>
  </rv>
  <rv s="2">
    <fb>31000971</fb>
    <v>2</v>
  </rv>
  <rv s="2">
    <fb>31000972</fb>
    <v>2</v>
  </rv>
  <rv s="2">
    <fb>31000973</fb>
    <v>2</v>
  </rv>
  <rv s="3">
    <v>971</v>
  </rv>
  <rv s="9">
    <v>C-C00090</v>
    <v>Atom</v>
    <v>0</v>
    <v>C-C00090</v>
    <v>Constellation</v>
    <v>None</v>
    <v>9417</v>
    <v>5928520000000000</v>
    <v>9370</v>
    <v>9424</v>
  </rv>
  <rv s="2">
    <fb>21000091</fb>
    <v>1</v>
  </rv>
  <rv s="2">
    <fb>31000974</fb>
    <v>2</v>
  </rv>
  <rv s="2">
    <fb>31000975</fb>
    <v>2</v>
  </rv>
  <rv s="2">
    <fb>31000976</fb>
    <v>2</v>
  </rv>
  <rv s="2">
    <fb>31000977</fb>
    <v>2</v>
  </rv>
  <rv s="2">
    <fb>31000978</fb>
    <v>2</v>
  </rv>
  <rv s="2">
    <fb>31000979</fb>
    <v>2</v>
  </rv>
  <rv s="3">
    <v>972</v>
  </rv>
  <rv s="8">
    <v>C-C00091</v>
    <v>Atom</v>
    <v>0</v>
    <v>C-C00091</v>
    <v>Constellation</v>
    <v>None</v>
    <v>9426</v>
    <v>1.35451e+16</v>
    <v>9370</v>
    <v>9433</v>
  </rv>
  <rv s="2">
    <fb>21000092</fb>
    <v>1</v>
  </rv>
  <rv s="2">
    <fb>31000980</fb>
    <v>2</v>
  </rv>
  <rv s="2">
    <fb>31000981</fb>
    <v>2</v>
  </rv>
  <rv s="2">
    <fb>31000982</fb>
    <v>2</v>
  </rv>
  <rv s="2">
    <fb>31000983</fb>
    <v>2</v>
  </rv>
  <rv s="2">
    <fb>31000984</fb>
    <v>2</v>
  </rv>
  <rv s="2">
    <fb>31000985</fb>
    <v>2</v>
  </rv>
  <rv s="2">
    <fb>31000986</fb>
    <v>2</v>
  </rv>
  <rv s="3">
    <v>973</v>
  </rv>
  <rv s="8">
    <v>C-C00092</v>
    <v>Atom</v>
    <v>0</v>
    <v>C-C00092</v>
    <v>Constellation</v>
    <v>None</v>
    <v>9435</v>
    <v>1.40262e+16</v>
    <v>9370</v>
    <v>9443</v>
  </rv>
  <rv s="3">
    <v>974</v>
  </rv>
  <rv s="10">
    <v>C-R00010</v>
    <v>Atom</v>
    <v>0</v>
    <v>9445</v>
    <v>Region</v>
    <v>9370</v>
    <v>C-R00010</v>
  </rv>
  <rv s="2">
    <fb>21000093</fb>
    <v>1</v>
  </rv>
  <rv s="2">
    <fb>11000011</fb>
    <v>1</v>
  </rv>
  <rv s="2">
    <fb>31000987</fb>
    <v>2</v>
  </rv>
  <rv s="2">
    <fb>31000988</fb>
    <v>2</v>
  </rv>
  <rv s="2">
    <fb>31000989</fb>
    <v>2</v>
  </rv>
  <rv s="2">
    <fb>31000990</fb>
    <v>2</v>
  </rv>
  <rv s="2">
    <fb>31000991</fb>
    <v>2</v>
  </rv>
  <rv s="2">
    <fb>31000992</fb>
    <v>2</v>
  </rv>
  <rv s="2">
    <fb>31000993</fb>
    <v>2</v>
  </rv>
  <rv s="3">
    <v>975</v>
  </rv>
  <rv s="9">
    <v>C-C00093</v>
    <v>Atom</v>
    <v>0</v>
    <v>C-C00093</v>
    <v>Constellation</v>
    <v>None</v>
    <v>9447</v>
    <v>3441340000000000</v>
    <v>9448</v>
    <v>9456</v>
  </rv>
  <rv s="2">
    <fb>21000094</fb>
    <v>1</v>
  </rv>
  <rv s="2">
    <fb>31000994</fb>
    <v>2</v>
  </rv>
  <rv s="2">
    <fb>31000995</fb>
    <v>2</v>
  </rv>
  <rv s="2">
    <fb>31000996</fb>
    <v>2</v>
  </rv>
  <rv s="2">
    <fb>31000997</fb>
    <v>2</v>
  </rv>
  <rv s="2">
    <fb>31000998</fb>
    <v>2</v>
  </rv>
  <rv s="2">
    <fb>31000999</fb>
    <v>2</v>
  </rv>
  <rv s="2">
    <fb>31001000</fb>
    <v>2</v>
  </rv>
  <rv s="3">
    <v>976</v>
  </rv>
  <rv s="9">
    <v>C-C00094</v>
    <v>Atom</v>
    <v>0</v>
    <v>C-C00094</v>
    <v>Constellation</v>
    <v>None</v>
    <v>9458</v>
    <v>1941330000000000</v>
    <v>9448</v>
    <v>9466</v>
  </rv>
  <rv s="2">
    <fb>21000095</fb>
    <v>1</v>
  </rv>
  <rv s="2">
    <fb>31001001</fb>
    <v>2</v>
  </rv>
  <rv s="2">
    <fb>31001002</fb>
    <v>2</v>
  </rv>
  <rv s="2">
    <fb>31001003</fb>
    <v>2</v>
  </rv>
  <rv s="2">
    <fb>31001004</fb>
    <v>2</v>
  </rv>
  <rv s="2">
    <fb>31001005</fb>
    <v>2</v>
  </rv>
  <rv s="2">
    <fb>31001006</fb>
    <v>2</v>
  </rv>
  <rv s="3">
    <v>977</v>
  </rv>
  <rv s="8">
    <v>C-C00095</v>
    <v>Atom</v>
    <v>0</v>
    <v>C-C00095</v>
    <v>Constellation</v>
    <v>None</v>
    <v>9468</v>
    <v>1.57275e+16</v>
    <v>9448</v>
    <v>9475</v>
  </rv>
  <rv s="2">
    <fb>21000096</fb>
    <v>1</v>
  </rv>
  <rv s="2">
    <fb>31001007</fb>
    <v>2</v>
  </rv>
  <rv s="2">
    <fb>31001008</fb>
    <v>2</v>
  </rv>
  <rv s="2">
    <fb>31001009</fb>
    <v>2</v>
  </rv>
  <rv s="2">
    <fb>31001010</fb>
    <v>2</v>
  </rv>
  <rv s="2">
    <fb>31001011</fb>
    <v>2</v>
  </rv>
  <rv s="2">
    <fb>31001012</fb>
    <v>2</v>
  </rv>
  <rv s="2">
    <fb>31001013</fb>
    <v>2</v>
  </rv>
  <rv s="3">
    <v>978</v>
  </rv>
  <rv s="9">
    <v>C-C00096</v>
    <v>Atom</v>
    <v>0</v>
    <v>C-C00096</v>
    <v>Constellation</v>
    <v>None</v>
    <v>9477</v>
    <v>4736540000000000</v>
    <v>9448</v>
    <v>9485</v>
  </rv>
  <rv s="2">
    <fb>21000097</fb>
    <v>1</v>
  </rv>
  <rv s="2">
    <fb>31001014</fb>
    <v>2</v>
  </rv>
  <rv s="2">
    <fb>31001015</fb>
    <v>2</v>
  </rv>
  <rv s="2">
    <fb>31001016</fb>
    <v>2</v>
  </rv>
  <rv s="2">
    <fb>31001017</fb>
    <v>2</v>
  </rv>
  <rv s="2">
    <fb>31001018</fb>
    <v>2</v>
  </rv>
  <rv s="2">
    <fb>31001019</fb>
    <v>2</v>
  </rv>
  <rv s="3">
    <v>979</v>
  </rv>
  <rv s="9">
    <v>C-C00097</v>
    <v>Atom</v>
    <v>0</v>
    <v>C-C00097</v>
    <v>Constellation</v>
    <v>None</v>
    <v>9487</v>
    <v>1586560000000000</v>
    <v>9448</v>
    <v>9494</v>
  </rv>
  <rv s="2">
    <fb>21000098</fb>
    <v>1</v>
  </rv>
  <rv s="2">
    <fb>31001020</fb>
    <v>2</v>
  </rv>
  <rv s="2">
    <fb>31001021</fb>
    <v>2</v>
  </rv>
  <rv s="2">
    <fb>31001022</fb>
    <v>2</v>
  </rv>
  <rv s="2">
    <fb>31001023</fb>
    <v>2</v>
  </rv>
  <rv s="2">
    <fb>31001024</fb>
    <v>2</v>
  </rv>
  <rv s="2">
    <fb>31001025</fb>
    <v>2</v>
  </rv>
  <rv s="3">
    <v>980</v>
  </rv>
  <rv s="8">
    <v>C-C00098</v>
    <v>Atom</v>
    <v>0</v>
    <v>C-C00098</v>
    <v>Constellation</v>
    <v>None</v>
    <v>9496</v>
    <v>1.03686e+16</v>
    <v>9448</v>
    <v>9503</v>
  </rv>
  <rv s="2">
    <fb>21000099</fb>
    <v>1</v>
  </rv>
  <rv s="2">
    <fb>31001026</fb>
    <v>2</v>
  </rv>
  <rv s="2">
    <fb>31001027</fb>
    <v>2</v>
  </rv>
  <rv s="2">
    <fb>31001028</fb>
    <v>2</v>
  </rv>
  <rv s="2">
    <fb>31001029</fb>
    <v>2</v>
  </rv>
  <rv s="2">
    <fb>31001030</fb>
    <v>2</v>
  </rv>
  <rv s="2">
    <fb>31001031</fb>
    <v>2</v>
  </rv>
  <rv s="2">
    <fb>31001032</fb>
    <v>2</v>
  </rv>
  <rv s="3">
    <v>981</v>
  </rv>
  <rv s="9">
    <v>C-C00099</v>
    <v>Atom</v>
    <v>0</v>
    <v>C-C00099</v>
    <v>Constellation</v>
    <v>None</v>
    <v>9505</v>
    <v>6766670000000000</v>
    <v>9448</v>
    <v>9513</v>
  </rv>
  <rv s="2">
    <fb>21000100</fb>
    <v>1</v>
  </rv>
  <rv s="2">
    <fb>31001033</fb>
    <v>2</v>
  </rv>
  <rv s="2">
    <fb>31001034</fb>
    <v>2</v>
  </rv>
  <rv s="2">
    <fb>31001035</fb>
    <v>2</v>
  </rv>
  <rv s="2">
    <fb>31001036</fb>
    <v>2</v>
  </rv>
  <rv s="2">
    <fb>31001037</fb>
    <v>2</v>
  </rv>
  <rv s="2">
    <fb>31001038</fb>
    <v>2</v>
  </rv>
  <rv s="2">
    <fb>31001039</fb>
    <v>2</v>
  </rv>
  <rv s="3">
    <v>982</v>
  </rv>
  <rv s="9">
    <v>C-C00100</v>
    <v>Atom</v>
    <v>0</v>
    <v>C-C00100</v>
    <v>Constellation</v>
    <v>None</v>
    <v>9515</v>
    <v>6235760000000000</v>
    <v>9448</v>
    <v>9523</v>
  </rv>
  <rv s="2">
    <fb>21000101</fb>
    <v>1</v>
  </rv>
  <rv s="2">
    <fb>31001040</fb>
    <v>2</v>
  </rv>
  <rv s="2">
    <fb>31001041</fb>
    <v>2</v>
  </rv>
  <rv s="2">
    <fb>31001042</fb>
    <v>2</v>
  </rv>
  <rv s="2">
    <fb>31001043</fb>
    <v>2</v>
  </rv>
  <rv s="2">
    <fb>31001044</fb>
    <v>2</v>
  </rv>
  <rv s="2">
    <fb>31001045</fb>
    <v>2</v>
  </rv>
  <rv s="3">
    <v>983</v>
  </rv>
  <rv s="8">
    <v>C-C00101</v>
    <v>Atom</v>
    <v>0</v>
    <v>C-C00101</v>
    <v>Constellation</v>
    <v>None</v>
    <v>9525</v>
    <v>1.31496e+16</v>
    <v>9448</v>
    <v>9532</v>
  </rv>
  <rv s="2">
    <fb>21000102</fb>
    <v>1</v>
  </rv>
  <rv s="2">
    <fb>31001046</fb>
    <v>2</v>
  </rv>
  <rv s="2">
    <fb>31001047</fb>
    <v>2</v>
  </rv>
  <rv s="2">
    <fb>31001048</fb>
    <v>2</v>
  </rv>
  <rv s="2">
    <fb>31001049</fb>
    <v>2</v>
  </rv>
  <rv s="2">
    <fb>31001050</fb>
    <v>2</v>
  </rv>
  <rv s="2">
    <fb>31001051</fb>
    <v>2</v>
  </rv>
  <rv s="3">
    <v>984</v>
  </rv>
  <rv s="9">
    <v>C-C00102</v>
    <v>Atom</v>
    <v>0</v>
    <v>C-C00102</v>
    <v>Constellation</v>
    <v>None</v>
    <v>9534</v>
    <v>7948120000000000</v>
    <v>9448</v>
    <v>9541</v>
  </rv>
  <rv s="2">
    <fb>21000103</fb>
    <v>1</v>
  </rv>
  <rv s="2">
    <fb>31001052</fb>
    <v>2</v>
  </rv>
  <rv s="2">
    <fb>31001053</fb>
    <v>2</v>
  </rv>
  <rv s="2">
    <fb>31001054</fb>
    <v>2</v>
  </rv>
  <rv s="2">
    <fb>31001055</fb>
    <v>2</v>
  </rv>
  <rv s="2">
    <fb>31001056</fb>
    <v>2</v>
  </rv>
  <rv s="2">
    <fb>31001057</fb>
    <v>2</v>
  </rv>
  <rv s="2">
    <fb>31001058</fb>
    <v>2</v>
  </rv>
  <rv s="3">
    <v>985</v>
  </rv>
  <rv s="9">
    <v>C-C00103</v>
    <v>Atom</v>
    <v>0</v>
    <v>C-C00103</v>
    <v>Constellation</v>
    <v>None</v>
    <v>9543</v>
    <v>5939190000000000</v>
    <v>9448</v>
    <v>9551</v>
  </rv>
  <rv s="2">
    <fb>21000104</fb>
    <v>1</v>
  </rv>
  <rv s="2">
    <fb>31001059</fb>
    <v>2</v>
  </rv>
  <rv s="2">
    <fb>31001060</fb>
    <v>2</v>
  </rv>
  <rv s="2">
    <fb>31001061</fb>
    <v>2</v>
  </rv>
  <rv s="2">
    <fb>31001062</fb>
    <v>2</v>
  </rv>
  <rv s="2">
    <fb>31001063</fb>
    <v>2</v>
  </rv>
  <rv s="2">
    <fb>31001064</fb>
    <v>2</v>
  </rv>
  <rv s="2">
    <fb>31001065</fb>
    <v>2</v>
  </rv>
  <rv s="3">
    <v>986</v>
  </rv>
  <rv s="9">
    <v>C-C00104</v>
    <v>Atom</v>
    <v>0</v>
    <v>C-C00104</v>
    <v>Constellation</v>
    <v>None</v>
    <v>9553</v>
    <v>4470650000000000</v>
    <v>9448</v>
    <v>9561</v>
  </rv>
  <rv s="2">
    <fb>21000105</fb>
    <v>1</v>
  </rv>
  <rv s="2">
    <fb>31001066</fb>
    <v>2</v>
  </rv>
  <rv s="2">
    <fb>31001067</fb>
    <v>2</v>
  </rv>
  <rv s="2">
    <fb>31001068</fb>
    <v>2</v>
  </rv>
  <rv s="2">
    <fb>31001069</fb>
    <v>2</v>
  </rv>
  <rv s="2">
    <fb>31001070</fb>
    <v>2</v>
  </rv>
  <rv s="2">
    <fb>31001071</fb>
    <v>2</v>
  </rv>
  <rv s="2">
    <fb>31001072</fb>
    <v>2</v>
  </rv>
  <rv s="3">
    <v>987</v>
  </rv>
  <rv s="8">
    <v>C-C00105</v>
    <v>Atom</v>
    <v>0</v>
    <v>C-C00105</v>
    <v>Constellation</v>
    <v>None</v>
    <v>9563</v>
    <v>1.32168e+16</v>
    <v>9448</v>
    <v>9571</v>
  </rv>
  <rv s="3">
    <v>988</v>
  </rv>
  <rv s="10">
    <v>C-R00011</v>
    <v>Atom</v>
    <v>0</v>
    <v>9573</v>
    <v>Region</v>
    <v>9448</v>
    <v>C-R00011</v>
  </rv>
  <rv s="2">
    <fb>21000106</fb>
    <v>1</v>
  </rv>
  <rv s="2">
    <fb>11000012</fb>
    <v>1</v>
  </rv>
  <rv s="2">
    <fb>31001073</fb>
    <v>2</v>
  </rv>
  <rv s="2">
    <fb>31001074</fb>
    <v>2</v>
  </rv>
  <rv s="2">
    <fb>31001075</fb>
    <v>2</v>
  </rv>
  <rv s="2">
    <fb>31001076</fb>
    <v>2</v>
  </rv>
  <rv s="2">
    <fb>31001077</fb>
    <v>2</v>
  </rv>
  <rv s="2">
    <fb>31001078</fb>
    <v>2</v>
  </rv>
  <rv s="2">
    <fb>31001079</fb>
    <v>2</v>
  </rv>
  <rv s="3">
    <v>989</v>
  </rv>
  <rv s="9">
    <v>C-C00106</v>
    <v>Atom</v>
    <v>0</v>
    <v>C-C00106</v>
    <v>Constellation</v>
    <v>None</v>
    <v>9575</v>
    <v>1567710000000000</v>
    <v>9576</v>
    <v>9584</v>
  </rv>
  <rv s="2">
    <fb>21000107</fb>
    <v>1</v>
  </rv>
  <rv s="2">
    <fb>31001080</fb>
    <v>2</v>
  </rv>
  <rv s="2">
    <fb>31001081</fb>
    <v>2</v>
  </rv>
  <rv s="2">
    <fb>31001082</fb>
    <v>2</v>
  </rv>
  <rv s="2">
    <fb>31001083</fb>
    <v>2</v>
  </rv>
  <rv s="2">
    <fb>31001084</fb>
    <v>2</v>
  </rv>
  <rv s="2">
    <fb>31001085</fb>
    <v>2</v>
  </rv>
  <rv s="2">
    <fb>31001086</fb>
    <v>2</v>
  </rv>
  <rv s="3">
    <v>990</v>
  </rv>
  <rv s="8">
    <v>C-C00107</v>
    <v>Atom</v>
    <v>0</v>
    <v>C-C00107</v>
    <v>Constellation</v>
    <v>None</v>
    <v>9586</v>
    <v>1.47924e+16</v>
    <v>9576</v>
    <v>9594</v>
  </rv>
  <rv s="2">
    <fb>21000108</fb>
    <v>1</v>
  </rv>
  <rv s="2">
    <fb>31001087</fb>
    <v>2</v>
  </rv>
  <rv s="2">
    <fb>31001088</fb>
    <v>2</v>
  </rv>
  <rv s="2">
    <fb>31001089</fb>
    <v>2</v>
  </rv>
  <rv s="2">
    <fb>31001090</fb>
    <v>2</v>
  </rv>
  <rv s="2">
    <fb>31001091</fb>
    <v>2</v>
  </rv>
  <rv s="2">
    <fb>31001092</fb>
    <v>2</v>
  </rv>
  <rv s="3">
    <v>991</v>
  </rv>
  <rv s="9">
    <v>C-C00108</v>
    <v>Atom</v>
    <v>0</v>
    <v>C-C00108</v>
    <v>Constellation</v>
    <v>None</v>
    <v>9596</v>
    <v>7143170000000000</v>
    <v>9576</v>
    <v>9603</v>
  </rv>
  <rv s="2">
    <fb>21000109</fb>
    <v>1</v>
  </rv>
  <rv s="2">
    <fb>31001093</fb>
    <v>2</v>
  </rv>
  <rv s="2">
    <fb>31001094</fb>
    <v>2</v>
  </rv>
  <rv s="2">
    <fb>31001095</fb>
    <v>2</v>
  </rv>
  <rv s="2">
    <fb>31001096</fb>
    <v>2</v>
  </rv>
  <rv s="2">
    <fb>31001097</fb>
    <v>2</v>
  </rv>
  <rv s="2">
    <fb>31001098</fb>
    <v>2</v>
  </rv>
  <rv s="3">
    <v>992</v>
  </rv>
  <rv s="8">
    <v>C-C00109</v>
    <v>Atom</v>
    <v>0</v>
    <v>C-C00109</v>
    <v>Constellation</v>
    <v>None</v>
    <v>9605</v>
    <v>1.34911e+16</v>
    <v>9576</v>
    <v>9612</v>
  </rv>
  <rv s="2">
    <fb>21000110</fb>
    <v>1</v>
  </rv>
  <rv s="2">
    <fb>31001099</fb>
    <v>2</v>
  </rv>
  <rv s="2">
    <fb>31001100</fb>
    <v>2</v>
  </rv>
  <rv s="2">
    <fb>31001101</fb>
    <v>2</v>
  </rv>
  <rv s="2">
    <fb>31001102</fb>
    <v>2</v>
  </rv>
  <rv s="2">
    <fb>31001103</fb>
    <v>2</v>
  </rv>
  <rv s="2">
    <fb>31001104</fb>
    <v>2</v>
  </rv>
  <rv s="2">
    <fb>31001105</fb>
    <v>2</v>
  </rv>
  <rv s="3">
    <v>993</v>
  </rv>
  <rv s="8">
    <v>C-C00110</v>
    <v>Atom</v>
    <v>0</v>
    <v>C-C00110</v>
    <v>Constellation</v>
    <v>None</v>
    <v>9614</v>
    <v>1.38308e+16</v>
    <v>9576</v>
    <v>9622</v>
  </rv>
  <rv s="2">
    <fb>21000111</fb>
    <v>1</v>
  </rv>
  <rv s="2">
    <fb>31001106</fb>
    <v>2</v>
  </rv>
  <rv s="2">
    <fb>31001107</fb>
    <v>2</v>
  </rv>
  <rv s="2">
    <fb>31001108</fb>
    <v>2</v>
  </rv>
  <rv s="2">
    <fb>31001109</fb>
    <v>2</v>
  </rv>
  <rv s="2">
    <fb>31001110</fb>
    <v>2</v>
  </rv>
  <rv s="2">
    <fb>31001111</fb>
    <v>2</v>
  </rv>
  <rv s="2">
    <fb>31001112</fb>
    <v>2</v>
  </rv>
  <rv s="3">
    <v>994</v>
  </rv>
  <rv s="8">
    <v>C-C00111</v>
    <v>Atom</v>
    <v>0</v>
    <v>C-C00111</v>
    <v>Constellation</v>
    <v>None</v>
    <v>9624</v>
    <v>1.10358e+16</v>
    <v>9576</v>
    <v>9632</v>
  </rv>
  <rv s="2">
    <fb>21000112</fb>
    <v>1</v>
  </rv>
  <rv s="2">
    <fb>31001113</fb>
    <v>2</v>
  </rv>
  <rv s="2">
    <fb>31001114</fb>
    <v>2</v>
  </rv>
  <rv s="2">
    <fb>31001115</fb>
    <v>2</v>
  </rv>
  <rv s="2">
    <fb>31001116</fb>
    <v>2</v>
  </rv>
  <rv s="2">
    <fb>31001117</fb>
    <v>2</v>
  </rv>
  <rv s="2">
    <fb>31001118</fb>
    <v>2</v>
  </rv>
  <rv s="2">
    <fb>31001119</fb>
    <v>2</v>
  </rv>
  <rv s="3">
    <v>995</v>
  </rv>
  <rv s="9">
    <v>C-C00112</v>
    <v>Atom</v>
    <v>0</v>
    <v>C-C00112</v>
    <v>Constellation</v>
    <v>None</v>
    <v>9634</v>
    <v>4770960000000000</v>
    <v>9576</v>
    <v>9642</v>
  </rv>
  <rv s="2">
    <fb>21000113</fb>
    <v>1</v>
  </rv>
  <rv s="2">
    <fb>31001120</fb>
    <v>2</v>
  </rv>
  <rv s="2">
    <fb>31001121</fb>
    <v>2</v>
  </rv>
  <rv s="2">
    <fb>31001122</fb>
    <v>2</v>
  </rv>
  <rv s="2">
    <fb>31001123</fb>
    <v>2</v>
  </rv>
  <rv s="2">
    <fb>31001124</fb>
    <v>2</v>
  </rv>
  <rv s="2">
    <fb>31001125</fb>
    <v>2</v>
  </rv>
  <rv s="2">
    <fb>31001126</fb>
    <v>2</v>
  </rv>
  <rv s="3">
    <v>996</v>
  </rv>
  <rv s="9">
    <v>C-C00113</v>
    <v>Atom</v>
    <v>0</v>
    <v>C-C00113</v>
    <v>Constellation</v>
    <v>None</v>
    <v>9644</v>
    <v>3358900000000000</v>
    <v>9576</v>
    <v>9652</v>
  </rv>
  <rv s="2">
    <fb>21000114</fb>
    <v>1</v>
  </rv>
  <rv s="2">
    <fb>31001127</fb>
    <v>2</v>
  </rv>
  <rv s="2">
    <fb>31001128</fb>
    <v>2</v>
  </rv>
  <rv s="2">
    <fb>31001129</fb>
    <v>2</v>
  </rv>
  <rv s="2">
    <fb>31001130</fb>
    <v>2</v>
  </rv>
  <rv s="2">
    <fb>31001131</fb>
    <v>2</v>
  </rv>
  <rv s="2">
    <fb>31001132</fb>
    <v>2</v>
  </rv>
  <rv s="2">
    <fb>31001133</fb>
    <v>2</v>
  </rv>
  <rv s="3">
    <v>997</v>
  </rv>
  <rv s="8">
    <v>C-C00114</v>
    <v>Atom</v>
    <v>0</v>
    <v>C-C00114</v>
    <v>Constellation</v>
    <v>None</v>
    <v>9654</v>
    <v>1.26858e+16</v>
    <v>9576</v>
    <v>9662</v>
  </rv>
  <rv s="2">
    <fb>21000115</fb>
    <v>1</v>
  </rv>
  <rv s="2">
    <fb>31001134</fb>
    <v>2</v>
  </rv>
  <rv s="2">
    <fb>31001135</fb>
    <v>2</v>
  </rv>
  <rv s="2">
    <fb>31001136</fb>
    <v>2</v>
  </rv>
  <rv s="2">
    <fb>31001137</fb>
    <v>2</v>
  </rv>
  <rv s="2">
    <fb>31001138</fb>
    <v>2</v>
  </rv>
  <rv s="2">
    <fb>31001139</fb>
    <v>2</v>
  </rv>
  <rv s="3">
    <v>998</v>
  </rv>
  <rv s="9">
    <v>C-C00115</v>
    <v>Atom</v>
    <v>0</v>
    <v>C-C00115</v>
    <v>Constellation</v>
    <v>None</v>
    <v>9664</v>
    <v>2736660000000000</v>
    <v>9576</v>
    <v>9671</v>
  </rv>
  <rv s="2">
    <fb>21000116</fb>
    <v>1</v>
  </rv>
  <rv s="2">
    <fb>31001140</fb>
    <v>2</v>
  </rv>
  <rv s="2">
    <fb>31001141</fb>
    <v>2</v>
  </rv>
  <rv s="2">
    <fb>31001142</fb>
    <v>2</v>
  </rv>
  <rv s="2">
    <fb>31001143</fb>
    <v>2</v>
  </rv>
  <rv s="2">
    <fb>31001144</fb>
    <v>2</v>
  </rv>
  <rv s="2">
    <fb>31001145</fb>
    <v>2</v>
  </rv>
  <rv s="3">
    <v>999</v>
  </rv>
  <rv s="9">
    <v>C-C00116</v>
    <v>Atom</v>
    <v>0</v>
    <v>C-C00116</v>
    <v>Constellation</v>
    <v>None</v>
    <v>9673</v>
    <v>5658190000000000</v>
    <v>9576</v>
    <v>9680</v>
  </rv>
  <rv s="2">
    <fb>21000117</fb>
    <v>1</v>
  </rv>
  <rv s="2">
    <fb>31001146</fb>
    <v>2</v>
  </rv>
  <rv s="2">
    <fb>31001147</fb>
    <v>2</v>
  </rv>
  <rv s="2">
    <fb>31001148</fb>
    <v>2</v>
  </rv>
  <rv s="2">
    <fb>31001149</fb>
    <v>2</v>
  </rv>
  <rv s="2">
    <fb>31001150</fb>
    <v>2</v>
  </rv>
  <rv s="2">
    <fb>31001151</fb>
    <v>2</v>
  </rv>
  <rv s="3">
    <v>1000</v>
  </rv>
  <rv s="9">
    <v>C-C00117</v>
    <v>Atom</v>
    <v>0</v>
    <v>C-C00117</v>
    <v>Constellation</v>
    <v>None</v>
    <v>9682</v>
    <v>1641620000000000</v>
    <v>9576</v>
    <v>9689</v>
  </rv>
  <rv s="2">
    <fb>21000118</fb>
    <v>1</v>
  </rv>
  <rv s="2">
    <fb>31001152</fb>
    <v>2</v>
  </rv>
  <rv s="2">
    <fb>31001153</fb>
    <v>2</v>
  </rv>
  <rv s="2">
    <fb>31001154</fb>
    <v>2</v>
  </rv>
  <rv s="2">
    <fb>31001155</fb>
    <v>2</v>
  </rv>
  <rv s="2">
    <fb>31001156</fb>
    <v>2</v>
  </rv>
  <rv s="2">
    <fb>31001157</fb>
    <v>2</v>
  </rv>
  <rv s="3">
    <v>1001</v>
  </rv>
  <rv s="9">
    <v>C-C00118</v>
    <v>Atom</v>
    <v>0</v>
    <v>C-C00118</v>
    <v>Constellation</v>
    <v>None</v>
    <v>9691</v>
    <v>4176880000000000</v>
    <v>9576</v>
    <v>9698</v>
  </rv>
  <rv s="2">
    <fb>21000119</fb>
    <v>1</v>
  </rv>
  <rv s="2">
    <fb>31001158</fb>
    <v>2</v>
  </rv>
  <rv s="2">
    <fb>31001159</fb>
    <v>2</v>
  </rv>
  <rv s="2">
    <fb>31001160</fb>
    <v>2</v>
  </rv>
  <rv s="2">
    <fb>31001161</fb>
    <v>2</v>
  </rv>
  <rv s="2">
    <fb>31001162</fb>
    <v>2</v>
  </rv>
  <rv s="2">
    <fb>31001163</fb>
    <v>2</v>
  </rv>
  <rv s="2">
    <fb>31001164</fb>
    <v>2</v>
  </rv>
  <rv s="3">
    <v>1002</v>
  </rv>
  <rv s="9">
    <v>C-C00119</v>
    <v>Atom</v>
    <v>0</v>
    <v>C-C00119</v>
    <v>Constellation</v>
    <v>None</v>
    <v>9700</v>
    <v>2604680000000000</v>
    <v>9576</v>
    <v>9708</v>
  </rv>
  <rv s="2">
    <fb>21000120</fb>
    <v>1</v>
  </rv>
  <rv s="2">
    <fb>31001165</fb>
    <v>2</v>
  </rv>
  <rv s="2">
    <fb>31001166</fb>
    <v>2</v>
  </rv>
  <rv s="2">
    <fb>31001167</fb>
    <v>2</v>
  </rv>
  <rv s="2">
    <fb>31001168</fb>
    <v>2</v>
  </rv>
  <rv s="2">
    <fb>31001169</fb>
    <v>2</v>
  </rv>
  <rv s="2">
    <fb>31001170</fb>
    <v>2</v>
  </rv>
  <rv s="3">
    <v>1003</v>
  </rv>
  <rv s="9">
    <v>C-C00120</v>
    <v>Atom</v>
    <v>0</v>
    <v>C-C00120</v>
    <v>Constellation</v>
    <v>None</v>
    <v>9710</v>
    <v>1141740000000000</v>
    <v>9576</v>
    <v>9717</v>
  </rv>
  <rv s="2">
    <fb>21000121</fb>
    <v>1</v>
  </rv>
  <rv s="2">
    <fb>31001171</fb>
    <v>2</v>
  </rv>
  <rv s="2">
    <fb>31001172</fb>
    <v>2</v>
  </rv>
  <rv s="2">
    <fb>31001173</fb>
    <v>2</v>
  </rv>
  <rv s="2">
    <fb>31001174</fb>
    <v>2</v>
  </rv>
  <rv s="2">
    <fb>31001175</fb>
    <v>2</v>
  </rv>
  <rv s="2">
    <fb>31001176</fb>
    <v>2</v>
  </rv>
  <rv s="2">
    <fb>31001177</fb>
    <v>2</v>
  </rv>
  <rv s="3">
    <v>1004</v>
  </rv>
  <rv s="8">
    <v>C-C00121</v>
    <v>Atom</v>
    <v>0</v>
    <v>C-C00121</v>
    <v>Constellation</v>
    <v>None</v>
    <v>9719</v>
    <v>9.05475e+15</v>
    <v>9576</v>
    <v>9727</v>
  </rv>
  <rv s="3">
    <v>1005</v>
  </rv>
  <rv s="10">
    <v>C-R00012</v>
    <v>Atom</v>
    <v>0</v>
    <v>9729</v>
    <v>Region</v>
    <v>9576</v>
    <v>C-R00012</v>
  </rv>
  <rv s="2">
    <fb>21000122</fb>
    <v>1</v>
  </rv>
  <rv s="2">
    <fb>11000013</fb>
    <v>1</v>
  </rv>
  <rv s="2">
    <fb>31001178</fb>
    <v>2</v>
  </rv>
  <rv s="2">
    <fb>31001179</fb>
    <v>2</v>
  </rv>
  <rv s="2">
    <fb>31001180</fb>
    <v>2</v>
  </rv>
  <rv s="2">
    <fb>31001181</fb>
    <v>2</v>
  </rv>
  <rv s="2">
    <fb>31001182</fb>
    <v>2</v>
  </rv>
  <rv s="2">
    <fb>31001183</fb>
    <v>2</v>
  </rv>
  <rv s="3">
    <v>1006</v>
  </rv>
  <rv s="8">
    <v>C-C00122</v>
    <v>Atom</v>
    <v>0</v>
    <v>C-C00122</v>
    <v>Constellation</v>
    <v>None</v>
    <v>9731</v>
    <v>9.25875e+15</v>
    <v>9732</v>
    <v>9739</v>
  </rv>
  <rv s="2">
    <fb>21000123</fb>
    <v>1</v>
  </rv>
  <rv s="2">
    <fb>31001184</fb>
    <v>2</v>
  </rv>
  <rv s="2">
    <fb>31001185</fb>
    <v>2</v>
  </rv>
  <rv s="2">
    <fb>31001186</fb>
    <v>2</v>
  </rv>
  <rv s="2">
    <fb>31001187</fb>
    <v>2</v>
  </rv>
  <rv s="2">
    <fb>31001188</fb>
    <v>2</v>
  </rv>
  <rv s="2">
    <fb>31001189</fb>
    <v>2</v>
  </rv>
  <rv s="3">
    <v>1007</v>
  </rv>
  <rv s="8">
    <v>C-C00123</v>
    <v>Atom</v>
    <v>0</v>
    <v>C-C00123</v>
    <v>Constellation</v>
    <v>None</v>
    <v>9741</v>
    <v>1.39061e+16</v>
    <v>9732</v>
    <v>9748</v>
  </rv>
  <rv s="2">
    <fb>21000124</fb>
    <v>1</v>
  </rv>
  <rv s="2">
    <fb>31001190</fb>
    <v>2</v>
  </rv>
  <rv s="2">
    <fb>31001191</fb>
    <v>2</v>
  </rv>
  <rv s="2">
    <fb>31001192</fb>
    <v>2</v>
  </rv>
  <rv s="2">
    <fb>31001193</fb>
    <v>2</v>
  </rv>
  <rv s="2">
    <fb>31001194</fb>
    <v>2</v>
  </rv>
  <rv s="2">
    <fb>31001195</fb>
    <v>2</v>
  </rv>
  <rv s="3">
    <v>1008</v>
  </rv>
  <rv s="8">
    <v>C-C00124</v>
    <v>Atom</v>
    <v>0</v>
    <v>C-C00124</v>
    <v>Constellation</v>
    <v>None</v>
    <v>9750</v>
    <v>1.69279e+16</v>
    <v>9732</v>
    <v>9757</v>
  </rv>
  <rv s="2">
    <fb>21000125</fb>
    <v>1</v>
  </rv>
  <rv s="2">
    <fb>31001196</fb>
    <v>2</v>
  </rv>
  <rv s="2">
    <fb>31001197</fb>
    <v>2</v>
  </rv>
  <rv s="2">
    <fb>31001198</fb>
    <v>2</v>
  </rv>
  <rv s="2">
    <fb>31001199</fb>
    <v>2</v>
  </rv>
  <rv s="2">
    <fb>31001200</fb>
    <v>2</v>
  </rv>
  <rv s="2">
    <fb>31001201</fb>
    <v>2</v>
  </rv>
  <rv s="3">
    <v>1009</v>
  </rv>
  <rv s="8">
    <v>C-C00125</v>
    <v>Atom</v>
    <v>0</v>
    <v>C-C00125</v>
    <v>Constellation</v>
    <v>None</v>
    <v>9759</v>
    <v>2.19319e+16</v>
    <v>9732</v>
    <v>9766</v>
  </rv>
  <rv s="2">
    <fb>21000126</fb>
    <v>1</v>
  </rv>
  <rv s="2">
    <fb>31001202</fb>
    <v>2</v>
  </rv>
  <rv s="2">
    <fb>31001203</fb>
    <v>2</v>
  </rv>
  <rv s="2">
    <fb>31001204</fb>
    <v>2</v>
  </rv>
  <rv s="2">
    <fb>31001205</fb>
    <v>2</v>
  </rv>
  <rv s="2">
    <fb>31001206</fb>
    <v>2</v>
  </rv>
  <rv s="2">
    <fb>31001207</fb>
    <v>2</v>
  </rv>
  <rv s="3">
    <v>1010</v>
  </rv>
  <rv s="8">
    <v>C-C00126</v>
    <v>Atom</v>
    <v>0</v>
    <v>C-C00126</v>
    <v>Constellation</v>
    <v>None</v>
    <v>9768</v>
    <v>2.14843e+16</v>
    <v>9732</v>
    <v>9775</v>
  </rv>
  <rv s="2">
    <fb>21000127</fb>
    <v>1</v>
  </rv>
  <rv s="2">
    <fb>31001208</fb>
    <v>2</v>
  </rv>
  <rv s="2">
    <fb>31001209</fb>
    <v>2</v>
  </rv>
  <rv s="2">
    <fb>31001210</fb>
    <v>2</v>
  </rv>
  <rv s="2">
    <fb>31001211</fb>
    <v>2</v>
  </rv>
  <rv s="2">
    <fb>31001212</fb>
    <v>2</v>
  </rv>
  <rv s="2">
    <fb>31001213</fb>
    <v>2</v>
  </rv>
  <rv s="3">
    <v>1011</v>
  </rv>
  <rv s="8">
    <v>C-C00127</v>
    <v>Atom</v>
    <v>0</v>
    <v>C-C00127</v>
    <v>Constellation</v>
    <v>None</v>
    <v>9777</v>
    <v>9.52178e+15</v>
    <v>9732</v>
    <v>9784</v>
  </rv>
  <rv s="2">
    <fb>21000128</fb>
    <v>1</v>
  </rv>
  <rv s="2">
    <fb>31001214</fb>
    <v>2</v>
  </rv>
  <rv s="2">
    <fb>31001215</fb>
    <v>2</v>
  </rv>
  <rv s="2">
    <fb>31001216</fb>
    <v>2</v>
  </rv>
  <rv s="2">
    <fb>31001217</fb>
    <v>2</v>
  </rv>
  <rv s="2">
    <fb>31001218</fb>
    <v>2</v>
  </rv>
  <rv s="2">
    <fb>31001219</fb>
    <v>2</v>
  </rv>
  <rv s="2">
    <fb>31001220</fb>
    <v>2</v>
  </rv>
  <rv s="3">
    <v>1012</v>
  </rv>
  <rv s="9">
    <v>C-C00128</v>
    <v>Atom</v>
    <v>0</v>
    <v>C-C00128</v>
    <v>Constellation</v>
    <v>None</v>
    <v>9786</v>
    <v>8848250000000000</v>
    <v>9732</v>
    <v>9794</v>
  </rv>
  <rv s="3">
    <v>1013</v>
  </rv>
  <rv s="10">
    <v>C-R00013</v>
    <v>Atom</v>
    <v>0</v>
    <v>9796</v>
    <v>Region</v>
    <v>9732</v>
    <v>C-R00013</v>
  </rv>
  <rv s="2">
    <fb>21000129</fb>
    <v>1</v>
  </rv>
  <rv s="2">
    <fb>11000014</fb>
    <v>1</v>
  </rv>
  <rv s="2">
    <fb>31001221</fb>
    <v>2</v>
  </rv>
  <rv s="2">
    <fb>31001222</fb>
    <v>2</v>
  </rv>
  <rv s="2">
    <fb>31001223</fb>
    <v>2</v>
  </rv>
  <rv s="2">
    <fb>31001224</fb>
    <v>2</v>
  </rv>
  <rv s="2">
    <fb>31001225</fb>
    <v>2</v>
  </rv>
  <rv s="2">
    <fb>31001226</fb>
    <v>2</v>
  </rv>
  <rv s="3">
    <v>1014</v>
  </rv>
  <rv s="9">
    <v>C-C00129</v>
    <v>Atom</v>
    <v>0</v>
    <v>C-C00129</v>
    <v>Constellation</v>
    <v>None</v>
    <v>9798</v>
    <v>3477700000000000</v>
    <v>9799</v>
    <v>9806</v>
  </rv>
  <rv s="2">
    <fb>21000130</fb>
    <v>1</v>
  </rv>
  <rv s="2">
    <fb>31001227</fb>
    <v>2</v>
  </rv>
  <rv s="2">
    <fb>31001228</fb>
    <v>2</v>
  </rv>
  <rv s="2">
    <fb>31001229</fb>
    <v>2</v>
  </rv>
  <rv s="2">
    <fb>31001230</fb>
    <v>2</v>
  </rv>
  <rv s="2">
    <fb>31001231</fb>
    <v>2</v>
  </rv>
  <rv s="2">
    <fb>31001232</fb>
    <v>2</v>
  </rv>
  <rv s="3">
    <v>1015</v>
  </rv>
  <rv s="9">
    <v>C-C00130</v>
    <v>Atom</v>
    <v>0</v>
    <v>C-C00130</v>
    <v>Constellation</v>
    <v>None</v>
    <v>9808</v>
    <v>1081230000000000</v>
    <v>9799</v>
    <v>9815</v>
  </rv>
  <rv s="2">
    <fb>21000131</fb>
    <v>1</v>
  </rv>
  <rv s="2">
    <fb>31001233</fb>
    <v>2</v>
  </rv>
  <rv s="2">
    <fb>31001234</fb>
    <v>2</v>
  </rv>
  <rv s="2">
    <fb>31001235</fb>
    <v>2</v>
  </rv>
  <rv s="2">
    <fb>31001236</fb>
    <v>2</v>
  </rv>
  <rv s="2">
    <fb>31001237</fb>
    <v>2</v>
  </rv>
  <rv s="2">
    <fb>31001238</fb>
    <v>2</v>
  </rv>
  <rv s="2">
    <fb>31001239</fb>
    <v>2</v>
  </rv>
  <rv s="3">
    <v>1016</v>
  </rv>
  <rv s="9">
    <v>C-C00131</v>
    <v>Atom</v>
    <v>0</v>
    <v>C-C00131</v>
    <v>Constellation</v>
    <v>None</v>
    <v>9817</v>
    <v>1457270000000000</v>
    <v>9799</v>
    <v>9825</v>
  </rv>
  <rv s="2">
    <fb>21000132</fb>
    <v>1</v>
  </rv>
  <rv s="2">
    <fb>31001240</fb>
    <v>2</v>
  </rv>
  <rv s="2">
    <fb>31001241</fb>
    <v>2</v>
  </rv>
  <rv s="2">
    <fb>31001242</fb>
    <v>2</v>
  </rv>
  <rv s="2">
    <fb>31001243</fb>
    <v>2</v>
  </rv>
  <rv s="2">
    <fb>31001244</fb>
    <v>2</v>
  </rv>
  <rv s="2">
    <fb>31001245</fb>
    <v>2</v>
  </rv>
  <rv s="2">
    <fb>31001246</fb>
    <v>2</v>
  </rv>
  <rv s="3">
    <v>1017</v>
  </rv>
  <rv s="9">
    <v>C-C00132</v>
    <v>Atom</v>
    <v>0</v>
    <v>C-C00132</v>
    <v>Constellation</v>
    <v>None</v>
    <v>9827</v>
    <v>1184900000000000</v>
    <v>9799</v>
    <v>9835</v>
  </rv>
  <rv s="2">
    <fb>21000133</fb>
    <v>1</v>
  </rv>
  <rv s="2">
    <fb>31001247</fb>
    <v>2</v>
  </rv>
  <rv s="2">
    <fb>31001248</fb>
    <v>2</v>
  </rv>
  <rv s="2">
    <fb>31001249</fb>
    <v>2</v>
  </rv>
  <rv s="2">
    <fb>31001250</fb>
    <v>2</v>
  </rv>
  <rv s="2">
    <fb>31001251</fb>
    <v>2</v>
  </rv>
  <rv s="2">
    <fb>31001252</fb>
    <v>2</v>
  </rv>
  <rv s="2">
    <fb>31001253</fb>
    <v>2</v>
  </rv>
  <rv s="3">
    <v>1018</v>
  </rv>
  <rv s="9">
    <v>C-C00133</v>
    <v>Atom</v>
    <v>0</v>
    <v>C-C00133</v>
    <v>Constellation</v>
    <v>None</v>
    <v>9837</v>
    <v>4662550000000000</v>
    <v>9799</v>
    <v>9845</v>
  </rv>
  <rv s="2">
    <fb>21000134</fb>
    <v>1</v>
  </rv>
  <rv s="2">
    <fb>31001254</fb>
    <v>2</v>
  </rv>
  <rv s="2">
    <fb>31001255</fb>
    <v>2</v>
  </rv>
  <rv s="2">
    <fb>31001256</fb>
    <v>2</v>
  </rv>
  <rv s="2">
    <fb>31001257</fb>
    <v>2</v>
  </rv>
  <rv s="2">
    <fb>31001258</fb>
    <v>2</v>
  </rv>
  <rv s="2">
    <fb>31001259</fb>
    <v>2</v>
  </rv>
  <rv s="3">
    <v>1019</v>
  </rv>
  <rv s="9">
    <v>C-C00134</v>
    <v>Atom</v>
    <v>0</v>
    <v>C-C00134</v>
    <v>Constellation</v>
    <v>None</v>
    <v>9847</v>
    <v>831553000000000</v>
    <v>9799</v>
    <v>9854</v>
  </rv>
  <rv s="2">
    <fb>21000135</fb>
    <v>1</v>
  </rv>
  <rv s="2">
    <fb>31001260</fb>
    <v>2</v>
  </rv>
  <rv s="2">
    <fb>31001261</fb>
    <v>2</v>
  </rv>
  <rv s="2">
    <fb>31001262</fb>
    <v>2</v>
  </rv>
  <rv s="2">
    <fb>31001263</fb>
    <v>2</v>
  </rv>
  <rv s="2">
    <fb>31001264</fb>
    <v>2</v>
  </rv>
  <rv s="2">
    <fb>31001265</fb>
    <v>2</v>
  </rv>
  <rv s="2">
    <fb>31001266</fb>
    <v>2</v>
  </rv>
  <rv s="3">
    <v>1020</v>
  </rv>
  <rv s="9">
    <v>C-C00135</v>
    <v>Atom</v>
    <v>0</v>
    <v>C-C00135</v>
    <v>Constellation</v>
    <v>None</v>
    <v>9856</v>
    <v>3403520000000000</v>
    <v>9799</v>
    <v>9864</v>
  </rv>
  <rv s="2">
    <fb>21000136</fb>
    <v>1</v>
  </rv>
  <rv s="2">
    <fb>31001267</fb>
    <v>2</v>
  </rv>
  <rv s="2">
    <fb>31001268</fb>
    <v>2</v>
  </rv>
  <rv s="2">
    <fb>31001269</fb>
    <v>2</v>
  </rv>
  <rv s="2">
    <fb>31001270</fb>
    <v>2</v>
  </rv>
  <rv s="2">
    <fb>31001271</fb>
    <v>2</v>
  </rv>
  <rv s="2">
    <fb>31001272</fb>
    <v>2</v>
  </rv>
  <rv s="3">
    <v>1021</v>
  </rv>
  <rv s="9">
    <v>C-C00136</v>
    <v>Atom</v>
    <v>0</v>
    <v>C-C00136</v>
    <v>Constellation</v>
    <v>None</v>
    <v>9866</v>
    <v>1832400000000000</v>
    <v>9799</v>
    <v>9873</v>
  </rv>
  <rv s="2">
    <fb>21000137</fb>
    <v>1</v>
  </rv>
  <rv s="2">
    <fb>31001273</fb>
    <v>2</v>
  </rv>
  <rv s="2">
    <fb>31001274</fb>
    <v>2</v>
  </rv>
  <rv s="2">
    <fb>31001275</fb>
    <v>2</v>
  </rv>
  <rv s="2">
    <fb>31001276</fb>
    <v>2</v>
  </rv>
  <rv s="2">
    <fb>31001277</fb>
    <v>2</v>
  </rv>
  <rv s="2">
    <fb>31001278</fb>
    <v>2</v>
  </rv>
  <rv s="3">
    <v>1022</v>
  </rv>
  <rv s="9">
    <v>C-C00137</v>
    <v>Atom</v>
    <v>0</v>
    <v>C-C00137</v>
    <v>Constellation</v>
    <v>None</v>
    <v>9875</v>
    <v>6801210000000000</v>
    <v>9799</v>
    <v>9882</v>
  </rv>
  <rv s="2">
    <fb>21000138</fb>
    <v>1</v>
  </rv>
  <rv s="2">
    <fb>31001279</fb>
    <v>2</v>
  </rv>
  <rv s="2">
    <fb>31001280</fb>
    <v>2</v>
  </rv>
  <rv s="2">
    <fb>31001281</fb>
    <v>2</v>
  </rv>
  <rv s="2">
    <fb>31001282</fb>
    <v>2</v>
  </rv>
  <rv s="2">
    <fb>31001283</fb>
    <v>2</v>
  </rv>
  <rv s="2">
    <fb>31001284</fb>
    <v>2</v>
  </rv>
  <rv s="3">
    <v>1023</v>
  </rv>
  <rv s="9">
    <v>C-C00138</v>
    <v>Atom</v>
    <v>0</v>
    <v>C-C00138</v>
    <v>Constellation</v>
    <v>None</v>
    <v>9884</v>
    <v>2289260000000000</v>
    <v>9799</v>
    <v>9891</v>
  </rv>
  <rv s="2">
    <fb>21000139</fb>
    <v>1</v>
  </rv>
  <rv s="2">
    <fb>31001285</fb>
    <v>2</v>
  </rv>
  <rv s="2">
    <fb>31001286</fb>
    <v>2</v>
  </rv>
  <rv s="2">
    <fb>31001287</fb>
    <v>2</v>
  </rv>
  <rv s="2">
    <fb>31001288</fb>
    <v>2</v>
  </rv>
  <rv s="2">
    <fb>31001289</fb>
    <v>2</v>
  </rv>
  <rv s="2">
    <fb>31001290</fb>
    <v>2</v>
  </rv>
  <rv s="2">
    <fb>31001291</fb>
    <v>2</v>
  </rv>
  <rv s="3">
    <v>1024</v>
  </rv>
  <rv s="9">
    <v>C-C00139</v>
    <v>Atom</v>
    <v>0</v>
    <v>C-C00139</v>
    <v>Constellation</v>
    <v>None</v>
    <v>9893</v>
    <v>5192490000000000</v>
    <v>9799</v>
    <v>9901</v>
  </rv>
  <rv s="2">
    <fb>21000140</fb>
    <v>1</v>
  </rv>
  <rv s="2">
    <fb>31001292</fb>
    <v>2</v>
  </rv>
  <rv s="2">
    <fb>31001293</fb>
    <v>2</v>
  </rv>
  <rv s="2">
    <fb>31001294</fb>
    <v>2</v>
  </rv>
  <rv s="2">
    <fb>31001295</fb>
    <v>2</v>
  </rv>
  <rv s="2">
    <fb>31001296</fb>
    <v>2</v>
  </rv>
  <rv s="2">
    <fb>31001297</fb>
    <v>2</v>
  </rv>
  <rv s="2">
    <fb>31001298</fb>
    <v>2</v>
  </rv>
  <rv s="3">
    <v>1025</v>
  </rv>
  <rv s="9">
    <v>C-C00140</v>
    <v>Atom</v>
    <v>0</v>
    <v>C-C00140</v>
    <v>Constellation</v>
    <v>None</v>
    <v>9903</v>
    <v>6585000000000000</v>
    <v>9799</v>
    <v>9911</v>
  </rv>
  <rv s="2">
    <fb>21000141</fb>
    <v>1</v>
  </rv>
  <rv s="2">
    <fb>31001299</fb>
    <v>2</v>
  </rv>
  <rv s="2">
    <fb>31001300</fb>
    <v>2</v>
  </rv>
  <rv s="2">
    <fb>31001301</fb>
    <v>2</v>
  </rv>
  <rv s="2">
    <fb>31001302</fb>
    <v>2</v>
  </rv>
  <rv s="2">
    <fb>31001303</fb>
    <v>2</v>
  </rv>
  <rv s="2">
    <fb>31001304</fb>
    <v>2</v>
  </rv>
  <rv s="3">
    <v>1026</v>
  </rv>
  <rv s="9">
    <v>C-C00141</v>
    <v>Atom</v>
    <v>0</v>
    <v>C-C00141</v>
    <v>Constellation</v>
    <v>None</v>
    <v>9913</v>
    <v>376983000000000</v>
    <v>9799</v>
    <v>9920</v>
  </rv>
  <rv s="2">
    <fb>21000142</fb>
    <v>1</v>
  </rv>
  <rv s="2">
    <fb>31001305</fb>
    <v>2</v>
  </rv>
  <rv s="2">
    <fb>31001306</fb>
    <v>2</v>
  </rv>
  <rv s="2">
    <fb>31001307</fb>
    <v>2</v>
  </rv>
  <rv s="2">
    <fb>31001308</fb>
    <v>2</v>
  </rv>
  <rv s="2">
    <fb>31001309</fb>
    <v>2</v>
  </rv>
  <rv s="2">
    <fb>31001310</fb>
    <v>2</v>
  </rv>
  <rv s="3">
    <v>1027</v>
  </rv>
  <rv s="9">
    <v>C-C00142</v>
    <v>Atom</v>
    <v>0</v>
    <v>C-C00142</v>
    <v>Constellation</v>
    <v>None</v>
    <v>9922</v>
    <v>1077270000000000</v>
    <v>9799</v>
    <v>9929</v>
  </rv>
  <rv s="2">
    <fb>21000143</fb>
    <v>1</v>
  </rv>
  <rv s="2">
    <fb>31001311</fb>
    <v>2</v>
  </rv>
  <rv s="2">
    <fb>31001312</fb>
    <v>2</v>
  </rv>
  <rv s="2">
    <fb>31001313</fb>
    <v>2</v>
  </rv>
  <rv s="2">
    <fb>31001314</fb>
    <v>2</v>
  </rv>
  <rv s="2">
    <fb>31001315</fb>
    <v>2</v>
  </rv>
  <rv s="2">
    <fb>31001316</fb>
    <v>2</v>
  </rv>
  <rv s="3">
    <v>1028</v>
  </rv>
  <rv s="9">
    <v>C-C00143</v>
    <v>Atom</v>
    <v>0</v>
    <v>C-C00143</v>
    <v>Constellation</v>
    <v>None</v>
    <v>9931</v>
    <v>3217800000000000</v>
    <v>9799</v>
    <v>9938</v>
  </rv>
  <rv s="3">
    <v>1029</v>
  </rv>
  <rv s="10">
    <v>C-R00014</v>
    <v>Atom</v>
    <v>0</v>
    <v>9940</v>
    <v>Region</v>
    <v>9799</v>
    <v>C-R00014</v>
  </rv>
  <rv s="2">
    <fb>21000144</fb>
    <v>1</v>
  </rv>
  <rv s="2">
    <fb>11000015</fb>
    <v>1</v>
  </rv>
  <rv s="2">
    <fb>31001317</fb>
    <v>2</v>
  </rv>
  <rv s="2">
    <fb>31001318</fb>
    <v>2</v>
  </rv>
  <rv s="2">
    <fb>31001319</fb>
    <v>2</v>
  </rv>
  <rv s="2">
    <fb>31001320</fb>
    <v>2</v>
  </rv>
  <rv s="2">
    <fb>31001321</fb>
    <v>2</v>
  </rv>
  <rv s="2">
    <fb>31001322</fb>
    <v>2</v>
  </rv>
  <rv s="3">
    <v>1030</v>
  </rv>
  <rv s="8">
    <v>C-C00144</v>
    <v>Atom</v>
    <v>0</v>
    <v>C-C00144</v>
    <v>Constellation</v>
    <v>None</v>
    <v>9942</v>
    <v>1.26046e+16</v>
    <v>9943</v>
    <v>9950</v>
  </rv>
  <rv s="2">
    <fb>21000145</fb>
    <v>1</v>
  </rv>
  <rv s="2">
    <fb>31001323</fb>
    <v>2</v>
  </rv>
  <rv s="2">
    <fb>31001324</fb>
    <v>2</v>
  </rv>
  <rv s="2">
    <fb>31001325</fb>
    <v>2</v>
  </rv>
  <rv s="2">
    <fb>31001326</fb>
    <v>2</v>
  </rv>
  <rv s="2">
    <fb>31001327</fb>
    <v>2</v>
  </rv>
  <rv s="2">
    <fb>31001328</fb>
    <v>2</v>
  </rv>
  <rv s="3">
    <v>1031</v>
  </rv>
  <rv s="8">
    <v>C-C00145</v>
    <v>Atom</v>
    <v>0</v>
    <v>C-C00145</v>
    <v>Constellation</v>
    <v>None</v>
    <v>9952</v>
    <v>9.41685e+15</v>
    <v>9943</v>
    <v>9959</v>
  </rv>
  <rv s="2">
    <fb>21000146</fb>
    <v>1</v>
  </rv>
  <rv s="2">
    <fb>31001329</fb>
    <v>2</v>
  </rv>
  <rv s="2">
    <fb>31001330</fb>
    <v>2</v>
  </rv>
  <rv s="2">
    <fb>31001331</fb>
    <v>2</v>
  </rv>
  <rv s="2">
    <fb>31001332</fb>
    <v>2</v>
  </rv>
  <rv s="2">
    <fb>31001333</fb>
    <v>2</v>
  </rv>
  <rv s="2">
    <fb>31001334</fb>
    <v>2</v>
  </rv>
  <rv s="3">
    <v>1032</v>
  </rv>
  <rv s="8">
    <v>C-C00146</v>
    <v>Atom</v>
    <v>0</v>
    <v>C-C00146</v>
    <v>Constellation</v>
    <v>None</v>
    <v>9961</v>
    <v>1.35334e+16</v>
    <v>9943</v>
    <v>9968</v>
  </rv>
  <rv s="2">
    <fb>21000147</fb>
    <v>1</v>
  </rv>
  <rv s="2">
    <fb>31001335</fb>
    <v>2</v>
  </rv>
  <rv s="2">
    <fb>31001336</fb>
    <v>2</v>
  </rv>
  <rv s="2">
    <fb>31001337</fb>
    <v>2</v>
  </rv>
  <rv s="2">
    <fb>31001338</fb>
    <v>2</v>
  </rv>
  <rv s="2">
    <fb>31001339</fb>
    <v>2</v>
  </rv>
  <rv s="2">
    <fb>31001340</fb>
    <v>2</v>
  </rv>
  <rv s="2">
    <fb>31001341</fb>
    <v>2</v>
  </rv>
  <rv s="3">
    <v>1033</v>
  </rv>
  <rv s="8">
    <v>C-C00147</v>
    <v>Atom</v>
    <v>0</v>
    <v>C-C00147</v>
    <v>Constellation</v>
    <v>None</v>
    <v>9970</v>
    <v>1.25202e+16</v>
    <v>9943</v>
    <v>9978</v>
  </rv>
  <rv s="2">
    <fb>21000148</fb>
    <v>1</v>
  </rv>
  <rv s="2">
    <fb>31001342</fb>
    <v>2</v>
  </rv>
  <rv s="2">
    <fb>31001343</fb>
    <v>2</v>
  </rv>
  <rv s="2">
    <fb>31001344</fb>
    <v>2</v>
  </rv>
  <rv s="2">
    <fb>31001345</fb>
    <v>2</v>
  </rv>
  <rv s="2">
    <fb>31001346</fb>
    <v>2</v>
  </rv>
  <rv s="2">
    <fb>31001347</fb>
    <v>2</v>
  </rv>
  <rv s="2">
    <fb>31001348</fb>
    <v>2</v>
  </rv>
  <rv s="3">
    <v>1034</v>
  </rv>
  <rv s="8">
    <v>C-C00148</v>
    <v>Atom</v>
    <v>0</v>
    <v>C-C00148</v>
    <v>Constellation</v>
    <v>None</v>
    <v>9980</v>
    <v>1.36027e+16</v>
    <v>9943</v>
    <v>9988</v>
  </rv>
  <rv s="2">
    <fb>21000149</fb>
    <v>1</v>
  </rv>
  <rv s="2">
    <fb>31001349</fb>
    <v>2</v>
  </rv>
  <rv s="2">
    <fb>31001350</fb>
    <v>2</v>
  </rv>
  <rv s="2">
    <fb>31001351</fb>
    <v>2</v>
  </rv>
  <rv s="2">
    <fb>31001352</fb>
    <v>2</v>
  </rv>
  <rv s="2">
    <fb>31001353</fb>
    <v>2</v>
  </rv>
  <rv s="2">
    <fb>31001354</fb>
    <v>2</v>
  </rv>
  <rv s="2">
    <fb>31001355</fb>
    <v>2</v>
  </rv>
  <rv s="3">
    <v>1035</v>
  </rv>
  <rv s="8">
    <v>C-C00149</v>
    <v>Atom</v>
    <v>0</v>
    <v>C-C00149</v>
    <v>Constellation</v>
    <v>None</v>
    <v>9990</v>
    <v>1.12052e+16</v>
    <v>9943</v>
    <v>9998</v>
  </rv>
  <rv s="2">
    <fb>21000150</fb>
    <v>1</v>
  </rv>
  <rv s="2">
    <fb>31001356</fb>
    <v>2</v>
  </rv>
  <rv s="2">
    <fb>31001357</fb>
    <v>2</v>
  </rv>
  <rv s="2">
    <fb>31001358</fb>
    <v>2</v>
  </rv>
  <rv s="2">
    <fb>31001359</fb>
    <v>2</v>
  </rv>
  <rv s="2">
    <fb>31001360</fb>
    <v>2</v>
  </rv>
  <rv s="2">
    <fb>31001361</fb>
    <v>2</v>
  </rv>
  <rv s="3">
    <v>1036</v>
  </rv>
  <rv s="8">
    <v>C-C00150</v>
    <v>Atom</v>
    <v>0</v>
    <v>C-C00150</v>
    <v>Constellation</v>
    <v>None</v>
    <v>10000</v>
    <v>1.37069e+16</v>
    <v>9943</v>
    <v>10007</v>
  </rv>
  <rv s="2">
    <fb>21000151</fb>
    <v>1</v>
  </rv>
  <rv s="2">
    <fb>31001362</fb>
    <v>2</v>
  </rv>
  <rv s="2">
    <fb>31001363</fb>
    <v>2</v>
  </rv>
  <rv s="2">
    <fb>31001364</fb>
    <v>2</v>
  </rv>
  <rv s="2">
    <fb>31001365</fb>
    <v>2</v>
  </rv>
  <rv s="2">
    <fb>31001366</fb>
    <v>2</v>
  </rv>
  <rv s="2">
    <fb>31001367</fb>
    <v>2</v>
  </rv>
  <rv s="3">
    <v>1037</v>
  </rv>
  <rv s="9">
    <v>C-C00151</v>
    <v>Atom</v>
    <v>0</v>
    <v>C-C00151</v>
    <v>Constellation</v>
    <v>None</v>
    <v>10009</v>
    <v>1361450000000000</v>
    <v>9943</v>
    <v>10016</v>
  </rv>
  <rv s="2">
    <fb>21000152</fb>
    <v>1</v>
  </rv>
  <rv s="2">
    <fb>31001368</fb>
    <v>2</v>
  </rv>
  <rv s="2">
    <fb>31001369</fb>
    <v>2</v>
  </rv>
  <rv s="2">
    <fb>31001370</fb>
    <v>2</v>
  </rv>
  <rv s="2">
    <fb>31001371</fb>
    <v>2</v>
  </rv>
  <rv s="2">
    <fb>31001372</fb>
    <v>2</v>
  </rv>
  <rv s="2">
    <fb>31001373</fb>
    <v>2</v>
  </rv>
  <rv s="2">
    <fb>31001374</fb>
    <v>2</v>
  </rv>
  <rv s="3">
    <v>1038</v>
  </rv>
  <rv s="8">
    <v>C-C00152</v>
    <v>Atom</v>
    <v>0</v>
    <v>C-C00152</v>
    <v>Constellation</v>
    <v>None</v>
    <v>10018</v>
    <v>1.09305e+16</v>
    <v>9943</v>
    <v>10026</v>
  </rv>
  <rv s="3">
    <v>1039</v>
  </rv>
  <rv s="10">
    <v>C-R00015</v>
    <v>Atom</v>
    <v>0</v>
    <v>10028</v>
    <v>Region</v>
    <v>9943</v>
    <v>C-R00015</v>
  </rv>
  <rv s="2">
    <fb>21000153</fb>
    <v>1</v>
  </rv>
  <rv s="2">
    <fb>11000016</fb>
    <v>1</v>
  </rv>
  <rv s="2">
    <fb>31001375</fb>
    <v>2</v>
  </rv>
  <rv s="2">
    <fb>31001376</fb>
    <v>2</v>
  </rv>
  <rv s="2">
    <fb>31001377</fb>
    <v>2</v>
  </rv>
  <rv s="2">
    <fb>31001378</fb>
    <v>2</v>
  </rv>
  <rv s="2">
    <fb>31001379</fb>
    <v>2</v>
  </rv>
  <rv s="2">
    <fb>31001380</fb>
    <v>2</v>
  </rv>
  <rv s="2">
    <fb>31001381</fb>
    <v>2</v>
  </rv>
  <rv s="3">
    <v>1040</v>
  </rv>
  <rv s="8">
    <v>D-C00153</v>
    <v>Atom</v>
    <v>0</v>
    <v>D-C00153</v>
    <v>Constellation</v>
    <v>None</v>
    <v>10030</v>
    <v>1.10738e+16</v>
    <v>10031</v>
    <v>10039</v>
  </rv>
  <rv s="2">
    <fb>21000154</fb>
    <v>1</v>
  </rv>
  <rv s="2">
    <fb>31001382</fb>
    <v>2</v>
  </rv>
  <rv s="2">
    <fb>31001383</fb>
    <v>2</v>
  </rv>
  <rv s="2">
    <fb>31001384</fb>
    <v>2</v>
  </rv>
  <rv s="2">
    <fb>31001385</fb>
    <v>2</v>
  </rv>
  <rv s="2">
    <fb>31001386</fb>
    <v>2</v>
  </rv>
  <rv s="2">
    <fb>31001387</fb>
    <v>2</v>
  </rv>
  <rv s="2">
    <fb>31001388</fb>
    <v>2</v>
  </rv>
  <rv s="3">
    <v>1041</v>
  </rv>
  <rv s="9">
    <v>D-C00154</v>
    <v>Atom</v>
    <v>0</v>
    <v>D-C00154</v>
    <v>Constellation</v>
    <v>None</v>
    <v>10041</v>
    <v>8011850000000000</v>
    <v>10031</v>
    <v>10049</v>
  </rv>
  <rv s="2">
    <fb>21000155</fb>
    <v>1</v>
  </rv>
  <rv s="2">
    <fb>31001389</fb>
    <v>2</v>
  </rv>
  <rv s="2">
    <fb>31001390</fb>
    <v>2</v>
  </rv>
  <rv s="2">
    <fb>31001391</fb>
    <v>2</v>
  </rv>
  <rv s="2">
    <fb>31001392</fb>
    <v>2</v>
  </rv>
  <rv s="2">
    <fb>31001393</fb>
    <v>2</v>
  </rv>
  <rv s="2">
    <fb>31001394</fb>
    <v>2</v>
  </rv>
  <rv s="2">
    <fb>31001395</fb>
    <v>2</v>
  </rv>
  <rv s="3">
    <v>1042</v>
  </rv>
  <rv s="8">
    <v>D-C00155</v>
    <v>Atom</v>
    <v>0</v>
    <v>D-C00155</v>
    <v>Constellation</v>
    <v>None</v>
    <v>10051</v>
    <v>9.88154e+15</v>
    <v>10031</v>
    <v>10059</v>
  </rv>
  <rv s="2">
    <fb>21000156</fb>
    <v>1</v>
  </rv>
  <rv s="2">
    <fb>31001396</fb>
    <v>2</v>
  </rv>
  <rv s="2">
    <fb>31001397</fb>
    <v>2</v>
  </rv>
  <rv s="2">
    <fb>31001398</fb>
    <v>2</v>
  </rv>
  <rv s="2">
    <fb>31001399</fb>
    <v>2</v>
  </rv>
  <rv s="2">
    <fb>31001400</fb>
    <v>2</v>
  </rv>
  <rv s="2">
    <fb>31001401</fb>
    <v>2</v>
  </rv>
  <rv s="2">
    <fb>31001402</fb>
    <v>2</v>
  </rv>
  <rv s="3">
    <v>1043</v>
  </rv>
  <rv s="9">
    <v>D-C00156</v>
    <v>Atom</v>
    <v>0</v>
    <v>D-C00156</v>
    <v>Constellation</v>
    <v>None</v>
    <v>10061</v>
    <v>5355770000000000</v>
    <v>10031</v>
    <v>10069</v>
  </rv>
  <rv s="2">
    <fb>21000157</fb>
    <v>1</v>
  </rv>
  <rv s="2">
    <fb>31001403</fb>
    <v>2</v>
  </rv>
  <rv s="2">
    <fb>31001404</fb>
    <v>2</v>
  </rv>
  <rv s="2">
    <fb>31001405</fb>
    <v>2</v>
  </rv>
  <rv s="2">
    <fb>31001406</fb>
    <v>2</v>
  </rv>
  <rv s="2">
    <fb>31001407</fb>
    <v>2</v>
  </rv>
  <rv s="2">
    <fb>31001408</fb>
    <v>2</v>
  </rv>
  <rv s="2">
    <fb>31001409</fb>
    <v>2</v>
  </rv>
  <rv s="3">
    <v>1044</v>
  </rv>
  <rv s="9">
    <v>D-C00157</v>
    <v>Atom</v>
    <v>0</v>
    <v>D-C00157</v>
    <v>Constellation</v>
    <v>None</v>
    <v>10071</v>
    <v>3657080000000000</v>
    <v>10031</v>
    <v>10079</v>
  </rv>
  <rv s="2">
    <fb>21000158</fb>
    <v>1</v>
  </rv>
  <rv s="2">
    <fb>31001410</fb>
    <v>2</v>
  </rv>
  <rv s="2">
    <fb>31001411</fb>
    <v>2</v>
  </rv>
  <rv s="2">
    <fb>31001412</fb>
    <v>2</v>
  </rv>
  <rv s="2">
    <fb>31001413</fb>
    <v>2</v>
  </rv>
  <rv s="2">
    <fb>31001414</fb>
    <v>2</v>
  </rv>
  <rv s="2">
    <fb>31001415</fb>
    <v>2</v>
  </rv>
  <rv s="2">
    <fb>31001416</fb>
    <v>2</v>
  </rv>
  <rv s="3">
    <v>1045</v>
  </rv>
  <rv s="8">
    <v>D-C00158</v>
    <v>Atom</v>
    <v>0</v>
    <v>D-C00158</v>
    <v>Constellation</v>
    <v>None</v>
    <v>10081</v>
    <v>1.22669e+16</v>
    <v>10031</v>
    <v>10089</v>
  </rv>
  <rv s="2">
    <fb>21000159</fb>
    <v>1</v>
  </rv>
  <rv s="2">
    <fb>31001417</fb>
    <v>2</v>
  </rv>
  <rv s="2">
    <fb>31001418</fb>
    <v>2</v>
  </rv>
  <rv s="2">
    <fb>31001419</fb>
    <v>2</v>
  </rv>
  <rv s="2">
    <fb>31001420</fb>
    <v>2</v>
  </rv>
  <rv s="2">
    <fb>31001421</fb>
    <v>2</v>
  </rv>
  <rv s="2">
    <fb>31001422</fb>
    <v>2</v>
  </rv>
  <rv s="3">
    <v>1046</v>
  </rv>
  <rv s="9">
    <v>D-C00159</v>
    <v>Atom</v>
    <v>0</v>
    <v>D-C00159</v>
    <v>Constellation</v>
    <v>None</v>
    <v>10091</v>
    <v>1023360000000000</v>
    <v>10031</v>
    <v>10098</v>
  </rv>
  <rv s="2">
    <fb>21000160</fb>
    <v>1</v>
  </rv>
  <rv s="2">
    <fb>31001423</fb>
    <v>2</v>
  </rv>
  <rv s="2">
    <fb>31001424</fb>
    <v>2</v>
  </rv>
  <rv s="2">
    <fb>31001425</fb>
    <v>2</v>
  </rv>
  <rv s="2">
    <fb>31001426</fb>
    <v>2</v>
  </rv>
  <rv s="2">
    <fb>31001427</fb>
    <v>2</v>
  </rv>
  <rv s="2">
    <fb>31001428</fb>
    <v>2</v>
  </rv>
  <rv s="3">
    <v>1047</v>
  </rv>
  <rv s="9">
    <v>D-C00160</v>
    <v>Atom</v>
    <v>0</v>
    <v>D-C00160</v>
    <v>Constellation</v>
    <v>None</v>
    <v>10100</v>
    <v>4087220000000000</v>
    <v>10031</v>
    <v>10107</v>
  </rv>
  <rv s="2">
    <fb>21000161</fb>
    <v>1</v>
  </rv>
  <rv s="2">
    <fb>31001429</fb>
    <v>2</v>
  </rv>
  <rv s="2">
    <fb>31001430</fb>
    <v>2</v>
  </rv>
  <rv s="2">
    <fb>31001431</fb>
    <v>2</v>
  </rv>
  <rv s="2">
    <fb>31001432</fb>
    <v>2</v>
  </rv>
  <rv s="2">
    <fb>31001433</fb>
    <v>2</v>
  </rv>
  <rv s="2">
    <fb>31001434</fb>
    <v>2</v>
  </rv>
  <rv s="3">
    <v>1048</v>
  </rv>
  <rv s="9">
    <v>D-C00161</v>
    <v>Atom</v>
    <v>0</v>
    <v>D-C00161</v>
    <v>Constellation</v>
    <v>None</v>
    <v>10109</v>
    <v>6130910000000000</v>
    <v>10031</v>
    <v>10116</v>
  </rv>
  <rv s="2">
    <fb>21000328</fb>
    <v>1</v>
  </rv>
  <rv s="2">
    <fb>31002538</fb>
    <v>2</v>
  </rv>
  <rv s="2">
    <fb>31002539</fb>
    <v>2</v>
  </rv>
  <rv s="2">
    <fb>31002540</fb>
    <v>2</v>
  </rv>
  <rv s="2">
    <fb>31002541</fb>
    <v>2</v>
  </rv>
  <rv s="2">
    <fb>31002542</fb>
    <v>2</v>
  </rv>
  <rv s="2">
    <fb>31002543</fb>
    <v>2</v>
  </rv>
  <rv s="2">
    <fb>31002544</fb>
    <v>2</v>
  </rv>
  <rv s="2">
    <fb>31002545</fb>
    <v>2</v>
  </rv>
  <rv s="2">
    <fb>31002546</fb>
    <v>2</v>
  </rv>
  <rv s="2">
    <fb>31002547</fb>
    <v>2</v>
  </rv>
  <rv s="2">
    <fb>31002548</fb>
    <v>2</v>
  </rv>
  <rv s="2">
    <fb>31002549</fb>
    <v>2</v>
  </rv>
  <rv s="2">
    <fb>31002550</fb>
    <v>2</v>
  </rv>
  <rv s="2">
    <fb>31002551</fb>
    <v>2</v>
  </rv>
  <rv s="2">
    <fb>31002552</fb>
    <v>2</v>
  </rv>
  <rv s="2">
    <fb>31002553</fb>
    <v>2</v>
  </rv>
  <rv s="2">
    <fb>31002554</fb>
    <v>2</v>
  </rv>
  <rv s="2">
    <fb>31002555</fb>
    <v>2</v>
  </rv>
  <rv s="3">
    <v>1049</v>
  </rv>
  <rv s="8">
    <v>D-C00328</v>
    <v>Atom</v>
    <v>0</v>
    <v>D-C00328</v>
    <v>Constellation</v>
    <v>None</v>
    <v>10118</v>
    <v>4e+16</v>
    <v>10031</v>
    <v>10137</v>
  </rv>
  <rv s="3">
    <v>1050</v>
  </rv>
  <rv s="10">
    <v>D-R00016</v>
    <v>Atom</v>
    <v>0</v>
    <v>10139</v>
    <v>Region</v>
    <v>10031</v>
    <v>D-R00016</v>
  </rv>
  <rv s="2">
    <fb>21000162</fb>
    <v>1</v>
  </rv>
  <rv s="2">
    <fb>11000017</fb>
    <v>1</v>
  </rv>
  <rv s="2">
    <fb>31001435</fb>
    <v>2</v>
  </rv>
  <rv s="2">
    <fb>31001436</fb>
    <v>2</v>
  </rv>
  <rv s="2">
    <fb>31001437</fb>
    <v>2</v>
  </rv>
  <rv s="2">
    <fb>31001438</fb>
    <v>2</v>
  </rv>
  <rv s="2">
    <fb>31001439</fb>
    <v>2</v>
  </rv>
  <rv s="2">
    <fb>31001440</fb>
    <v>2</v>
  </rv>
  <rv s="3">
    <v>1051</v>
  </rv>
  <rv s="9">
    <v>D-C00162</v>
    <v>Atom</v>
    <v>0</v>
    <v>D-C00162</v>
    <v>Constellation</v>
    <v>None</v>
    <v>10141</v>
    <v>2761420000000000</v>
    <v>10142</v>
    <v>10149</v>
  </rv>
  <rv s="2">
    <fb>21000163</fb>
    <v>1</v>
  </rv>
  <rv s="2">
    <fb>31001441</fb>
    <v>2</v>
  </rv>
  <rv s="2">
    <fb>31001442</fb>
    <v>2</v>
  </rv>
  <rv s="2">
    <fb>31001443</fb>
    <v>2</v>
  </rv>
  <rv s="2">
    <fb>31001444</fb>
    <v>2</v>
  </rv>
  <rv s="2">
    <fb>31001445</fb>
    <v>2</v>
  </rv>
  <rv s="2">
    <fb>31001446</fb>
    <v>2</v>
  </rv>
  <rv s="2">
    <fb>31001447</fb>
    <v>2</v>
  </rv>
  <rv s="3">
    <v>1052</v>
  </rv>
  <rv s="9">
    <v>D-C00163</v>
    <v>Atom</v>
    <v>0</v>
    <v>D-C00163</v>
    <v>Constellation</v>
    <v>None</v>
    <v>10151</v>
    <v>4395120000000000</v>
    <v>10142</v>
    <v>10159</v>
  </rv>
  <rv s="2">
    <fb>21000164</fb>
    <v>1</v>
  </rv>
  <rv s="2">
    <fb>31001448</fb>
    <v>2</v>
  </rv>
  <rv s="2">
    <fb>31001449</fb>
    <v>2</v>
  </rv>
  <rv s="2">
    <fb>31001450</fb>
    <v>2</v>
  </rv>
  <rv s="2">
    <fb>31001451</fb>
    <v>2</v>
  </rv>
  <rv s="2">
    <fb>31001452</fb>
    <v>2</v>
  </rv>
  <rv s="2">
    <fb>31001453</fb>
    <v>2</v>
  </rv>
  <rv s="3">
    <v>1053</v>
  </rv>
  <rv s="9">
    <v>D-C00164</v>
    <v>Atom</v>
    <v>0</v>
    <v>D-C00164</v>
    <v>Constellation</v>
    <v>None</v>
    <v>10161</v>
    <v>6478400000000000</v>
    <v>10142</v>
    <v>10168</v>
  </rv>
  <rv s="2">
    <fb>21000165</fb>
    <v>1</v>
  </rv>
  <rv s="2">
    <fb>31001454</fb>
    <v>2</v>
  </rv>
  <rv s="2">
    <fb>31001455</fb>
    <v>2</v>
  </rv>
  <rv s="2">
    <fb>31001456</fb>
    <v>2</v>
  </rv>
  <rv s="2">
    <fb>31001457</fb>
    <v>2</v>
  </rv>
  <rv s="2">
    <fb>31001458</fb>
    <v>2</v>
  </rv>
  <rv s="2">
    <fb>31001459</fb>
    <v>2</v>
  </rv>
  <rv s="3">
    <v>1054</v>
  </rv>
  <rv s="9">
    <v>D-C00165</v>
    <v>Atom</v>
    <v>0</v>
    <v>D-C00165</v>
    <v>Constellation</v>
    <v>None</v>
    <v>10170</v>
    <v>7322810000000000</v>
    <v>10142</v>
    <v>10177</v>
  </rv>
  <rv s="3">
    <v>1055</v>
  </rv>
  <rv s="10">
    <v>D-R00017</v>
    <v>Atom</v>
    <v>0</v>
    <v>10179</v>
    <v>Region</v>
    <v>10142</v>
    <v>D-R00017</v>
  </rv>
  <rv s="2">
    <fb>21000166</fb>
    <v>1</v>
  </rv>
  <rv s="2">
    <fb>11000018</fb>
    <v>1</v>
  </rv>
  <rv s="2">
    <fb>31001460</fb>
    <v>2</v>
  </rv>
  <rv s="2">
    <fb>31001461</fb>
    <v>2</v>
  </rv>
  <rv s="2">
    <fb>31001462</fb>
    <v>2</v>
  </rv>
  <rv s="2">
    <fb>31001463</fb>
    <v>2</v>
  </rv>
  <rv s="2">
    <fb>31001464</fb>
    <v>2</v>
  </rv>
  <rv s="2">
    <fb>31001465</fb>
    <v>2</v>
  </rv>
  <rv s="3">
    <v>1056</v>
  </rv>
  <rv s="8">
    <v>D-C00166</v>
    <v>Atom</v>
    <v>0</v>
    <v>D-C00166</v>
    <v>Constellation</v>
    <v>None</v>
    <v>10181</v>
    <v>1.14234e+16</v>
    <v>10182</v>
    <v>10189</v>
  </rv>
  <rv s="2">
    <fb>21000167</fb>
    <v>1</v>
  </rv>
  <rv s="2">
    <fb>31001466</fb>
    <v>2</v>
  </rv>
  <rv s="2">
    <fb>31001467</fb>
    <v>2</v>
  </rv>
  <rv s="2">
    <fb>31001468</fb>
    <v>2</v>
  </rv>
  <rv s="2">
    <fb>31001469</fb>
    <v>2</v>
  </rv>
  <rv s="2">
    <fb>31001470</fb>
    <v>2</v>
  </rv>
  <rv s="2">
    <fb>31001471</fb>
    <v>2</v>
  </rv>
  <rv s="3">
    <v>1057</v>
  </rv>
  <rv s="9">
    <v>D-C00167</v>
    <v>Atom</v>
    <v>0</v>
    <v>D-C00167</v>
    <v>Constellation</v>
    <v>None</v>
    <v>10191</v>
    <v>4263880000000000</v>
    <v>10182</v>
    <v>10198</v>
  </rv>
  <rv s="2">
    <fb>21000168</fb>
    <v>1</v>
  </rv>
  <rv s="2">
    <fb>31001472</fb>
    <v>2</v>
  </rv>
  <rv s="2">
    <fb>31001473</fb>
    <v>2</v>
  </rv>
  <rv s="2">
    <fb>31001474</fb>
    <v>2</v>
  </rv>
  <rv s="2">
    <fb>31001475</fb>
    <v>2</v>
  </rv>
  <rv s="2">
    <fb>31001476</fb>
    <v>2</v>
  </rv>
  <rv s="2">
    <fb>31001477</fb>
    <v>2</v>
  </rv>
  <rv s="2">
    <fb>31001478</fb>
    <v>2</v>
  </rv>
  <rv s="3">
    <v>1058</v>
  </rv>
  <rv s="8">
    <v>D-C00168</v>
    <v>Atom</v>
    <v>0</v>
    <v>D-C00168</v>
    <v>Constellation</v>
    <v>None</v>
    <v>10200</v>
    <v>1.50522e+16</v>
    <v>10182</v>
    <v>10208</v>
  </rv>
  <rv s="2">
    <fb>21000169</fb>
    <v>1</v>
  </rv>
  <rv s="2">
    <fb>31001479</fb>
    <v>2</v>
  </rv>
  <rv s="2">
    <fb>31001480</fb>
    <v>2</v>
  </rv>
  <rv s="2">
    <fb>31001481</fb>
    <v>2</v>
  </rv>
  <rv s="2">
    <fb>31001482</fb>
    <v>2</v>
  </rv>
  <rv s="2">
    <fb>31001483</fb>
    <v>2</v>
  </rv>
  <rv s="2">
    <fb>31001484</fb>
    <v>2</v>
  </rv>
  <rv s="2">
    <fb>31001485</fb>
    <v>2</v>
  </rv>
  <rv s="3">
    <v>1059</v>
  </rv>
  <rv s="9">
    <v>D-C00169</v>
    <v>Atom</v>
    <v>0</v>
    <v>D-C00169</v>
    <v>Constellation</v>
    <v>None</v>
    <v>10210</v>
    <v>7792530000000000</v>
    <v>10182</v>
    <v>10218</v>
  </rv>
  <rv s="2">
    <fb>21000170</fb>
    <v>1</v>
  </rv>
  <rv s="2">
    <fb>31001486</fb>
    <v>2</v>
  </rv>
  <rv s="2">
    <fb>31001487</fb>
    <v>2</v>
  </rv>
  <rv s="2">
    <fb>31001488</fb>
    <v>2</v>
  </rv>
  <rv s="2">
    <fb>31001489</fb>
    <v>2</v>
  </rv>
  <rv s="2">
    <fb>31001490</fb>
    <v>2</v>
  </rv>
  <rv s="2">
    <fb>31001491</fb>
    <v>2</v>
  </rv>
  <rv s="2">
    <fb>31001492</fb>
    <v>2</v>
  </rv>
  <rv s="3">
    <v>1060</v>
  </rv>
  <rv s="9">
    <v>D-C00170</v>
    <v>Atom</v>
    <v>0</v>
    <v>D-C00170</v>
    <v>Constellation</v>
    <v>None</v>
    <v>10220</v>
    <v>2135710000000000</v>
    <v>10182</v>
    <v>10228</v>
  </rv>
  <rv s="2">
    <fb>21000171</fb>
    <v>1</v>
  </rv>
  <rv s="2">
    <fb>31001493</fb>
    <v>2</v>
  </rv>
  <rv s="2">
    <fb>31001494</fb>
    <v>2</v>
  </rv>
  <rv s="2">
    <fb>31001495</fb>
    <v>2</v>
  </rv>
  <rv s="2">
    <fb>31001496</fb>
    <v>2</v>
  </rv>
  <rv s="2">
    <fb>31001497</fb>
    <v>2</v>
  </rv>
  <rv s="2">
    <fb>31001498</fb>
    <v>2</v>
  </rv>
  <rv s="2">
    <fb>31001499</fb>
    <v>2</v>
  </rv>
  <rv s="3">
    <v>1061</v>
  </rv>
  <rv s="9">
    <v>D-C00171</v>
    <v>Atom</v>
    <v>0</v>
    <v>D-C00171</v>
    <v>Constellation</v>
    <v>None</v>
    <v>10230</v>
    <v>3115940000000000</v>
    <v>10182</v>
    <v>10238</v>
  </rv>
  <rv s="2">
    <fb>21000172</fb>
    <v>1</v>
  </rv>
  <rv s="2">
    <fb>31001500</fb>
    <v>2</v>
  </rv>
  <rv s="2">
    <fb>31001501</fb>
    <v>2</v>
  </rv>
  <rv s="2">
    <fb>31001502</fb>
    <v>2</v>
  </rv>
  <rv s="2">
    <fb>31001503</fb>
    <v>2</v>
  </rv>
  <rv s="2">
    <fb>31001504</fb>
    <v>2</v>
  </rv>
  <rv s="2">
    <fb>31001505</fb>
    <v>2</v>
  </rv>
  <rv s="3">
    <v>1062</v>
  </rv>
  <rv s="8">
    <v>D-C00172</v>
    <v>Atom</v>
    <v>0</v>
    <v>D-C00172</v>
    <v>Constellation</v>
    <v>None</v>
    <v>10240</v>
    <v>9.50087e+15</v>
    <v>10182</v>
    <v>10247</v>
  </rv>
  <rv s="3">
    <v>1063</v>
  </rv>
  <rv s="10">
    <v>D-R00018</v>
    <v>Atom</v>
    <v>0</v>
    <v>10249</v>
    <v>Region</v>
    <v>10182</v>
    <v>D-R00018</v>
  </rv>
  <rv s="2">
    <fb>21000173</fb>
    <v>1</v>
  </rv>
  <rv s="2">
    <fb>11000019</fb>
    <v>1</v>
  </rv>
  <rv s="2">
    <fb>31001506</fb>
    <v>2</v>
  </rv>
  <rv s="2">
    <fb>31001507</fb>
    <v>2</v>
  </rv>
  <rv s="2">
    <fb>31001508</fb>
    <v>2</v>
  </rv>
  <rv s="2">
    <fb>31001509</fb>
    <v>2</v>
  </rv>
  <rv s="2">
    <fb>31001510</fb>
    <v>2</v>
  </rv>
  <rv s="2">
    <fb>31001511</fb>
    <v>2</v>
  </rv>
  <rv s="2">
    <fb>31001512</fb>
    <v>2</v>
  </rv>
  <rv s="3">
    <v>1064</v>
  </rv>
  <rv s="8">
    <v>D-C00173</v>
    <v>Atom</v>
    <v>0</v>
    <v>D-C00173</v>
    <v>Constellation</v>
    <v>None</v>
    <v>10251</v>
    <v>1.53101e+16</v>
    <v>10252</v>
    <v>10260</v>
  </rv>
  <rv s="2">
    <fb>21000174</fb>
    <v>1</v>
  </rv>
  <rv s="2">
    <fb>31001513</fb>
    <v>2</v>
  </rv>
  <rv s="2">
    <fb>31001514</fb>
    <v>2</v>
  </rv>
  <rv s="2">
    <fb>31001515</fb>
    <v>2</v>
  </rv>
  <rv s="2">
    <fb>31001516</fb>
    <v>2</v>
  </rv>
  <rv s="2">
    <fb>31001517</fb>
    <v>2</v>
  </rv>
  <rv s="2">
    <fb>31001518</fb>
    <v>2</v>
  </rv>
  <rv s="2">
    <fb>31001519</fb>
    <v>2</v>
  </rv>
  <rv s="3">
    <v>1065</v>
  </rv>
  <rv s="8">
    <v>D-C00174</v>
    <v>Atom</v>
    <v>0</v>
    <v>D-C00174</v>
    <v>Constellation</v>
    <v>None</v>
    <v>10262</v>
    <v>1.16971e+16</v>
    <v>10252</v>
    <v>10270</v>
  </rv>
  <rv s="2">
    <fb>21000175</fb>
    <v>1</v>
  </rv>
  <rv s="2">
    <fb>31001520</fb>
    <v>2</v>
  </rv>
  <rv s="2">
    <fb>31001521</fb>
    <v>2</v>
  </rv>
  <rv s="2">
    <fb>31001522</fb>
    <v>2</v>
  </rv>
  <rv s="2">
    <fb>31001523</fb>
    <v>2</v>
  </rv>
  <rv s="2">
    <fb>31001524</fb>
    <v>2</v>
  </rv>
  <rv s="2">
    <fb>31001525</fb>
    <v>2</v>
  </rv>
  <rv s="2">
    <fb>31001526</fb>
    <v>2</v>
  </rv>
  <rv s="3">
    <v>1066</v>
  </rv>
  <rv s="9">
    <v>D-C00175</v>
    <v>Atom</v>
    <v>0</v>
    <v>D-C00175</v>
    <v>Constellation</v>
    <v>None</v>
    <v>10272</v>
    <v>2151350000000000</v>
    <v>10252</v>
    <v>10280</v>
  </rv>
  <rv s="2">
    <fb>21000176</fb>
    <v>1</v>
  </rv>
  <rv s="2">
    <fb>31001527</fb>
    <v>2</v>
  </rv>
  <rv s="2">
    <fb>31001528</fb>
    <v>2</v>
  </rv>
  <rv s="2">
    <fb>31001529</fb>
    <v>2</v>
  </rv>
  <rv s="2">
    <fb>31001530</fb>
    <v>2</v>
  </rv>
  <rv s="2">
    <fb>31001531</fb>
    <v>2</v>
  </rv>
  <rv s="2">
    <fb>31001532</fb>
    <v>2</v>
  </rv>
  <rv s="3">
    <v>1067</v>
  </rv>
  <rv s="9">
    <v>D-C00176</v>
    <v>Atom</v>
    <v>0</v>
    <v>D-C00176</v>
    <v>Constellation</v>
    <v>None</v>
    <v>10282</v>
    <v>3995230000000000</v>
    <v>10252</v>
    <v>10289</v>
  </rv>
  <rv s="2">
    <fb>21000177</fb>
    <v>1</v>
  </rv>
  <rv s="2">
    <fb>31001533</fb>
    <v>2</v>
  </rv>
  <rv s="2">
    <fb>31001534</fb>
    <v>2</v>
  </rv>
  <rv s="2">
    <fb>31001535</fb>
    <v>2</v>
  </rv>
  <rv s="2">
    <fb>31001536</fb>
    <v>2</v>
  </rv>
  <rv s="2">
    <fb>31001537</fb>
    <v>2</v>
  </rv>
  <rv s="2">
    <fb>31001538</fb>
    <v>2</v>
  </rv>
  <rv s="2">
    <fb>31001539</fb>
    <v>2</v>
  </rv>
  <rv s="3">
    <v>1068</v>
  </rv>
  <rv s="9">
    <v>D-C00177</v>
    <v>Atom</v>
    <v>0</v>
    <v>D-C00177</v>
    <v>Constellation</v>
    <v>None</v>
    <v>10291</v>
    <v>2034290000000000</v>
    <v>10252</v>
    <v>10299</v>
  </rv>
  <rv s="2">
    <fb>21000178</fb>
    <v>1</v>
  </rv>
  <rv s="2">
    <fb>31001540</fb>
    <v>2</v>
  </rv>
  <rv s="2">
    <fb>31001541</fb>
    <v>2</v>
  </rv>
  <rv s="2">
    <fb>31001542</fb>
    <v>2</v>
  </rv>
  <rv s="2">
    <fb>31001543</fb>
    <v>2</v>
  </rv>
  <rv s="2">
    <fb>31001544</fb>
    <v>2</v>
  </rv>
  <rv s="2">
    <fb>31001545</fb>
    <v>2</v>
  </rv>
  <rv s="2">
    <fb>31001546</fb>
    <v>2</v>
  </rv>
  <rv s="3">
    <v>1069</v>
  </rv>
  <rv s="9">
    <v>D-C00178</v>
    <v>Atom</v>
    <v>0</v>
    <v>D-C00178</v>
    <v>Constellation</v>
    <v>None</v>
    <v>10301</v>
    <v>3512590000000000</v>
    <v>10252</v>
    <v>10309</v>
  </rv>
  <rv s="2">
    <fb>21000179</fb>
    <v>1</v>
  </rv>
  <rv s="2">
    <fb>31001547</fb>
    <v>2</v>
  </rv>
  <rv s="2">
    <fb>31001548</fb>
    <v>2</v>
  </rv>
  <rv s="2">
    <fb>31001549</fb>
    <v>2</v>
  </rv>
  <rv s="2">
    <fb>31001550</fb>
    <v>2</v>
  </rv>
  <rv s="2">
    <fb>31001551</fb>
    <v>2</v>
  </rv>
  <rv s="2">
    <fb>31001552</fb>
    <v>2</v>
  </rv>
  <rv s="3">
    <v>1070</v>
  </rv>
  <rv s="9">
    <v>D-C00179</v>
    <v>Atom</v>
    <v>0</v>
    <v>D-C00179</v>
    <v>Constellation</v>
    <v>None</v>
    <v>10311</v>
    <v>4481970000000000</v>
    <v>10252</v>
    <v>10318</v>
  </rv>
  <rv s="2">
    <fb>21000180</fb>
    <v>1</v>
  </rv>
  <rv s="2">
    <fb>31001553</fb>
    <v>2</v>
  </rv>
  <rv s="2">
    <fb>31001554</fb>
    <v>2</v>
  </rv>
  <rv s="2">
    <fb>31001555</fb>
    <v>2</v>
  </rv>
  <rv s="2">
    <fb>31001556</fb>
    <v>2</v>
  </rv>
  <rv s="2">
    <fb>31001557</fb>
    <v>2</v>
  </rv>
  <rv s="2">
    <fb>31001558</fb>
    <v>2</v>
  </rv>
  <rv s="2">
    <fb>31001559</fb>
    <v>2</v>
  </rv>
  <rv s="3">
    <v>1071</v>
  </rv>
  <rv s="8">
    <v>D-C00180</v>
    <v>Atom</v>
    <v>0</v>
    <v>D-C00180</v>
    <v>Constellation</v>
    <v>None</v>
    <v>10320</v>
    <v>9.43958e+15</v>
    <v>10252</v>
    <v>10328</v>
  </rv>
  <rv s="2">
    <fb>21000181</fb>
    <v>1</v>
  </rv>
  <rv s="2">
    <fb>31001560</fb>
    <v>2</v>
  </rv>
  <rv s="2">
    <fb>31001561</fb>
    <v>2</v>
  </rv>
  <rv s="2">
    <fb>31001562</fb>
    <v>2</v>
  </rv>
  <rv s="2">
    <fb>31001563</fb>
    <v>2</v>
  </rv>
  <rv s="2">
    <fb>31001564</fb>
    <v>2</v>
  </rv>
  <rv s="2">
    <fb>31001565</fb>
    <v>2</v>
  </rv>
  <rv s="3">
    <v>1072</v>
  </rv>
  <rv s="9">
    <v>D-C00181</v>
    <v>Atom</v>
    <v>0</v>
    <v>D-C00181</v>
    <v>Constellation</v>
    <v>None</v>
    <v>10330</v>
    <v>7401720000000000</v>
    <v>10252</v>
    <v>10337</v>
  </rv>
  <rv s="2">
    <fb>21000182</fb>
    <v>1</v>
  </rv>
  <rv s="2">
    <fb>31001566</fb>
    <v>2</v>
  </rv>
  <rv s="2">
    <fb>31001567</fb>
    <v>2</v>
  </rv>
  <rv s="2">
    <fb>31001568</fb>
    <v>2</v>
  </rv>
  <rv s="2">
    <fb>31001569</fb>
    <v>2</v>
  </rv>
  <rv s="2">
    <fb>31001570</fb>
    <v>2</v>
  </rv>
  <rv s="2">
    <fb>31001571</fb>
    <v>2</v>
  </rv>
  <rv s="2">
    <fb>31001572</fb>
    <v>2</v>
  </rv>
  <rv s="3">
    <v>1073</v>
  </rv>
  <rv s="9">
    <v>D-C00182</v>
    <v>Atom</v>
    <v>0</v>
    <v>D-C00182</v>
    <v>Constellation</v>
    <v>None</v>
    <v>10339</v>
    <v>2612250000000000</v>
    <v>10252</v>
    <v>10347</v>
  </rv>
  <rv s="2">
    <fb>21000183</fb>
    <v>1</v>
  </rv>
  <rv s="2">
    <fb>31001573</fb>
    <v>2</v>
  </rv>
  <rv s="2">
    <fb>31001574</fb>
    <v>2</v>
  </rv>
  <rv s="2">
    <fb>31001575</fb>
    <v>2</v>
  </rv>
  <rv s="2">
    <fb>31001576</fb>
    <v>2</v>
  </rv>
  <rv s="2">
    <fb>31001577</fb>
    <v>2</v>
  </rv>
  <rv s="2">
    <fb>31001578</fb>
    <v>2</v>
  </rv>
  <rv s="2">
    <fb>31001579</fb>
    <v>2</v>
  </rv>
  <rv s="3">
    <v>1074</v>
  </rv>
  <rv s="8">
    <v>D-C00183</v>
    <v>Atom</v>
    <v>0</v>
    <v>D-C00183</v>
    <v>Constellation</v>
    <v>None</v>
    <v>10349</v>
    <v>1.44159e+16</v>
    <v>10252</v>
    <v>10357</v>
  </rv>
  <rv s="2">
    <fb>21000184</fb>
    <v>1</v>
  </rv>
  <rv s="2">
    <fb>31001580</fb>
    <v>2</v>
  </rv>
  <rv s="2">
    <fb>31001581</fb>
    <v>2</v>
  </rv>
  <rv s="2">
    <fb>31001582</fb>
    <v>2</v>
  </rv>
  <rv s="2">
    <fb>31001583</fb>
    <v>2</v>
  </rv>
  <rv s="2">
    <fb>31001584</fb>
    <v>2</v>
  </rv>
  <rv s="2">
    <fb>31001585</fb>
    <v>2</v>
  </rv>
  <rv s="3">
    <v>1075</v>
  </rv>
  <rv s="9">
    <v>D-C00184</v>
    <v>Atom</v>
    <v>0</v>
    <v>D-C00184</v>
    <v>Constellation</v>
    <v>None</v>
    <v>10359</v>
    <v>5520820000000000</v>
    <v>10252</v>
    <v>10366</v>
  </rv>
  <rv s="2">
    <fb>21000185</fb>
    <v>1</v>
  </rv>
  <rv s="2">
    <fb>31001586</fb>
    <v>2</v>
  </rv>
  <rv s="2">
    <fb>31001587</fb>
    <v>2</v>
  </rv>
  <rv s="2">
    <fb>31001588</fb>
    <v>2</v>
  </rv>
  <rv s="2">
    <fb>31001589</fb>
    <v>2</v>
  </rv>
  <rv s="2">
    <fb>31001590</fb>
    <v>2</v>
  </rv>
  <rv s="2">
    <fb>31001591</fb>
    <v>2</v>
  </rv>
  <rv s="2">
    <fb>31001592</fb>
    <v>2</v>
  </rv>
  <rv s="3">
    <v>1076</v>
  </rv>
  <rv s="9">
    <v>D-C00185</v>
    <v>Atom</v>
    <v>0</v>
    <v>D-C00185</v>
    <v>Constellation</v>
    <v>None</v>
    <v>10368</v>
    <v>2670500000000000</v>
    <v>10252</v>
    <v>10376</v>
  </rv>
  <rv s="2">
    <fb>21000186</fb>
    <v>1</v>
  </rv>
  <rv s="2">
    <fb>31001593</fb>
    <v>2</v>
  </rv>
  <rv s="2">
    <fb>31001594</fb>
    <v>2</v>
  </rv>
  <rv s="2">
    <fb>31001595</fb>
    <v>2</v>
  </rv>
  <rv s="2">
    <fb>31001596</fb>
    <v>2</v>
  </rv>
  <rv s="2">
    <fb>31001597</fb>
    <v>2</v>
  </rv>
  <rv s="2">
    <fb>31001598</fb>
    <v>2</v>
  </rv>
  <rv s="2">
    <fb>31001599</fb>
    <v>2</v>
  </rv>
  <rv s="3">
    <v>1077</v>
  </rv>
  <rv s="9">
    <v>D-C00186</v>
    <v>Atom</v>
    <v>0</v>
    <v>D-C00186</v>
    <v>Constellation</v>
    <v>None</v>
    <v>10378</v>
    <v>5727590000000000</v>
    <v>10252</v>
    <v>10386</v>
  </rv>
  <rv s="3">
    <v>1078</v>
  </rv>
  <rv s="10">
    <v>D-R00019</v>
    <v>Atom</v>
    <v>0</v>
    <v>10388</v>
    <v>Region</v>
    <v>10252</v>
    <v>D-R00019</v>
  </rv>
  <rv s="2">
    <fb>21000187</fb>
    <v>1</v>
  </rv>
  <rv s="2">
    <fb>11000020</fb>
    <v>1</v>
  </rv>
  <rv s="2">
    <fb>31001600</fb>
    <v>2</v>
  </rv>
  <rv s="2">
    <fb>31001601</fb>
    <v>2</v>
  </rv>
  <rv s="2">
    <fb>31001602</fb>
    <v>2</v>
  </rv>
  <rv s="2">
    <fb>31001603</fb>
    <v>2</v>
  </rv>
  <rv s="2">
    <fb>31001604</fb>
    <v>2</v>
  </rv>
  <rv s="2">
    <fb>31001605</fb>
    <v>2</v>
  </rv>
  <rv s="3">
    <v>1079</v>
  </rv>
  <rv s="9">
    <v>D-C00187</v>
    <v>Atom</v>
    <v>0</v>
    <v>D-C00187</v>
    <v>Constellation</v>
    <v>None</v>
    <v>10390</v>
    <v>8695870000000000</v>
    <v>10391</v>
    <v>10398</v>
  </rv>
  <rv s="2">
    <fb>21000188</fb>
    <v>1</v>
  </rv>
  <rv s="2">
    <fb>31001606</fb>
    <v>2</v>
  </rv>
  <rv s="2">
    <fb>31001607</fb>
    <v>2</v>
  </rv>
  <rv s="2">
    <fb>31001608</fb>
    <v>2</v>
  </rv>
  <rv s="2">
    <fb>31001609</fb>
    <v>2</v>
  </rv>
  <rv s="2">
    <fb>31001610</fb>
    <v>2</v>
  </rv>
  <rv s="2">
    <fb>31001611</fb>
    <v>2</v>
  </rv>
  <rv s="3">
    <v>1080</v>
  </rv>
  <rv s="9">
    <v>D-C00188</v>
    <v>Atom</v>
    <v>0</v>
    <v>D-C00188</v>
    <v>Constellation</v>
    <v>None</v>
    <v>10400</v>
    <v>3363930000000000</v>
    <v>10391</v>
    <v>10407</v>
  </rv>
  <rv s="2">
    <fb>21000189</fb>
    <v>1</v>
  </rv>
  <rv s="2">
    <fb>31001612</fb>
    <v>2</v>
  </rv>
  <rv s="2">
    <fb>31001613</fb>
    <v>2</v>
  </rv>
  <rv s="2">
    <fb>31001614</fb>
    <v>2</v>
  </rv>
  <rv s="2">
    <fb>31001615</fb>
    <v>2</v>
  </rv>
  <rv s="2">
    <fb>31001616</fb>
    <v>2</v>
  </rv>
  <rv s="2">
    <fb>31001617</fb>
    <v>2</v>
  </rv>
  <rv s="2">
    <fb>31001618</fb>
    <v>2</v>
  </rv>
  <rv s="3">
    <v>1081</v>
  </rv>
  <rv s="8">
    <v>D-C00189</v>
    <v>Atom</v>
    <v>0</v>
    <v>D-C00189</v>
    <v>Constellation</v>
    <v>None</v>
    <v>10409</v>
    <v>2.19088e+16</v>
    <v>10391</v>
    <v>10417</v>
  </rv>
  <rv s="2">
    <fb>21000190</fb>
    <v>1</v>
  </rv>
  <rv s="2">
    <fb>31001619</fb>
    <v>2</v>
  </rv>
  <rv s="2">
    <fb>31001620</fb>
    <v>2</v>
  </rv>
  <rv s="2">
    <fb>31001621</fb>
    <v>2</v>
  </rv>
  <rv s="2">
    <fb>31001622</fb>
    <v>2</v>
  </rv>
  <rv s="2">
    <fb>31001623</fb>
    <v>2</v>
  </rv>
  <rv s="2">
    <fb>31001624</fb>
    <v>2</v>
  </rv>
  <rv s="3">
    <v>1082</v>
  </rv>
  <rv s="8">
    <v>D-C00190</v>
    <v>Atom</v>
    <v>0</v>
    <v>D-C00190</v>
    <v>Constellation</v>
    <v>None</v>
    <v>10419</v>
    <v>1.69313e+16</v>
    <v>10391</v>
    <v>10426</v>
  </rv>
  <rv s="2">
    <fb>21000191</fb>
    <v>1</v>
  </rv>
  <rv s="2">
    <fb>31001625</fb>
    <v>2</v>
  </rv>
  <rv s="2">
    <fb>31001626</fb>
    <v>2</v>
  </rv>
  <rv s="2">
    <fb>31001627</fb>
    <v>2</v>
  </rv>
  <rv s="2">
    <fb>31001628</fb>
    <v>2</v>
  </rv>
  <rv s="2">
    <fb>31001629</fb>
    <v>2</v>
  </rv>
  <rv s="2">
    <fb>31001630</fb>
    <v>2</v>
  </rv>
  <rv s="3">
    <v>1083</v>
  </rv>
  <rv s="9">
    <v>D-C00191</v>
    <v>Atom</v>
    <v>0</v>
    <v>D-C00191</v>
    <v>Constellation</v>
    <v>None</v>
    <v>10428</v>
    <v>1974180000000000</v>
    <v>10391</v>
    <v>10435</v>
  </rv>
  <rv s="2">
    <fb>21000192</fb>
    <v>1</v>
  </rv>
  <rv s="2">
    <fb>31001631</fb>
    <v>2</v>
  </rv>
  <rv s="2">
    <fb>31001632</fb>
    <v>2</v>
  </rv>
  <rv s="2">
    <fb>31001633</fb>
    <v>2</v>
  </rv>
  <rv s="2">
    <fb>31001634</fb>
    <v>2</v>
  </rv>
  <rv s="2">
    <fb>31001635</fb>
    <v>2</v>
  </rv>
  <rv s="2">
    <fb>31001636</fb>
    <v>2</v>
  </rv>
  <rv s="2">
    <fb>31001637</fb>
    <v>2</v>
  </rv>
  <rv s="3">
    <v>1084</v>
  </rv>
  <rv s="8">
    <v>D-C00192</v>
    <v>Atom</v>
    <v>0</v>
    <v>D-C00192</v>
    <v>Constellation</v>
    <v>None</v>
    <v>10437</v>
    <v>1.54381e+16</v>
    <v>10391</v>
    <v>10445</v>
  </rv>
  <rv s="2">
    <fb>21000193</fb>
    <v>1</v>
  </rv>
  <rv s="2">
    <fb>31001638</fb>
    <v>2</v>
  </rv>
  <rv s="2">
    <fb>31001639</fb>
    <v>2</v>
  </rv>
  <rv s="2">
    <fb>31001640</fb>
    <v>2</v>
  </rv>
  <rv s="2">
    <fb>31001641</fb>
    <v>2</v>
  </rv>
  <rv s="2">
    <fb>31001642</fb>
    <v>2</v>
  </rv>
  <rv s="2">
    <fb>31001643</fb>
    <v>2</v>
  </rv>
  <rv s="3">
    <v>1085</v>
  </rv>
  <rv s="9">
    <v>D-C00193</v>
    <v>Atom</v>
    <v>0</v>
    <v>D-C00193</v>
    <v>Constellation</v>
    <v>None</v>
    <v>10447</v>
    <v>4255490000000000</v>
    <v>10391</v>
    <v>10454</v>
  </rv>
  <rv s="2">
    <fb>21000194</fb>
    <v>1</v>
  </rv>
  <rv s="2">
    <fb>31001644</fb>
    <v>2</v>
  </rv>
  <rv s="2">
    <fb>31001645</fb>
    <v>2</v>
  </rv>
  <rv s="2">
    <fb>31001646</fb>
    <v>2</v>
  </rv>
  <rv s="2">
    <fb>31001647</fb>
    <v>2</v>
  </rv>
  <rv s="2">
    <fb>31001648</fb>
    <v>2</v>
  </rv>
  <rv s="2">
    <fb>31001649</fb>
    <v>2</v>
  </rv>
  <rv s="3">
    <v>1086</v>
  </rv>
  <rv s="8">
    <v>D-C00194</v>
    <v>Atom</v>
    <v>0</v>
    <v>D-C00194</v>
    <v>Constellation</v>
    <v>None</v>
    <v>10456</v>
    <v>1.50254e+16</v>
    <v>10391</v>
    <v>10463</v>
  </rv>
  <rv s="3">
    <v>1087</v>
  </rv>
  <rv s="10">
    <v>D-R00020</v>
    <v>Atom</v>
    <v>0</v>
    <v>10465</v>
    <v>Region</v>
    <v>10391</v>
    <v>D-R00020</v>
  </rv>
  <rv s="2">
    <fb>21000195</fb>
    <v>1</v>
  </rv>
  <rv s="2">
    <fb>11000021</fb>
    <v>1</v>
  </rv>
  <rv s="2">
    <fb>31001650</fb>
    <v>2</v>
  </rv>
  <rv s="2">
    <fb>31001651</fb>
    <v>2</v>
  </rv>
  <rv s="2">
    <fb>31001652</fb>
    <v>2</v>
  </rv>
  <rv s="2">
    <fb>31001653</fb>
    <v>2</v>
  </rv>
  <rv s="2">
    <fb>31001654</fb>
    <v>2</v>
  </rv>
  <rv s="2">
    <fb>31001655</fb>
    <v>2</v>
  </rv>
  <rv s="2">
    <fb>31001656</fb>
    <v>2</v>
  </rv>
  <rv s="3">
    <v>1088</v>
  </rv>
  <rv s="9">
    <v>D-C00195</v>
    <v>Atom</v>
    <v>0</v>
    <v>D-C00195</v>
    <v>Constellation</v>
    <v>None</v>
    <v>10467</v>
    <v>8444190000000000</v>
    <v>10468</v>
    <v>10476</v>
  </rv>
  <rv s="2">
    <fb>21000196</fb>
    <v>1</v>
  </rv>
  <rv s="2">
    <fb>31001657</fb>
    <v>2</v>
  </rv>
  <rv s="2">
    <fb>31001658</fb>
    <v>2</v>
  </rv>
  <rv s="2">
    <fb>31001659</fb>
    <v>2</v>
  </rv>
  <rv s="2">
    <fb>31001660</fb>
    <v>2</v>
  </rv>
  <rv s="2">
    <fb>31001661</fb>
    <v>2</v>
  </rv>
  <rv s="2">
    <fb>31001662</fb>
    <v>2</v>
  </rv>
  <rv s="3">
    <v>1089</v>
  </rv>
  <rv s="8">
    <v>D-C00196</v>
    <v>Atom</v>
    <v>0</v>
    <v>D-C00196</v>
    <v>Constellation</v>
    <v>None</v>
    <v>10478</v>
    <v>1.3541e+16</v>
    <v>10468</v>
    <v>10485</v>
  </rv>
  <rv s="2">
    <fb>21000197</fb>
    <v>1</v>
  </rv>
  <rv s="2">
    <fb>31001663</fb>
    <v>2</v>
  </rv>
  <rv s="2">
    <fb>31001664</fb>
    <v>2</v>
  </rv>
  <rv s="2">
    <fb>31001665</fb>
    <v>2</v>
  </rv>
  <rv s="2">
    <fb>31001666</fb>
    <v>2</v>
  </rv>
  <rv s="2">
    <fb>31001667</fb>
    <v>2</v>
  </rv>
  <rv s="2">
    <fb>31001668</fb>
    <v>2</v>
  </rv>
  <rv s="2">
    <fb>31001669</fb>
    <v>2</v>
  </rv>
  <rv s="3">
    <v>1090</v>
  </rv>
  <rv s="8">
    <v>D-C00197</v>
    <v>Atom</v>
    <v>0</v>
    <v>D-C00197</v>
    <v>Constellation</v>
    <v>None</v>
    <v>10487</v>
    <v>1.06443e+16</v>
    <v>10468</v>
    <v>10495</v>
  </rv>
  <rv s="2">
    <fb>21000198</fb>
    <v>1</v>
  </rv>
  <rv s="2">
    <fb>31001670</fb>
    <v>2</v>
  </rv>
  <rv s="2">
    <fb>31001671</fb>
    <v>2</v>
  </rv>
  <rv s="2">
    <fb>31001672</fb>
    <v>2</v>
  </rv>
  <rv s="2">
    <fb>31001673</fb>
    <v>2</v>
  </rv>
  <rv s="2">
    <fb>31001674</fb>
    <v>2</v>
  </rv>
  <rv s="2">
    <fb>31001675</fb>
    <v>2</v>
  </rv>
  <rv s="2">
    <fb>31001676</fb>
    <v>2</v>
  </rv>
  <rv s="3">
    <v>1091</v>
  </rv>
  <rv s="9">
    <v>D-C00198</v>
    <v>Atom</v>
    <v>0</v>
    <v>D-C00198</v>
    <v>Constellation</v>
    <v>None</v>
    <v>10497</v>
    <v>5915720000000000</v>
    <v>10468</v>
    <v>10505</v>
  </rv>
  <rv s="2">
    <fb>21000199</fb>
    <v>1</v>
  </rv>
  <rv s="2">
    <fb>31001677</fb>
    <v>2</v>
  </rv>
  <rv s="2">
    <fb>31001678</fb>
    <v>2</v>
  </rv>
  <rv s="2">
    <fb>31001679</fb>
    <v>2</v>
  </rv>
  <rv s="2">
    <fb>31001680</fb>
    <v>2</v>
  </rv>
  <rv s="2">
    <fb>31001681</fb>
    <v>2</v>
  </rv>
  <rv s="2">
    <fb>31001682</fb>
    <v>2</v>
  </rv>
  <rv s="3">
    <v>1092</v>
  </rv>
  <rv s="9">
    <v>D-C00199</v>
    <v>Atom</v>
    <v>0</v>
    <v>D-C00199</v>
    <v>Constellation</v>
    <v>None</v>
    <v>10507</v>
    <v>1058950000000000</v>
    <v>10468</v>
    <v>10514</v>
  </rv>
  <rv s="2">
    <fb>21000200</fb>
    <v>1</v>
  </rv>
  <rv s="2">
    <fb>31001683</fb>
    <v>2</v>
  </rv>
  <rv s="2">
    <fb>31001684</fb>
    <v>2</v>
  </rv>
  <rv s="2">
    <fb>31001685</fb>
    <v>2</v>
  </rv>
  <rv s="2">
    <fb>31001686</fb>
    <v>2</v>
  </rv>
  <rv s="2">
    <fb>31001687</fb>
    <v>2</v>
  </rv>
  <rv s="2">
    <fb>31001688</fb>
    <v>2</v>
  </rv>
  <rv s="3">
    <v>1093</v>
  </rv>
  <rv s="8">
    <v>D-C00200</v>
    <v>Atom</v>
    <v>0</v>
    <v>D-C00200</v>
    <v>Constellation</v>
    <v>None</v>
    <v>10516</v>
    <v>1.24023e+16</v>
    <v>10468</v>
    <v>10523</v>
  </rv>
  <rv s="2">
    <fb>21000201</fb>
    <v>1</v>
  </rv>
  <rv s="2">
    <fb>31001689</fb>
    <v>2</v>
  </rv>
  <rv s="2">
    <fb>31001690</fb>
    <v>2</v>
  </rv>
  <rv s="2">
    <fb>31001691</fb>
    <v>2</v>
  </rv>
  <rv s="2">
    <fb>31001692</fb>
    <v>2</v>
  </rv>
  <rv s="2">
    <fb>31001693</fb>
    <v>2</v>
  </rv>
  <rv s="2">
    <fb>31001694</fb>
    <v>2</v>
  </rv>
  <rv s="3">
    <v>1094</v>
  </rv>
  <rv s="9">
    <v>D-C00201</v>
    <v>Atom</v>
    <v>0</v>
    <v>D-C00201</v>
    <v>Constellation</v>
    <v>None</v>
    <v>10525</v>
    <v>2170930000000000</v>
    <v>10468</v>
    <v>10532</v>
  </rv>
  <rv s="2">
    <fb>21000202</fb>
    <v>1</v>
  </rv>
  <rv s="2">
    <fb>31001695</fb>
    <v>2</v>
  </rv>
  <rv s="2">
    <fb>31001696</fb>
    <v>2</v>
  </rv>
  <rv s="2">
    <fb>31001697</fb>
    <v>2</v>
  </rv>
  <rv s="2">
    <fb>31001698</fb>
    <v>2</v>
  </rv>
  <rv s="2">
    <fb>31001699</fb>
    <v>2</v>
  </rv>
  <rv s="2">
    <fb>31001700</fb>
    <v>2</v>
  </rv>
  <rv s="3">
    <v>1095</v>
  </rv>
  <rv s="9">
    <v>D-C00202</v>
    <v>Atom</v>
    <v>0</v>
    <v>D-C00202</v>
    <v>Constellation</v>
    <v>None</v>
    <v>10534</v>
    <v>8227720000000000</v>
    <v>10468</v>
    <v>10541</v>
  </rv>
  <rv s="2">
    <fb>21000203</fb>
    <v>1</v>
  </rv>
  <rv s="2">
    <fb>31001701</fb>
    <v>2</v>
  </rv>
  <rv s="2">
    <fb>31001702</fb>
    <v>2</v>
  </rv>
  <rv s="2">
    <fb>31001703</fb>
    <v>2</v>
  </rv>
  <rv s="2">
    <fb>31001704</fb>
    <v>2</v>
  </rv>
  <rv s="2">
    <fb>31001705</fb>
    <v>2</v>
  </rv>
  <rv s="2">
    <fb>31001706</fb>
    <v>2</v>
  </rv>
  <rv s="3">
    <v>1096</v>
  </rv>
  <rv s="8">
    <v>D-C00203</v>
    <v>Atom</v>
    <v>0</v>
    <v>D-C00203</v>
    <v>Constellation</v>
    <v>None</v>
    <v>10543</v>
    <v>1.32214e+16</v>
    <v>10468</v>
    <v>10550</v>
  </rv>
  <rv s="2">
    <fb>21000204</fb>
    <v>1</v>
  </rv>
  <rv s="2">
    <fb>31001707</fb>
    <v>2</v>
  </rv>
  <rv s="2">
    <fb>31001708</fb>
    <v>2</v>
  </rv>
  <rv s="2">
    <fb>31001709</fb>
    <v>2</v>
  </rv>
  <rv s="2">
    <fb>31001710</fb>
    <v>2</v>
  </rv>
  <rv s="2">
    <fb>31001711</fb>
    <v>2</v>
  </rv>
  <rv s="2">
    <fb>31001712</fb>
    <v>2</v>
  </rv>
  <rv s="3">
    <v>1097</v>
  </rv>
  <rv s="8">
    <v>D-C00204</v>
    <v>Atom</v>
    <v>0</v>
    <v>D-C00204</v>
    <v>Constellation</v>
    <v>None</v>
    <v>10552</v>
    <v>1.39331e+16</v>
    <v>10468</v>
    <v>10559</v>
  </rv>
  <rv s="2">
    <fb>21000205</fb>
    <v>1</v>
  </rv>
  <rv s="2">
    <fb>31001713</fb>
    <v>2</v>
  </rv>
  <rv s="2">
    <fb>31001714</fb>
    <v>2</v>
  </rv>
  <rv s="2">
    <fb>31001715</fb>
    <v>2</v>
  </rv>
  <rv s="2">
    <fb>31001716</fb>
    <v>2</v>
  </rv>
  <rv s="2">
    <fb>31001717</fb>
    <v>2</v>
  </rv>
  <rv s="2">
    <fb>31001718</fb>
    <v>2</v>
  </rv>
  <rv s="2">
    <fb>31001719</fb>
    <v>2</v>
  </rv>
  <rv s="3">
    <v>1098</v>
  </rv>
  <rv s="9">
    <v>D-C00205</v>
    <v>Atom</v>
    <v>0</v>
    <v>D-C00205</v>
    <v>Constellation</v>
    <v>None</v>
    <v>10561</v>
    <v>2663340000000000</v>
    <v>10468</v>
    <v>10569</v>
  </rv>
  <rv s="2">
    <fb>21000206</fb>
    <v>1</v>
  </rv>
  <rv s="2">
    <fb>31001720</fb>
    <v>2</v>
  </rv>
  <rv s="2">
    <fb>31001721</fb>
    <v>2</v>
  </rv>
  <rv s="2">
    <fb>31001722</fb>
    <v>2</v>
  </rv>
  <rv s="2">
    <fb>31001723</fb>
    <v>2</v>
  </rv>
  <rv s="2">
    <fb>31001724</fb>
    <v>2</v>
  </rv>
  <rv s="2">
    <fb>31001725</fb>
    <v>2</v>
  </rv>
  <rv s="2">
    <fb>31001726</fb>
    <v>2</v>
  </rv>
  <rv s="3">
    <v>1099</v>
  </rv>
  <rv s="9">
    <v>D-C00206</v>
    <v>Atom</v>
    <v>0</v>
    <v>D-C00206</v>
    <v>Constellation</v>
    <v>None</v>
    <v>10571</v>
    <v>3307450000000000</v>
    <v>10468</v>
    <v>10579</v>
  </rv>
  <rv s="2">
    <fb>21000207</fb>
    <v>1</v>
  </rv>
  <rv s="2">
    <fb>31001727</fb>
    <v>2</v>
  </rv>
  <rv s="2">
    <fb>31001728</fb>
    <v>2</v>
  </rv>
  <rv s="2">
    <fb>31001729</fb>
    <v>2</v>
  </rv>
  <rv s="2">
    <fb>31001730</fb>
    <v>2</v>
  </rv>
  <rv s="2">
    <fb>31001731</fb>
    <v>2</v>
  </rv>
  <rv s="2">
    <fb>31001732</fb>
    <v>2</v>
  </rv>
  <rv s="2">
    <fb>31001733</fb>
    <v>2</v>
  </rv>
  <rv s="3">
    <v>1100</v>
  </rv>
  <rv s="9">
    <v>D-C00207</v>
    <v>Atom</v>
    <v>0</v>
    <v>D-C00207</v>
    <v>Constellation</v>
    <v>None</v>
    <v>10581</v>
    <v>7506130000000000</v>
    <v>10468</v>
    <v>10589</v>
  </rv>
  <rv s="2">
    <fb>21000208</fb>
    <v>1</v>
  </rv>
  <rv s="2">
    <fb>31001734</fb>
    <v>2</v>
  </rv>
  <rv s="2">
    <fb>31001735</fb>
    <v>2</v>
  </rv>
  <rv s="2">
    <fb>31001736</fb>
    <v>2</v>
  </rv>
  <rv s="2">
    <fb>31001737</fb>
    <v>2</v>
  </rv>
  <rv s="2">
    <fb>31001738</fb>
    <v>2</v>
  </rv>
  <rv s="2">
    <fb>31001739</fb>
    <v>2</v>
  </rv>
  <rv s="3">
    <v>1101</v>
  </rv>
  <rv s="9">
    <v>D-C00208</v>
    <v>Atom</v>
    <v>0</v>
    <v>D-C00208</v>
    <v>Constellation</v>
    <v>None</v>
    <v>10591</v>
    <v>3516100000000000</v>
    <v>10468</v>
    <v>10598</v>
  </rv>
  <rv s="2">
    <fb>21000209</fb>
    <v>1</v>
  </rv>
  <rv s="2">
    <fb>31001740</fb>
    <v>2</v>
  </rv>
  <rv s="2">
    <fb>31001741</fb>
    <v>2</v>
  </rv>
  <rv s="2">
    <fb>31001742</fb>
    <v>2</v>
  </rv>
  <rv s="2">
    <fb>31001743</fb>
    <v>2</v>
  </rv>
  <rv s="2">
    <fb>31001744</fb>
    <v>2</v>
  </rv>
  <rv s="2">
    <fb>31001745</fb>
    <v>2</v>
  </rv>
  <rv s="3">
    <v>1102</v>
  </rv>
  <rv s="8">
    <v>D-C00209</v>
    <v>Atom</v>
    <v>0</v>
    <v>D-C00209</v>
    <v>Constellation</v>
    <v>None</v>
    <v>10600</v>
    <v>9.70962e+15</v>
    <v>10468</v>
    <v>10607</v>
  </rv>
  <rv s="2">
    <fb>21000210</fb>
    <v>1</v>
  </rv>
  <rv s="2">
    <fb>31001746</fb>
    <v>2</v>
  </rv>
  <rv s="2">
    <fb>31001747</fb>
    <v>2</v>
  </rv>
  <rv s="2">
    <fb>31001748</fb>
    <v>2</v>
  </rv>
  <rv s="2">
    <fb>31001749</fb>
    <v>2</v>
  </rv>
  <rv s="2">
    <fb>31001750</fb>
    <v>2</v>
  </rv>
  <rv s="2">
    <fb>31001751</fb>
    <v>2</v>
  </rv>
  <rv s="2">
    <fb>31001752</fb>
    <v>2</v>
  </rv>
  <rv s="3">
    <v>1103</v>
  </rv>
  <rv s="9">
    <v>D-C00210</v>
    <v>Atom</v>
    <v>0</v>
    <v>D-C00210</v>
    <v>Constellation</v>
    <v>None</v>
    <v>10609</v>
    <v>7885710000000000</v>
    <v>10468</v>
    <v>10617</v>
  </rv>
  <rv s="2">
    <fb>21000211</fb>
    <v>1</v>
  </rv>
  <rv s="2">
    <fb>31001753</fb>
    <v>2</v>
  </rv>
  <rv s="2">
    <fb>31001754</fb>
    <v>2</v>
  </rv>
  <rv s="2">
    <fb>31001755</fb>
    <v>2</v>
  </rv>
  <rv s="2">
    <fb>31001756</fb>
    <v>2</v>
  </rv>
  <rv s="2">
    <fb>31001757</fb>
    <v>2</v>
  </rv>
  <rv s="2">
    <fb>31001758</fb>
    <v>2</v>
  </rv>
  <rv s="3">
    <v>1104</v>
  </rv>
  <rv s="9">
    <v>D-C00211</v>
    <v>Atom</v>
    <v>0</v>
    <v>D-C00211</v>
    <v>Constellation</v>
    <v>None</v>
    <v>10619</v>
    <v>4895270000000000</v>
    <v>10468</v>
    <v>10626</v>
  </rv>
  <rv s="2">
    <fb>21000212</fb>
    <v>1</v>
  </rv>
  <rv s="2">
    <fb>31001759</fb>
    <v>2</v>
  </rv>
  <rv s="2">
    <fb>31001760</fb>
    <v>2</v>
  </rv>
  <rv s="2">
    <fb>31001761</fb>
    <v>2</v>
  </rv>
  <rv s="2">
    <fb>31001762</fb>
    <v>2</v>
  </rv>
  <rv s="2">
    <fb>31001763</fb>
    <v>2</v>
  </rv>
  <rv s="2">
    <fb>31001764</fb>
    <v>2</v>
  </rv>
  <rv s="3">
    <v>1105</v>
  </rv>
  <rv s="9">
    <v>D-C00212</v>
    <v>Atom</v>
    <v>0</v>
    <v>D-C00212</v>
    <v>Constellation</v>
    <v>None</v>
    <v>10628</v>
    <v>3747320000000000</v>
    <v>10468</v>
    <v>10635</v>
  </rv>
  <rv s="3">
    <v>1106</v>
  </rv>
  <rv s="10">
    <v>D-R00021</v>
    <v>Atom</v>
    <v>0</v>
    <v>10637</v>
    <v>Region</v>
    <v>10468</v>
    <v>D-R00021</v>
  </rv>
  <rv s="2">
    <fb>21000213</fb>
    <v>1</v>
  </rv>
  <rv s="2">
    <fb>11000022</fb>
    <v>1</v>
  </rv>
  <rv s="2">
    <fb>31001765</fb>
    <v>2</v>
  </rv>
  <rv s="2">
    <fb>31001766</fb>
    <v>2</v>
  </rv>
  <rv s="2">
    <fb>31001767</fb>
    <v>2</v>
  </rv>
  <rv s="2">
    <fb>31001768</fb>
    <v>2</v>
  </rv>
  <rv s="2">
    <fb>31001769</fb>
    <v>2</v>
  </rv>
  <rv s="2">
    <fb>31001770</fb>
    <v>2</v>
  </rv>
  <rv s="3">
    <v>1107</v>
  </rv>
  <rv s="9">
    <v>D-C00213</v>
    <v>Atom</v>
    <v>0</v>
    <v>D-C00213</v>
    <v>Constellation</v>
    <v>None</v>
    <v>10639</v>
    <v>4690730000000000</v>
    <v>10640</v>
    <v>10647</v>
  </rv>
  <rv s="2">
    <fb>21000214</fb>
    <v>1</v>
  </rv>
  <rv s="2">
    <fb>31001771</fb>
    <v>2</v>
  </rv>
  <rv s="2">
    <fb>31001772</fb>
    <v>2</v>
  </rv>
  <rv s="2">
    <fb>31001773</fb>
    <v>2</v>
  </rv>
  <rv s="2">
    <fb>31001774</fb>
    <v>2</v>
  </rv>
  <rv s="2">
    <fb>31001775</fb>
    <v>2</v>
  </rv>
  <rv s="2">
    <fb>31001776</fb>
    <v>2</v>
  </rv>
  <rv s="3">
    <v>1108</v>
  </rv>
  <rv s="8">
    <v>D-C00214</v>
    <v>Atom</v>
    <v>0</v>
    <v>D-C00214</v>
    <v>Constellation</v>
    <v>None</v>
    <v>10649</v>
    <v>1.17001e+16</v>
    <v>10640</v>
    <v>10656</v>
  </rv>
  <rv s="2">
    <fb>21000215</fb>
    <v>1</v>
  </rv>
  <rv s="2">
    <fb>31001777</fb>
    <v>2</v>
  </rv>
  <rv s="2">
    <fb>31001778</fb>
    <v>2</v>
  </rv>
  <rv s="2">
    <fb>31001779</fb>
    <v>2</v>
  </rv>
  <rv s="2">
    <fb>31001780</fb>
    <v>2</v>
  </rv>
  <rv s="2">
    <fb>31001781</fb>
    <v>2</v>
  </rv>
  <rv s="2">
    <fb>31001782</fb>
    <v>2</v>
  </rv>
  <rv s="3">
    <v>1109</v>
  </rv>
  <rv s="9">
    <v>D-C00215</v>
    <v>Atom</v>
    <v>0</v>
    <v>D-C00215</v>
    <v>Constellation</v>
    <v>None</v>
    <v>10658</v>
    <v>4442520000000000</v>
    <v>10640</v>
    <v>10665</v>
  </rv>
  <rv s="2">
    <fb>21000216</fb>
    <v>1</v>
  </rv>
  <rv s="2">
    <fb>31001783</fb>
    <v>2</v>
  </rv>
  <rv s="2">
    <fb>31001784</fb>
    <v>2</v>
  </rv>
  <rv s="2">
    <fb>31001785</fb>
    <v>2</v>
  </rv>
  <rv s="2">
    <fb>31001786</fb>
    <v>2</v>
  </rv>
  <rv s="2">
    <fb>31001787</fb>
    <v>2</v>
  </rv>
  <rv s="2">
    <fb>31001788</fb>
    <v>2</v>
  </rv>
  <rv s="3">
    <v>1110</v>
  </rv>
  <rv s="8">
    <v>D-C00216</v>
    <v>Atom</v>
    <v>0</v>
    <v>D-C00216</v>
    <v>Constellation</v>
    <v>None</v>
    <v>10667</v>
    <v>1.32621e+16</v>
    <v>10640</v>
    <v>10674</v>
  </rv>
  <rv s="2">
    <fb>21000217</fb>
    <v>1</v>
  </rv>
  <rv s="2">
    <fb>31001789</fb>
    <v>2</v>
  </rv>
  <rv s="2">
    <fb>31001790</fb>
    <v>2</v>
  </rv>
  <rv s="2">
    <fb>31001791</fb>
    <v>2</v>
  </rv>
  <rv s="2">
    <fb>31001792</fb>
    <v>2</v>
  </rv>
  <rv s="2">
    <fb>31001793</fb>
    <v>2</v>
  </rv>
  <rv s="2">
    <fb>31001794</fb>
    <v>2</v>
  </rv>
  <rv s="3">
    <v>1111</v>
  </rv>
  <rv s="8">
    <v>D-C00217</v>
    <v>Atom</v>
    <v>0</v>
    <v>D-C00217</v>
    <v>Constellation</v>
    <v>None</v>
    <v>10676</v>
    <v>9.41105e+15</v>
    <v>10640</v>
    <v>10683</v>
  </rv>
  <rv s="2">
    <fb>21000218</fb>
    <v>1</v>
  </rv>
  <rv s="2">
    <fb>31001795</fb>
    <v>2</v>
  </rv>
  <rv s="2">
    <fb>31001796</fb>
    <v>2</v>
  </rv>
  <rv s="2">
    <fb>31001797</fb>
    <v>2</v>
  </rv>
  <rv s="2">
    <fb>31001798</fb>
    <v>2</v>
  </rv>
  <rv s="2">
    <fb>31001799</fb>
    <v>2</v>
  </rv>
  <rv s="2">
    <fb>31001800</fb>
    <v>2</v>
  </rv>
  <rv s="3">
    <v>1112</v>
  </rv>
  <rv s="9">
    <v>D-C00218</v>
    <v>Atom</v>
    <v>0</v>
    <v>D-C00218</v>
    <v>Constellation</v>
    <v>None</v>
    <v>10685</v>
    <v>1580400000000000</v>
    <v>10640</v>
    <v>10692</v>
  </rv>
  <rv s="2">
    <fb>21000219</fb>
    <v>1</v>
  </rv>
  <rv s="2">
    <fb>31001801</fb>
    <v>2</v>
  </rv>
  <rv s="2">
    <fb>31001802</fb>
    <v>2</v>
  </rv>
  <rv s="2">
    <fb>31001803</fb>
    <v>2</v>
  </rv>
  <rv s="2">
    <fb>31001804</fb>
    <v>2</v>
  </rv>
  <rv s="2">
    <fb>31001805</fb>
    <v>2</v>
  </rv>
  <rv s="2">
    <fb>31001806</fb>
    <v>2</v>
  </rv>
  <rv s="3">
    <v>1113</v>
  </rv>
  <rv s="9">
    <v>D-C00219</v>
    <v>Atom</v>
    <v>0</v>
    <v>D-C00219</v>
    <v>Constellation</v>
    <v>None</v>
    <v>10694</v>
    <v>7098950000000000</v>
    <v>10640</v>
    <v>10701</v>
  </rv>
  <rv s="2">
    <fb>21000220</fb>
    <v>1</v>
  </rv>
  <rv s="2">
    <fb>31001807</fb>
    <v>2</v>
  </rv>
  <rv s="2">
    <fb>31001808</fb>
    <v>2</v>
  </rv>
  <rv s="2">
    <fb>31001809</fb>
    <v>2</v>
  </rv>
  <rv s="2">
    <fb>31001810</fb>
    <v>2</v>
  </rv>
  <rv s="2">
    <fb>31001811</fb>
    <v>2</v>
  </rv>
  <rv s="2">
    <fb>31001812</fb>
    <v>2</v>
  </rv>
  <rv s="2">
    <fb>31001813</fb>
    <v>2</v>
  </rv>
  <rv s="3">
    <v>1114</v>
  </rv>
  <rv s="9">
    <v>D-C00220</v>
    <v>Atom</v>
    <v>0</v>
    <v>D-C00220</v>
    <v>Constellation</v>
    <v>None</v>
    <v>10703</v>
    <v>4730880000000000</v>
    <v>10640</v>
    <v>10711</v>
  </rv>
  <rv s="2">
    <fb>21000221</fb>
    <v>1</v>
  </rv>
  <rv s="2">
    <fb>31001814</fb>
    <v>2</v>
  </rv>
  <rv s="2">
    <fb>31001815</fb>
    <v>2</v>
  </rv>
  <rv s="2">
    <fb>31001816</fb>
    <v>2</v>
  </rv>
  <rv s="2">
    <fb>31001817</fb>
    <v>2</v>
  </rv>
  <rv s="2">
    <fb>31001818</fb>
    <v>2</v>
  </rv>
  <rv s="2">
    <fb>31001819</fb>
    <v>2</v>
  </rv>
  <rv s="3">
    <v>1115</v>
  </rv>
  <rv s="9">
    <v>D-C00221</v>
    <v>Atom</v>
    <v>0</v>
    <v>D-C00221</v>
    <v>Constellation</v>
    <v>None</v>
    <v>10713</v>
    <v>4437680000000000</v>
    <v>10640</v>
    <v>10720</v>
  </rv>
  <rv s="2">
    <fb>21000222</fb>
    <v>1</v>
  </rv>
  <rv s="2">
    <fb>31001820</fb>
    <v>2</v>
  </rv>
  <rv s="2">
    <fb>31001821</fb>
    <v>2</v>
  </rv>
  <rv s="2">
    <fb>31001822</fb>
    <v>2</v>
  </rv>
  <rv s="2">
    <fb>31001823</fb>
    <v>2</v>
  </rv>
  <rv s="2">
    <fb>31001824</fb>
    <v>2</v>
  </rv>
  <rv s="2">
    <fb>31001825</fb>
    <v>2</v>
  </rv>
  <rv s="3">
    <v>1116</v>
  </rv>
  <rv s="8">
    <v>D-C00222</v>
    <v>Atom</v>
    <v>0</v>
    <v>D-C00222</v>
    <v>Constellation</v>
    <v>None</v>
    <v>10722</v>
    <v>1.12751e+16</v>
    <v>10640</v>
    <v>10729</v>
  </rv>
  <rv s="2">
    <fb>21000223</fb>
    <v>1</v>
  </rv>
  <rv s="2">
    <fb>31001826</fb>
    <v>2</v>
  </rv>
  <rv s="2">
    <fb>31001827</fb>
    <v>2</v>
  </rv>
  <rv s="2">
    <fb>31001828</fb>
    <v>2</v>
  </rv>
  <rv s="2">
    <fb>31001829</fb>
    <v>2</v>
  </rv>
  <rv s="2">
    <fb>31001830</fb>
    <v>2</v>
  </rv>
  <rv s="2">
    <fb>31001831</fb>
    <v>2</v>
  </rv>
  <rv s="2">
    <fb>31001832</fb>
    <v>2</v>
  </rv>
  <rv s="3">
    <v>1117</v>
  </rv>
  <rv s="8">
    <v>D-C00223</v>
    <v>Atom</v>
    <v>0</v>
    <v>D-C00223</v>
    <v>Constellation</v>
    <v>None</v>
    <v>10731</v>
    <v>1.01809e+16</v>
    <v>10640</v>
    <v>10739</v>
  </rv>
  <rv s="2">
    <fb>21000224</fb>
    <v>1</v>
  </rv>
  <rv s="2">
    <fb>31001833</fb>
    <v>2</v>
  </rv>
  <rv s="2">
    <fb>31001834</fb>
    <v>2</v>
  </rv>
  <rv s="2">
    <fb>31001835</fb>
    <v>2</v>
  </rv>
  <rv s="2">
    <fb>31001836</fb>
    <v>2</v>
  </rv>
  <rv s="2">
    <fb>31001837</fb>
    <v>2</v>
  </rv>
  <rv s="2">
    <fb>31001838</fb>
    <v>2</v>
  </rv>
  <rv s="2">
    <fb>31001839</fb>
    <v>2</v>
  </rv>
  <rv s="3">
    <v>1118</v>
  </rv>
  <rv s="9">
    <v>D-C00224</v>
    <v>Atom</v>
    <v>0</v>
    <v>D-C00224</v>
    <v>Constellation</v>
    <v>None</v>
    <v>10741</v>
    <v>1558970000000000</v>
    <v>10640</v>
    <v>10749</v>
  </rv>
  <rv s="2">
    <fb>21000225</fb>
    <v>1</v>
  </rv>
  <rv s="2">
    <fb>31001840</fb>
    <v>2</v>
  </rv>
  <rv s="2">
    <fb>31001841</fb>
    <v>2</v>
  </rv>
  <rv s="2">
    <fb>31001842</fb>
    <v>2</v>
  </rv>
  <rv s="2">
    <fb>31001843</fb>
    <v>2</v>
  </rv>
  <rv s="2">
    <fb>31001844</fb>
    <v>2</v>
  </rv>
  <rv s="2">
    <fb>31001845</fb>
    <v>2</v>
  </rv>
  <rv s="3">
    <v>1119</v>
  </rv>
  <rv s="9">
    <v>D-C00225</v>
    <v>Atom</v>
    <v>0</v>
    <v>D-C00225</v>
    <v>Constellation</v>
    <v>None</v>
    <v>10751</v>
    <v>4105260000000000</v>
    <v>10640</v>
    <v>10758</v>
  </rv>
  <rv s="2">
    <fb>21000226</fb>
    <v>1</v>
  </rv>
  <rv s="2">
    <fb>31001846</fb>
    <v>2</v>
  </rv>
  <rv s="2">
    <fb>31001847</fb>
    <v>2</v>
  </rv>
  <rv s="2">
    <fb>31001848</fb>
    <v>2</v>
  </rv>
  <rv s="2">
    <fb>31001849</fb>
    <v>2</v>
  </rv>
  <rv s="2">
    <fb>31001850</fb>
    <v>2</v>
  </rv>
  <rv s="2">
    <fb>31001851</fb>
    <v>2</v>
  </rv>
  <rv s="3">
    <v>1120</v>
  </rv>
  <rv s="9">
    <v>D-C00226</v>
    <v>Atom</v>
    <v>0</v>
    <v>D-C00226</v>
    <v>Constellation</v>
    <v>None</v>
    <v>10760</v>
    <v>8575010000000000</v>
    <v>10640</v>
    <v>10767</v>
  </rv>
  <rv s="3">
    <v>1121</v>
  </rv>
  <rv s="10">
    <v>D-R00022</v>
    <v>Atom</v>
    <v>0</v>
    <v>10769</v>
    <v>Region</v>
    <v>10640</v>
    <v>D-R00022</v>
  </rv>
  <rv s="2">
    <fb>21000227</fb>
    <v>1</v>
  </rv>
  <rv s="2">
    <fb>11000023</fb>
    <v>1</v>
  </rv>
  <rv s="2">
    <fb>31001852</fb>
    <v>2</v>
  </rv>
  <rv s="2">
    <fb>31001853</fb>
    <v>2</v>
  </rv>
  <rv s="2">
    <fb>31001854</fb>
    <v>2</v>
  </rv>
  <rv s="2">
    <fb>31001855</fb>
    <v>2</v>
  </rv>
  <rv s="2">
    <fb>31001856</fb>
    <v>2</v>
  </rv>
  <rv s="2">
    <fb>31001857</fb>
    <v>2</v>
  </rv>
  <rv s="3">
    <v>1122</v>
  </rv>
  <rv s="8">
    <v>D-C00227</v>
    <v>Atom</v>
    <v>0</v>
    <v>D-C00227</v>
    <v>Constellation</v>
    <v>None</v>
    <v>10771</v>
    <v>2.13355e+16</v>
    <v>10772</v>
    <v>10779</v>
  </rv>
  <rv s="2">
    <fb>21000228</fb>
    <v>1</v>
  </rv>
  <rv s="2">
    <fb>31001858</fb>
    <v>2</v>
  </rv>
  <rv s="2">
    <fb>31001859</fb>
    <v>2</v>
  </rv>
  <rv s="2">
    <fb>31001860</fb>
    <v>2</v>
  </rv>
  <rv s="2">
    <fb>31001861</fb>
    <v>2</v>
  </rv>
  <rv s="2">
    <fb>31001862</fb>
    <v>2</v>
  </rv>
  <rv s="2">
    <fb>31001863</fb>
    <v>2</v>
  </rv>
  <rv s="3">
    <v>1123</v>
  </rv>
  <rv s="8">
    <v>D-C00228</v>
    <v>Atom</v>
    <v>0</v>
    <v>D-C00228</v>
    <v>Constellation</v>
    <v>None</v>
    <v>10781</v>
    <v>2.25482e+16</v>
    <v>10772</v>
    <v>10788</v>
  </rv>
  <rv s="2">
    <fb>21000229</fb>
    <v>1</v>
  </rv>
  <rv s="2">
    <fb>31001864</fb>
    <v>2</v>
  </rv>
  <rv s="2">
    <fb>31001865</fb>
    <v>2</v>
  </rv>
  <rv s="2">
    <fb>31001866</fb>
    <v>2</v>
  </rv>
  <rv s="2">
    <fb>31001867</fb>
    <v>2</v>
  </rv>
  <rv s="2">
    <fb>31001868</fb>
    <v>2</v>
  </rv>
  <rv s="2">
    <fb>31001869</fb>
    <v>2</v>
  </rv>
  <rv s="2">
    <fb>31001870</fb>
    <v>2</v>
  </rv>
  <rv s="3">
    <v>1124</v>
  </rv>
  <rv s="9">
    <v>D-C00229</v>
    <v>Atom</v>
    <v>0</v>
    <v>D-C00229</v>
    <v>Constellation</v>
    <v>None</v>
    <v>10790</v>
    <v>5616280000000000</v>
    <v>10772</v>
    <v>10798</v>
  </rv>
  <rv s="2">
    <fb>21000230</fb>
    <v>1</v>
  </rv>
  <rv s="2">
    <fb>31001871</fb>
    <v>2</v>
  </rv>
  <rv s="2">
    <fb>31001872</fb>
    <v>2</v>
  </rv>
  <rv s="2">
    <fb>31001873</fb>
    <v>2</v>
  </rv>
  <rv s="2">
    <fb>31001874</fb>
    <v>2</v>
  </rv>
  <rv s="2">
    <fb>31001875</fb>
    <v>2</v>
  </rv>
  <rv s="2">
    <fb>31001876</fb>
    <v>2</v>
  </rv>
  <rv s="3">
    <v>1125</v>
  </rv>
  <rv s="8">
    <v>D-C00230</v>
    <v>Atom</v>
    <v>0</v>
    <v>D-C00230</v>
    <v>Constellation</v>
    <v>None</v>
    <v>10800</v>
    <v>1.14993e+16</v>
    <v>10772</v>
    <v>10807</v>
  </rv>
  <rv s="2">
    <fb>21000231</fb>
    <v>1</v>
  </rv>
  <rv s="2">
    <fb>31001877</fb>
    <v>2</v>
  </rv>
  <rv s="2">
    <fb>31001878</fb>
    <v>2</v>
  </rv>
  <rv s="2">
    <fb>31001879</fb>
    <v>2</v>
  </rv>
  <rv s="3">
    <v>1126</v>
  </rv>
  <rv s="8">
    <v>D-C00231</v>
    <v>Atom</v>
    <v>0</v>
    <v>D-C00231</v>
    <v>Constellation</v>
    <v>None</v>
    <v>10809</v>
    <v>1.50414e+16</v>
    <v>10772</v>
    <v>10813</v>
  </rv>
  <rv s="3">
    <v>1127</v>
  </rv>
  <rv s="10">
    <v>D-R00023</v>
    <v>Atom</v>
    <v>0</v>
    <v>10815</v>
    <v>Region</v>
    <v>10772</v>
    <v>D-R00023</v>
  </rv>
  <rv s="2">
    <fb>21000232</fb>
    <v>1</v>
  </rv>
  <rv s="2">
    <fb>11000024</fb>
    <v>1</v>
  </rv>
  <rv s="2">
    <fb>31001880</fb>
    <v>2</v>
  </rv>
  <rv s="2">
    <fb>31001881</fb>
    <v>2</v>
  </rv>
  <rv s="2">
    <fb>31001882</fb>
    <v>2</v>
  </rv>
  <rv s="2">
    <fb>31001883</fb>
    <v>2</v>
  </rv>
  <rv s="2">
    <fb>31001884</fb>
    <v>2</v>
  </rv>
  <rv s="2">
    <fb>31001885</fb>
    <v>2</v>
  </rv>
  <rv s="2">
    <fb>31001886</fb>
    <v>2</v>
  </rv>
  <rv s="2">
    <fb>31001887</fb>
    <v>2</v>
  </rv>
  <rv s="2">
    <fb>31001888</fb>
    <v>2</v>
  </rv>
  <rv s="3">
    <v>1128</v>
  </rv>
  <rv s="8">
    <v>E-C00232</v>
    <v>Atom</v>
    <v>0</v>
    <v>E-C00232</v>
    <v>Constellation</v>
    <v>None</v>
    <v>10817</v>
    <v>1.64328e+16</v>
    <v>10818</v>
    <v>10828</v>
  </rv>
  <rv s="2">
    <fb>21000233</fb>
    <v>1</v>
  </rv>
  <rv s="2">
    <fb>31001889</fb>
    <v>2</v>
  </rv>
  <rv s="2">
    <fb>31001890</fb>
    <v>2</v>
  </rv>
  <rv s="2">
    <fb>31001891</fb>
    <v>2</v>
  </rv>
  <rv s="2">
    <fb>31001892</fb>
    <v>2</v>
  </rv>
  <rv s="2">
    <fb>31001893</fb>
    <v>2</v>
  </rv>
  <rv s="2">
    <fb>31001894</fb>
    <v>2</v>
  </rv>
  <rv s="2">
    <fb>31001895</fb>
    <v>2</v>
  </rv>
  <rv s="2">
    <fb>31001896</fb>
    <v>2</v>
  </rv>
  <rv s="2">
    <fb>31001897</fb>
    <v>2</v>
  </rv>
  <rv s="2">
    <fb>31002486</fb>
    <v>2</v>
  </rv>
  <rv s="3">
    <v>1129</v>
  </rv>
  <rv s="8">
    <v>E-C00233</v>
    <v>Atom</v>
    <v>0</v>
    <v>E-C00233</v>
    <v>Constellation</v>
    <v>None</v>
    <v>10830</v>
    <v>1.97883e+16</v>
    <v>10818</v>
    <v>10841</v>
  </rv>
  <rv s="2">
    <fb>21000234</fb>
    <v>1</v>
  </rv>
  <rv s="2">
    <fb>31001898</fb>
    <v>2</v>
  </rv>
  <rv s="2">
    <fb>31001899</fb>
    <v>2</v>
  </rv>
  <rv s="2">
    <fb>31001900</fb>
    <v>2</v>
  </rv>
  <rv s="2">
    <fb>31001901</fb>
    <v>2</v>
  </rv>
  <rv s="2">
    <fb>31001902</fb>
    <v>2</v>
  </rv>
  <rv s="2">
    <fb>31001903</fb>
    <v>2</v>
  </rv>
  <rv s="2">
    <fb>31001904</fb>
    <v>2</v>
  </rv>
  <rv s="2">
    <fb>31001905</fb>
    <v>2</v>
  </rv>
  <rv s="2">
    <fb>31001906</fb>
    <v>2</v>
  </rv>
  <rv s="3">
    <v>1130</v>
  </rv>
  <rv s="9">
    <v>E-C00234</v>
    <v>Atom</v>
    <v>0</v>
    <v>E-C00234</v>
    <v>Constellation</v>
    <v>None</v>
    <v>10843</v>
    <v>3095990000000000</v>
    <v>10818</v>
    <v>10853</v>
  </rv>
  <rv s="2">
    <fb>21000235</fb>
    <v>1</v>
  </rv>
  <rv s="2">
    <fb>31001907</fb>
    <v>2</v>
  </rv>
  <rv s="2">
    <fb>31001908</fb>
    <v>2</v>
  </rv>
  <rv s="2">
    <fb>31001909</fb>
    <v>2</v>
  </rv>
  <rv s="2">
    <fb>31001910</fb>
    <v>2</v>
  </rv>
  <rv s="2">
    <fb>31001911</fb>
    <v>2</v>
  </rv>
  <rv s="2">
    <fb>31001912</fb>
    <v>2</v>
  </rv>
  <rv s="2">
    <fb>31001913</fb>
    <v>2</v>
  </rv>
  <rv s="3">
    <v>1131</v>
  </rv>
  <rv s="9">
    <v>E-C00235</v>
    <v>Atom</v>
    <v>0</v>
    <v>E-C00235</v>
    <v>Constellation</v>
    <v>None</v>
    <v>10855</v>
    <v>2315040000000000</v>
    <v>10818</v>
    <v>10863</v>
  </rv>
  <rv s="2">
    <fb>21000236</fb>
    <v>1</v>
  </rv>
  <rv s="2">
    <fb>31001914</fb>
    <v>2</v>
  </rv>
  <rv s="2">
    <fb>31001915</fb>
    <v>2</v>
  </rv>
  <rv s="2">
    <fb>31001916</fb>
    <v>2</v>
  </rv>
  <rv s="2">
    <fb>31001917</fb>
    <v>2</v>
  </rv>
  <rv s="2">
    <fb>31001918</fb>
    <v>2</v>
  </rv>
  <rv s="2">
    <fb>31001919</fb>
    <v>2</v>
  </rv>
  <rv s="3">
    <v>1132</v>
  </rv>
  <rv s="9">
    <v>E-C00236</v>
    <v>Atom</v>
    <v>0</v>
    <v>E-C00236</v>
    <v>Constellation</v>
    <v>None</v>
    <v>10865</v>
    <v>2794060000000000</v>
    <v>10818</v>
    <v>10872</v>
  </rv>
  <rv s="2">
    <fb>21000237</fb>
    <v>1</v>
  </rv>
  <rv s="2">
    <fb>31001920</fb>
    <v>2</v>
  </rv>
  <rv s="2">
    <fb>31001921</fb>
    <v>2</v>
  </rv>
  <rv s="2">
    <fb>31001922</fb>
    <v>2</v>
  </rv>
  <rv s="2">
    <fb>31001923</fb>
    <v>2</v>
  </rv>
  <rv s="2">
    <fb>31001924</fb>
    <v>2</v>
  </rv>
  <rv s="2">
    <fb>31001925</fb>
    <v>2</v>
  </rv>
  <rv s="2">
    <fb>31001926</fb>
    <v>2</v>
  </rv>
  <rv s="3">
    <v>1133</v>
  </rv>
  <rv s="8">
    <v>E-C00237</v>
    <v>Atom</v>
    <v>0</v>
    <v>E-C00237</v>
    <v>Constellation</v>
    <v>None</v>
    <v>10874</v>
    <v>2.28374e+16</v>
    <v>10818</v>
    <v>10882</v>
  </rv>
  <rv s="2">
    <fb>21000238</fb>
    <v>1</v>
  </rv>
  <rv s="2">
    <fb>31001927</fb>
    <v>2</v>
  </rv>
  <rv s="2">
    <fb>31001928</fb>
    <v>2</v>
  </rv>
  <rv s="2">
    <fb>31001929</fb>
    <v>2</v>
  </rv>
  <rv s="2">
    <fb>31001930</fb>
    <v>2</v>
  </rv>
  <rv s="2">
    <fb>31001931</fb>
    <v>2</v>
  </rv>
  <rv s="2">
    <fb>31001932</fb>
    <v>2</v>
  </rv>
  <rv s="2">
    <fb>31001933</fb>
    <v>2</v>
  </rv>
  <rv s="2">
    <fb>31002483</fb>
    <v>2</v>
  </rv>
  <rv s="3">
    <v>1134</v>
  </rv>
  <rv s="8">
    <v>E-C00238</v>
    <v>Atom</v>
    <v>0</v>
    <v>E-C00238</v>
    <v>Constellation</v>
    <v>None</v>
    <v>10884</v>
    <v>1.10425e+16</v>
    <v>10818</v>
    <v>10893</v>
  </rv>
  <rv s="2">
    <fb>21000239</fb>
    <v>1</v>
  </rv>
  <rv s="2">
    <fb>31001934</fb>
    <v>2</v>
  </rv>
  <rv s="2">
    <fb>31001935</fb>
    <v>2</v>
  </rv>
  <rv s="2">
    <fb>31001936</fb>
    <v>2</v>
  </rv>
  <rv s="2">
    <fb>31001937</fb>
    <v>2</v>
  </rv>
  <rv s="2">
    <fb>31001938</fb>
    <v>2</v>
  </rv>
  <rv s="2">
    <fb>31001939</fb>
    <v>2</v>
  </rv>
  <rv s="2">
    <fb>31001940</fb>
    <v>2</v>
  </rv>
  <rv s="2">
    <fb>31001941</fb>
    <v>2</v>
  </rv>
  <rv s="2">
    <fb>31001942</fb>
    <v>2</v>
  </rv>
  <rv s="2">
    <fb>31002500</fb>
    <v>2</v>
  </rv>
  <rv s="3">
    <v>1135</v>
  </rv>
  <rv s="8">
    <v>E-C00239</v>
    <v>Atom</v>
    <v>0</v>
    <v>E-C00239</v>
    <v>Constellation</v>
    <v>None</v>
    <v>10895</v>
    <v>1.52415e+16</v>
    <v>10818</v>
    <v>10906</v>
  </rv>
  <rv s="2">
    <fb>21000240</fb>
    <v>1</v>
  </rv>
  <rv s="2">
    <fb>31001943</fb>
    <v>2</v>
  </rv>
  <rv s="2">
    <fb>31001944</fb>
    <v>2</v>
  </rv>
  <rv s="2">
    <fb>31001945</fb>
    <v>2</v>
  </rv>
  <rv s="2">
    <fb>31001946</fb>
    <v>2</v>
  </rv>
  <rv s="2">
    <fb>31001947</fb>
    <v>2</v>
  </rv>
  <rv s="2">
    <fb>31001948</fb>
    <v>2</v>
  </rv>
  <rv s="2">
    <fb>31001949</fb>
    <v>2</v>
  </rv>
  <rv s="2">
    <fb>31001950</fb>
    <v>2</v>
  </rv>
  <rv s="2">
    <fb>31001951</fb>
    <v>2</v>
  </rv>
  <rv s="3">
    <v>1136</v>
  </rv>
  <rv s="9">
    <v>E-C00240</v>
    <v>Atom</v>
    <v>0</v>
    <v>E-C00240</v>
    <v>Constellation</v>
    <v>None</v>
    <v>10908</v>
    <v>5804190000000000</v>
    <v>10818</v>
    <v>10918</v>
  </rv>
  <rv s="2">
    <fb>21000241</fb>
    <v>1</v>
  </rv>
  <rv s="2">
    <fb>31001952</fb>
    <v>2</v>
  </rv>
  <rv s="2">
    <fb>31001953</fb>
    <v>2</v>
  </rv>
  <rv s="2">
    <fb>31001954</fb>
    <v>2</v>
  </rv>
  <rv s="2">
    <fb>31001955</fb>
    <v>2</v>
  </rv>
  <rv s="2">
    <fb>31001956</fb>
    <v>2</v>
  </rv>
  <rv s="2">
    <fb>31001957</fb>
    <v>2</v>
  </rv>
  <rv s="2">
    <fb>31001958</fb>
    <v>2</v>
  </rv>
  <rv s="2">
    <fb>31001959</fb>
    <v>2</v>
  </rv>
  <rv s="2">
    <fb>31001960</fb>
    <v>2</v>
  </rv>
  <rv s="3">
    <v>1137</v>
  </rv>
  <rv s="9">
    <v>E-C00241</v>
    <v>Atom</v>
    <v>0</v>
    <v>E-C00241</v>
    <v>Constellation</v>
    <v>None</v>
    <v>10920</v>
    <v>5051100000000000</v>
    <v>10818</v>
    <v>10930</v>
  </rv>
  <rv s="2">
    <fb>21000242</fb>
    <v>1</v>
  </rv>
  <rv s="2">
    <fb>31001961</fb>
    <v>2</v>
  </rv>
  <rv s="2">
    <fb>31001962</fb>
    <v>2</v>
  </rv>
  <rv s="2">
    <fb>31001963</fb>
    <v>2</v>
  </rv>
  <rv s="2">
    <fb>31001964</fb>
    <v>2</v>
  </rv>
  <rv s="2">
    <fb>31001965</fb>
    <v>2</v>
  </rv>
  <rv s="2">
    <fb>31001966</fb>
    <v>2</v>
  </rv>
  <rv s="2">
    <fb>31001967</fb>
    <v>2</v>
  </rv>
  <rv s="3">
    <v>1138</v>
  </rv>
  <rv s="8">
    <v>E-C00242</v>
    <v>Atom</v>
    <v>0</v>
    <v>E-C00242</v>
    <v>Constellation</v>
    <v>None</v>
    <v>10932</v>
    <v>1.36019e+16</v>
    <v>10818</v>
    <v>10940</v>
  </rv>
  <rv s="2">
    <fb>21000329</fb>
    <v>1</v>
  </rv>
  <rv s="2">
    <fb>31002556</fb>
    <v>2</v>
  </rv>
  <rv s="2">
    <fb>31002557</fb>
    <v>2</v>
  </rv>
  <rv s="2">
    <fb>31002558</fb>
    <v>2</v>
  </rv>
  <rv s="2">
    <fb>31002559</fb>
    <v>2</v>
  </rv>
  <rv s="2">
    <fb>31002560</fb>
    <v>2</v>
  </rv>
  <rv s="2">
    <fb>31002561</fb>
    <v>2</v>
  </rv>
  <rv s="2">
    <fb>31002562</fb>
    <v>2</v>
  </rv>
  <rv s="2">
    <fb>31002563</fb>
    <v>2</v>
  </rv>
  <rv s="2">
    <fb>31002564</fb>
    <v>2</v>
  </rv>
  <rv s="2">
    <fb>31002565</fb>
    <v>2</v>
  </rv>
  <rv s="2">
    <fb>31002566</fb>
    <v>2</v>
  </rv>
  <rv s="2">
    <fb>31002567</fb>
    <v>2</v>
  </rv>
  <rv s="2">
    <fb>31002568</fb>
    <v>2</v>
  </rv>
  <rv s="2">
    <fb>31002569</fb>
    <v>2</v>
  </rv>
  <rv s="2">
    <fb>31002570</fb>
    <v>2</v>
  </rv>
  <rv s="2">
    <fb>31002571</fb>
    <v>2</v>
  </rv>
  <rv s="2">
    <fb>31002572</fb>
    <v>2</v>
  </rv>
  <rv s="2">
    <fb>31002573</fb>
    <v>2</v>
  </rv>
  <rv s="2">
    <fb>31002574</fb>
    <v>2</v>
  </rv>
  <rv s="3">
    <v>1139</v>
  </rv>
  <rv s="8">
    <v>E-C00329</v>
    <v>Atom</v>
    <v>0</v>
    <v>E-C00329</v>
    <v>Constellation</v>
    <v>None</v>
    <v>10942</v>
    <v>4e+16</v>
    <v>10818</v>
    <v>10962</v>
  </rv>
  <rv s="3">
    <v>1140</v>
  </rv>
  <rv s="10">
    <v>E-R00024</v>
    <v>Atom</v>
    <v>0</v>
    <v>10964</v>
    <v>Region</v>
    <v>10818</v>
    <v>E-R00024</v>
  </rv>
  <rv s="2">
    <fb>21000243</fb>
    <v>1</v>
  </rv>
  <rv s="2">
    <fb>11000025</fb>
    <v>1</v>
  </rv>
  <rv s="2">
    <fb>31001968</fb>
    <v>2</v>
  </rv>
  <rv s="2">
    <fb>31001969</fb>
    <v>2</v>
  </rv>
  <rv s="2">
    <fb>31001970</fb>
    <v>2</v>
  </rv>
  <rv s="2">
    <fb>31001971</fb>
    <v>2</v>
  </rv>
  <rv s="2">
    <fb>31001972</fb>
    <v>2</v>
  </rv>
  <rv s="2">
    <fb>31001973</fb>
    <v>2</v>
  </rv>
  <rv s="3">
    <v>1141</v>
  </rv>
  <rv s="9">
    <v>E-C00243</v>
    <v>Atom</v>
    <v>0</v>
    <v>E-C00243</v>
    <v>Constellation</v>
    <v>None</v>
    <v>10966</v>
    <v>8295530000000000</v>
    <v>10967</v>
    <v>10974</v>
  </rv>
  <rv s="2">
    <fb>21000244</fb>
    <v>1</v>
  </rv>
  <rv s="2">
    <fb>31001974</fb>
    <v>2</v>
  </rv>
  <rv s="2">
    <fb>31001975</fb>
    <v>2</v>
  </rv>
  <rv s="2">
    <fb>31001976</fb>
    <v>2</v>
  </rv>
  <rv s="2">
    <fb>31001977</fb>
    <v>2</v>
  </rv>
  <rv s="2">
    <fb>31001978</fb>
    <v>2</v>
  </rv>
  <rv s="2">
    <fb>31001979</fb>
    <v>2</v>
  </rv>
  <rv s="2">
    <fb>31001980</fb>
    <v>2</v>
  </rv>
  <rv s="2">
    <fb>31001981</fb>
    <v>2</v>
  </rv>
  <rv s="2">
    <fb>31001982</fb>
    <v>2</v>
  </rv>
  <rv s="2">
    <fb>31002481</fb>
    <v>2</v>
  </rv>
  <rv s="3">
    <v>1142</v>
  </rv>
  <rv s="9">
    <v>E-C00244</v>
    <v>Atom</v>
    <v>0</v>
    <v>E-C00244</v>
    <v>Constellation</v>
    <v>None</v>
    <v>10976</v>
    <v>3963850000000000</v>
    <v>10967</v>
    <v>10987</v>
  </rv>
  <rv s="2">
    <fb>21000245</fb>
    <v>1</v>
  </rv>
  <rv s="2">
    <fb>31001983</fb>
    <v>2</v>
  </rv>
  <rv s="2">
    <fb>31001984</fb>
    <v>2</v>
  </rv>
  <rv s="2">
    <fb>31001985</fb>
    <v>2</v>
  </rv>
  <rv s="2">
    <fb>31001986</fb>
    <v>2</v>
  </rv>
  <rv s="2">
    <fb>31001987</fb>
    <v>2</v>
  </rv>
  <rv s="2">
    <fb>31001988</fb>
    <v>2</v>
  </rv>
  <rv s="2">
    <fb>31001989</fb>
    <v>2</v>
  </rv>
  <rv s="2">
    <fb>31001990</fb>
    <v>2</v>
  </rv>
  <rv s="2">
    <fb>31002488</fb>
    <v>2</v>
  </rv>
  <rv s="3">
    <v>1143</v>
  </rv>
  <rv s="9">
    <v>E-C00245</v>
    <v>Atom</v>
    <v>0</v>
    <v>E-C00245</v>
    <v>Constellation</v>
    <v>None</v>
    <v>10989</v>
    <v>5038680000000000</v>
    <v>10967</v>
    <v>10999</v>
  </rv>
  <rv s="2">
    <fb>21000246</fb>
    <v>1</v>
  </rv>
  <rv s="2">
    <fb>31001991</fb>
    <v>2</v>
  </rv>
  <rv s="2">
    <fb>31001992</fb>
    <v>2</v>
  </rv>
  <rv s="2">
    <fb>31001993</fb>
    <v>2</v>
  </rv>
  <rv s="2">
    <fb>31001994</fb>
    <v>2</v>
  </rv>
  <rv s="2">
    <fb>31001995</fb>
    <v>2</v>
  </rv>
  <rv s="2">
    <fb>31001996</fb>
    <v>2</v>
  </rv>
  <rv s="2">
    <fb>31001997</fb>
    <v>2</v>
  </rv>
  <rv s="3">
    <v>1144</v>
  </rv>
  <rv s="9">
    <v>E-C00246</v>
    <v>Atom</v>
    <v>0</v>
    <v>E-C00246</v>
    <v>Constellation</v>
    <v>None</v>
    <v>11001</v>
    <v>6372600000000000</v>
    <v>10967</v>
    <v>11009</v>
  </rv>
  <rv s="2">
    <fb>21000247</fb>
    <v>1</v>
  </rv>
  <rv s="2">
    <fb>31001998</fb>
    <v>2</v>
  </rv>
  <rv s="2">
    <fb>31001999</fb>
    <v>2</v>
  </rv>
  <rv s="2">
    <fb>31002000</fb>
    <v>2</v>
  </rv>
  <rv s="2">
    <fb>31002001</fb>
    <v>2</v>
  </rv>
  <rv s="2">
    <fb>31002002</fb>
    <v>2</v>
  </rv>
  <rv s="2">
    <fb>31002003</fb>
    <v>2</v>
  </rv>
  <rv s="2">
    <fb>31002004</fb>
    <v>2</v>
  </rv>
  <rv s="2">
    <fb>31002005</fb>
    <v>2</v>
  </rv>
  <rv s="2">
    <fb>31002006</fb>
    <v>2</v>
  </rv>
  <rv s="3">
    <v>1145</v>
  </rv>
  <rv s="8">
    <v>E-C00247</v>
    <v>Atom</v>
    <v>0</v>
    <v>E-C00247</v>
    <v>Constellation</v>
    <v>None</v>
    <v>11011</v>
    <v>1.0175e+16</v>
    <v>10967</v>
    <v>11021</v>
  </rv>
  <rv s="2">
    <fb>21000248</fb>
    <v>1</v>
  </rv>
  <rv s="2">
    <fb>31002007</fb>
    <v>2</v>
  </rv>
  <rv s="2">
    <fb>31002008</fb>
    <v>2</v>
  </rv>
  <rv s="2">
    <fb>31002009</fb>
    <v>2</v>
  </rv>
  <rv s="2">
    <fb>31002010</fb>
    <v>2</v>
  </rv>
  <rv s="2">
    <fb>31002011</fb>
    <v>2</v>
  </rv>
  <rv s="2">
    <fb>31002012</fb>
    <v>2</v>
  </rv>
  <rv s="2">
    <fb>31002485</fb>
    <v>2</v>
  </rv>
  <rv s="2">
    <fb>31002503</fb>
    <v>2</v>
  </rv>
  <rv s="3">
    <v>1146</v>
  </rv>
  <rv s="9">
    <v>E-C00248</v>
    <v>Atom</v>
    <v>0</v>
    <v>E-C00248</v>
    <v>Constellation</v>
    <v>None</v>
    <v>11023</v>
    <v>7052570000000000</v>
    <v>10967</v>
    <v>11032</v>
  </rv>
  <rv s="2">
    <fb>21000249</fb>
    <v>1</v>
  </rv>
  <rv s="2">
    <fb>31002013</fb>
    <v>2</v>
  </rv>
  <rv s="2">
    <fb>31002014</fb>
    <v>2</v>
  </rv>
  <rv s="2">
    <fb>31002015</fb>
    <v>2</v>
  </rv>
  <rv s="2">
    <fb>31002016</fb>
    <v>2</v>
  </rv>
  <rv s="2">
    <fb>31002017</fb>
    <v>2</v>
  </rv>
  <rv s="2">
    <fb>31002018</fb>
    <v>2</v>
  </rv>
  <rv s="2">
    <fb>31002496</fb>
    <v>2</v>
  </rv>
  <rv s="3">
    <v>1147</v>
  </rv>
  <rv s="9">
    <v>E-C00249</v>
    <v>Atom</v>
    <v>0</v>
    <v>E-C00249</v>
    <v>Constellation</v>
    <v>None</v>
    <v>11034</v>
    <v>2457340000000000</v>
    <v>10967</v>
    <v>11042</v>
  </rv>
  <rv s="2">
    <fb>21000250</fb>
    <v>1</v>
  </rv>
  <rv s="2">
    <fb>31002019</fb>
    <v>2</v>
  </rv>
  <rv s="2">
    <fb>31002020</fb>
    <v>2</v>
  </rv>
  <rv s="2">
    <fb>31002021</fb>
    <v>2</v>
  </rv>
  <rv s="2">
    <fb>31002022</fb>
    <v>2</v>
  </rv>
  <rv s="2">
    <fb>31002023</fb>
    <v>2</v>
  </rv>
  <rv s="2">
    <fb>31002024</fb>
    <v>2</v>
  </rv>
  <rv s="2">
    <fb>31002025</fb>
    <v>2</v>
  </rv>
  <rv s="3">
    <v>1148</v>
  </rv>
  <rv s="9">
    <v>E-C00250</v>
    <v>Atom</v>
    <v>0</v>
    <v>E-C00250</v>
    <v>Constellation</v>
    <v>None</v>
    <v>11044</v>
    <v>7100770000000000</v>
    <v>10967</v>
    <v>11052</v>
  </rv>
  <rv s="2">
    <fb>21000251</fb>
    <v>1</v>
  </rv>
  <rv s="2">
    <fb>31002026</fb>
    <v>2</v>
  </rv>
  <rv s="2">
    <fb>31002027</fb>
    <v>2</v>
  </rv>
  <rv s="2">
    <fb>31002028</fb>
    <v>2</v>
  </rv>
  <rv s="2">
    <fb>31002029</fb>
    <v>2</v>
  </rv>
  <rv s="2">
    <fb>31002030</fb>
    <v>2</v>
  </rv>
  <rv s="2">
    <fb>31002031</fb>
    <v>2</v>
  </rv>
  <rv s="2">
    <fb>31002032</fb>
    <v>2</v>
  </rv>
  <rv s="2">
    <fb>31002494</fb>
    <v>2</v>
  </rv>
  <rv s="3">
    <v>1149</v>
  </rv>
  <rv s="9">
    <v>E-C00251</v>
    <v>Atom</v>
    <v>0</v>
    <v>E-C00251</v>
    <v>Constellation</v>
    <v>None</v>
    <v>11054</v>
    <v>3226040000000000</v>
    <v>10967</v>
    <v>11063</v>
  </rv>
  <rv s="2">
    <fb>21000252</fb>
    <v>1</v>
  </rv>
  <rv s="2">
    <fb>31002033</fb>
    <v>2</v>
  </rv>
  <rv s="2">
    <fb>31002034</fb>
    <v>2</v>
  </rv>
  <rv s="2">
    <fb>31002035</fb>
    <v>2</v>
  </rv>
  <rv s="2">
    <fb>31002036</fb>
    <v>2</v>
  </rv>
  <rv s="2">
    <fb>31002037</fb>
    <v>2</v>
  </rv>
  <rv s="2">
    <fb>31002038</fb>
    <v>2</v>
  </rv>
  <rv s="2">
    <fb>31002039</fb>
    <v>2</v>
  </rv>
  <rv s="2">
    <fb>31002040</fb>
    <v>2</v>
  </rv>
  <rv s="3">
    <v>1150</v>
  </rv>
  <rv s="9">
    <v>E-C00252</v>
    <v>Atom</v>
    <v>0</v>
    <v>E-C00252</v>
    <v>Constellation</v>
    <v>None</v>
    <v>11065</v>
    <v>8475850000000000</v>
    <v>10967</v>
    <v>11074</v>
  </rv>
  <rv s="2">
    <fb>21000253</fb>
    <v>1</v>
  </rv>
  <rv s="2">
    <fb>31002041</fb>
    <v>2</v>
  </rv>
  <rv s="2">
    <fb>31002042</fb>
    <v>2</v>
  </rv>
  <rv s="2">
    <fb>31002043</fb>
    <v>2</v>
  </rv>
  <rv s="2">
    <fb>31002044</fb>
    <v>2</v>
  </rv>
  <rv s="2">
    <fb>31002045</fb>
    <v>2</v>
  </rv>
  <rv s="2">
    <fb>31002046</fb>
    <v>2</v>
  </rv>
  <rv s="2">
    <fb>31002047</fb>
    <v>2</v>
  </rv>
  <rv s="3">
    <v>1151</v>
  </rv>
  <rv s="9">
    <v>E-C00253</v>
    <v>Atom</v>
    <v>0</v>
    <v>E-C00253</v>
    <v>Constellation</v>
    <v>None</v>
    <v>11076</v>
    <v>2453100000000000</v>
    <v>10967</v>
    <v>11084</v>
  </rv>
  <rv s="2">
    <fb>21000254</fb>
    <v>1</v>
  </rv>
  <rv s="2">
    <fb>31002048</fb>
    <v>2</v>
  </rv>
  <rv s="2">
    <fb>31002049</fb>
    <v>2</v>
  </rv>
  <rv s="2">
    <fb>31002050</fb>
    <v>2</v>
  </rv>
  <rv s="2">
    <fb>31002051</fb>
    <v>2</v>
  </rv>
  <rv s="2">
    <fb>31002052</fb>
    <v>2</v>
  </rv>
  <rv s="2">
    <fb>31002053</fb>
    <v>2</v>
  </rv>
  <rv s="2">
    <fb>31002054</fb>
    <v>2</v>
  </rv>
  <rv s="2">
    <fb>31002482</fb>
    <v>2</v>
  </rv>
  <rv s="3">
    <v>1152</v>
  </rv>
  <rv s="9">
    <v>E-C00254</v>
    <v>Atom</v>
    <v>0</v>
    <v>E-C00254</v>
    <v>Constellation</v>
    <v>None</v>
    <v>11086</v>
    <v>2235790000000000</v>
    <v>10967</v>
    <v>11095</v>
  </rv>
  <rv s="2">
    <fb>21000255</fb>
    <v>1</v>
  </rv>
  <rv s="2">
    <fb>31002055</fb>
    <v>2</v>
  </rv>
  <rv s="2">
    <fb>31002056</fb>
    <v>2</v>
  </rv>
  <rv s="2">
    <fb>31002057</fb>
    <v>2</v>
  </rv>
  <rv s="2">
    <fb>31002058</fb>
    <v>2</v>
  </rv>
  <rv s="2">
    <fb>31002059</fb>
    <v>2</v>
  </rv>
  <rv s="2">
    <fb>31002060</fb>
    <v>2</v>
  </rv>
  <rv s="3">
    <v>1153</v>
  </rv>
  <rv s="9">
    <v>E-C00255</v>
    <v>Atom</v>
    <v>0</v>
    <v>E-C00255</v>
    <v>Constellation</v>
    <v>None</v>
    <v>11097</v>
    <v>4452000000000000</v>
    <v>10967</v>
    <v>11104</v>
  </rv>
  <rv s="3">
    <v>1154</v>
  </rv>
  <rv s="10">
    <v>E-R00025</v>
    <v>Atom</v>
    <v>0</v>
    <v>11106</v>
    <v>Region</v>
    <v>10967</v>
    <v>E-R00025</v>
  </rv>
  <rv s="2">
    <fb>21000256</fb>
    <v>1</v>
  </rv>
  <rv s="2">
    <fb>11000026</fb>
    <v>1</v>
  </rv>
  <rv s="2">
    <fb>31002061</fb>
    <v>2</v>
  </rv>
  <rv s="2">
    <fb>31002062</fb>
    <v>2</v>
  </rv>
  <rv s="2">
    <fb>31002063</fb>
    <v>2</v>
  </rv>
  <rv s="2">
    <fb>31002064</fb>
    <v>2</v>
  </rv>
  <rv s="2">
    <fb>31002065</fb>
    <v>2</v>
  </rv>
  <rv s="2">
    <fb>31002066</fb>
    <v>2</v>
  </rv>
  <rv s="2">
    <fb>31002067</fb>
    <v>2</v>
  </rv>
  <rv s="2">
    <fb>31002068</fb>
    <v>2</v>
  </rv>
  <rv s="3">
    <v>1155</v>
  </rv>
  <rv s="9">
    <v>E-C00256</v>
    <v>Atom</v>
    <v>0</v>
    <v>E-C00256</v>
    <v>Constellation</v>
    <v>None</v>
    <v>11108</v>
    <v>2672540000000000</v>
    <v>11109</v>
    <v>11118</v>
  </rv>
  <rv s="2">
    <fb>21000257</fb>
    <v>1</v>
  </rv>
  <rv s="2">
    <fb>31002069</fb>
    <v>2</v>
  </rv>
  <rv s="2">
    <fb>31002070</fb>
    <v>2</v>
  </rv>
  <rv s="2">
    <fb>31002071</fb>
    <v>2</v>
  </rv>
  <rv s="2">
    <fb>31002072</fb>
    <v>2</v>
  </rv>
  <rv s="2">
    <fb>31002073</fb>
    <v>2</v>
  </rv>
  <rv s="2">
    <fb>31002074</fb>
    <v>2</v>
  </rv>
  <rv s="3">
    <v>1156</v>
  </rv>
  <rv s="8">
    <v>E-C00257</v>
    <v>Atom</v>
    <v>0</v>
    <v>E-C00257</v>
    <v>Constellation</v>
    <v>None</v>
    <v>11120</v>
    <v>1.92534e+16</v>
    <v>11109</v>
    <v>11127</v>
  </rv>
  <rv s="2">
    <fb>21000258</fb>
    <v>1</v>
  </rv>
  <rv s="2">
    <fb>31002075</fb>
    <v>2</v>
  </rv>
  <rv s="2">
    <fb>31002076</fb>
    <v>2</v>
  </rv>
  <rv s="2">
    <fb>31002077</fb>
    <v>2</v>
  </rv>
  <rv s="2">
    <fb>31002078</fb>
    <v>2</v>
  </rv>
  <rv s="2">
    <fb>31002079</fb>
    <v>2</v>
  </rv>
  <rv s="2">
    <fb>31002080</fb>
    <v>2</v>
  </rv>
  <rv s="2">
    <fb>31002081</fb>
    <v>2</v>
  </rv>
  <rv s="2">
    <fb>31002082</fb>
    <v>2</v>
  </rv>
  <rv s="2">
    <fb>31002083</fb>
    <v>2</v>
  </rv>
  <rv s="2">
    <fb>31002501</fb>
    <v>2</v>
  </rv>
  <rv s="3">
    <v>1157</v>
  </rv>
  <rv s="8">
    <v>E-C00258</v>
    <v>Atom</v>
    <v>0</v>
    <v>E-C00258</v>
    <v>Constellation</v>
    <v>None</v>
    <v>11129</v>
    <v>1.29738e+16</v>
    <v>11109</v>
    <v>11140</v>
  </rv>
  <rv s="2">
    <fb>21000259</fb>
    <v>1</v>
  </rv>
  <rv s="2">
    <fb>31002084</fb>
    <v>2</v>
  </rv>
  <rv s="2">
    <fb>31002085</fb>
    <v>2</v>
  </rv>
  <rv s="2">
    <fb>31002086</fb>
    <v>2</v>
  </rv>
  <rv s="2">
    <fb>31002087</fb>
    <v>2</v>
  </rv>
  <rv s="2">
    <fb>31002088</fb>
    <v>2</v>
  </rv>
  <rv s="2">
    <fb>31002089</fb>
    <v>2</v>
  </rv>
  <rv s="2">
    <fb>31002090</fb>
    <v>2</v>
  </rv>
  <rv s="2">
    <fb>31002476</fb>
    <v>2</v>
  </rv>
  <rv s="3">
    <v>1158</v>
  </rv>
  <rv s="8">
    <v>E-C00259</v>
    <v>Atom</v>
    <v>0</v>
    <v>E-C00259</v>
    <v>Constellation</v>
    <v>None</v>
    <v>11142</v>
    <v>2.14326e+16</v>
    <v>11109</v>
    <v>11151</v>
  </rv>
  <rv s="2">
    <fb>21000260</fb>
    <v>1</v>
  </rv>
  <rv s="2">
    <fb>31002091</fb>
    <v>2</v>
  </rv>
  <rv s="2">
    <fb>31002092</fb>
    <v>2</v>
  </rv>
  <rv s="2">
    <fb>31002093</fb>
    <v>2</v>
  </rv>
  <rv s="2">
    <fb>31002094</fb>
    <v>2</v>
  </rv>
  <rv s="2">
    <fb>31002095</fb>
    <v>2</v>
  </rv>
  <rv s="2">
    <fb>31002096</fb>
    <v>2</v>
  </rv>
  <rv s="2">
    <fb>31002097</fb>
    <v>2</v>
  </rv>
  <rv s="2">
    <fb>31002098</fb>
    <v>2</v>
  </rv>
  <rv s="3">
    <v>1159</v>
  </rv>
  <rv s="9">
    <v>E-C00260</v>
    <v>Atom</v>
    <v>0</v>
    <v>E-C00260</v>
    <v>Constellation</v>
    <v>None</v>
    <v>11153</v>
    <v>3830920000000000</v>
    <v>11109</v>
    <v>11162</v>
  </rv>
  <rv s="2">
    <fb>21000261</fb>
    <v>1</v>
  </rv>
  <rv s="2">
    <fb>31002099</fb>
    <v>2</v>
  </rv>
  <rv s="2">
    <fb>31002100</fb>
    <v>2</v>
  </rv>
  <rv s="2">
    <fb>31002101</fb>
    <v>2</v>
  </rv>
  <rv s="2">
    <fb>31002102</fb>
    <v>2</v>
  </rv>
  <rv s="2">
    <fb>31002103</fb>
    <v>2</v>
  </rv>
  <rv s="2">
    <fb>31002104</fb>
    <v>2</v>
  </rv>
  <rv s="2">
    <fb>31002105</fb>
    <v>2</v>
  </rv>
  <rv s="2">
    <fb>31002106</fb>
    <v>2</v>
  </rv>
  <rv s="2">
    <fb>31002493</fb>
    <v>2</v>
  </rv>
  <rv s="3">
    <v>1160</v>
  </rv>
  <rv s="8">
    <v>E-C00261</v>
    <v>Atom</v>
    <v>0</v>
    <v>E-C00261</v>
    <v>Constellation</v>
    <v>None</v>
    <v>11164</v>
    <v>1.30867e+16</v>
    <v>11109</v>
    <v>11174</v>
  </rv>
  <rv s="2">
    <fb>21000262</fb>
    <v>1</v>
  </rv>
  <rv s="2">
    <fb>31002107</fb>
    <v>2</v>
  </rv>
  <rv s="2">
    <fb>31002108</fb>
    <v>2</v>
  </rv>
  <rv s="2">
    <fb>31002109</fb>
    <v>2</v>
  </rv>
  <rv s="2">
    <fb>31002110</fb>
    <v>2</v>
  </rv>
  <rv s="2">
    <fb>31002111</fb>
    <v>2</v>
  </rv>
  <rv s="2">
    <fb>31002112</fb>
    <v>2</v>
  </rv>
  <rv s="2">
    <fb>31002113</fb>
    <v>2</v>
  </rv>
  <rv s="3">
    <v>1161</v>
  </rv>
  <rv s="8">
    <v>E-C00262</v>
    <v>Atom</v>
    <v>0</v>
    <v>E-C00262</v>
    <v>Constellation</v>
    <v>None</v>
    <v>11176</v>
    <v>1.12805e+16</v>
    <v>11109</v>
    <v>11184</v>
  </rv>
  <rv s="2">
    <fb>21000263</fb>
    <v>1</v>
  </rv>
  <rv s="2">
    <fb>31002114</fb>
    <v>2</v>
  </rv>
  <rv s="2">
    <fb>31002115</fb>
    <v>2</v>
  </rv>
  <rv s="2">
    <fb>31002116</fb>
    <v>2</v>
  </rv>
  <rv s="2">
    <fb>31002117</fb>
    <v>2</v>
  </rv>
  <rv s="2">
    <fb>31002118</fb>
    <v>2</v>
  </rv>
  <rv s="2">
    <fb>31002119</fb>
    <v>2</v>
  </rv>
  <rv s="3">
    <v>1162</v>
  </rv>
  <rv s="8">
    <v>E-C00263</v>
    <v>Atom</v>
    <v>0</v>
    <v>E-C00263</v>
    <v>Constellation</v>
    <v>None</v>
    <v>11186</v>
    <v>2.14297e+16</v>
    <v>11109</v>
    <v>11193</v>
  </rv>
  <rv s="2">
    <fb>21000264</fb>
    <v>1</v>
  </rv>
  <rv s="2">
    <fb>31002120</fb>
    <v>2</v>
  </rv>
  <rv s="2">
    <fb>31002121</fb>
    <v>2</v>
  </rv>
  <rv s="2">
    <fb>31002122</fb>
    <v>2</v>
  </rv>
  <rv s="2">
    <fb>31002123</fb>
    <v>2</v>
  </rv>
  <rv s="2">
    <fb>31002124</fb>
    <v>2</v>
  </rv>
  <rv s="2">
    <fb>31002125</fb>
    <v>2</v>
  </rv>
  <rv s="3">
    <v>1163</v>
  </rv>
  <rv s="8">
    <v>E-C00264</v>
    <v>Atom</v>
    <v>0</v>
    <v>E-C00264</v>
    <v>Constellation</v>
    <v>None</v>
    <v>11195</v>
    <v>9.9481e+15</v>
    <v>11109</v>
    <v>11202</v>
  </rv>
  <rv s="3">
    <v>1164</v>
  </rv>
  <rv s="10">
    <v>E-R00026</v>
    <v>Atom</v>
    <v>0</v>
    <v>11204</v>
    <v>Region</v>
    <v>11109</v>
    <v>E-R00026</v>
  </rv>
  <rv s="2">
    <fb>21000265</fb>
    <v>1</v>
  </rv>
  <rv s="2">
    <fb>11000027</fb>
    <v>1</v>
  </rv>
  <rv s="2">
    <fb>31002126</fb>
    <v>2</v>
  </rv>
  <rv s="2">
    <fb>31002127</fb>
    <v>2</v>
  </rv>
  <rv s="2">
    <fb>31002128</fb>
    <v>2</v>
  </rv>
  <rv s="2">
    <fb>31002129</fb>
    <v>2</v>
  </rv>
  <rv s="2">
    <fb>31002130</fb>
    <v>2</v>
  </rv>
  <rv s="2">
    <fb>31002131</fb>
    <v>2</v>
  </rv>
  <rv s="2">
    <fb>31002132</fb>
    <v>2</v>
  </rv>
  <rv s="2">
    <fb>31002133</fb>
    <v>2</v>
  </rv>
  <rv s="2">
    <fb>31002490</fb>
    <v>2</v>
  </rv>
  <rv s="3">
    <v>1165</v>
  </rv>
  <rv s="9">
    <v>E-C00265</v>
    <v>Atom</v>
    <v>0</v>
    <v>E-C00265</v>
    <v>Constellation</v>
    <v>None</v>
    <v>11206</v>
    <v>5582720000000000</v>
    <v>11207</v>
    <v>11217</v>
  </rv>
  <rv s="2">
    <fb>21000266</fb>
    <v>1</v>
  </rv>
  <rv s="2">
    <fb>31002134</fb>
    <v>2</v>
  </rv>
  <rv s="2">
    <fb>31002135</fb>
    <v>2</v>
  </rv>
  <rv s="2">
    <fb>31002136</fb>
    <v>2</v>
  </rv>
  <rv s="2">
    <fb>31002137</fb>
    <v>2</v>
  </rv>
  <rv s="2">
    <fb>31002138</fb>
    <v>2</v>
  </rv>
  <rv s="2">
    <fb>31002139</fb>
    <v>2</v>
  </rv>
  <rv s="3">
    <v>1166</v>
  </rv>
  <rv s="8">
    <v>E-C00266</v>
    <v>Atom</v>
    <v>0</v>
    <v>E-C00266</v>
    <v>Constellation</v>
    <v>None</v>
    <v>11219</v>
    <v>1.02221e+16</v>
    <v>11207</v>
    <v>11226</v>
  </rv>
  <rv s="2">
    <fb>21000267</fb>
    <v>1</v>
  </rv>
  <rv s="2">
    <fb>31002140</fb>
    <v>2</v>
  </rv>
  <rv s="2">
    <fb>31002141</fb>
    <v>2</v>
  </rv>
  <rv s="2">
    <fb>31002142</fb>
    <v>2</v>
  </rv>
  <rv s="2">
    <fb>31002143</fb>
    <v>2</v>
  </rv>
  <rv s="2">
    <fb>31002144</fb>
    <v>2</v>
  </rv>
  <rv s="2">
    <fb>31002145</fb>
    <v>2</v>
  </rv>
  <rv s="3">
    <v>1167</v>
  </rv>
  <rv s="9">
    <v>E-C00267</v>
    <v>Atom</v>
    <v>0</v>
    <v>E-C00267</v>
    <v>Constellation</v>
    <v>None</v>
    <v>11228</v>
    <v>5300130000000000</v>
    <v>11207</v>
    <v>11235</v>
  </rv>
  <rv s="2">
    <fb>21000268</fb>
    <v>1</v>
  </rv>
  <rv s="2">
    <fb>31002146</fb>
    <v>2</v>
  </rv>
  <rv s="2">
    <fb>31002147</fb>
    <v>2</v>
  </rv>
  <rv s="2">
    <fb>31002148</fb>
    <v>2</v>
  </rv>
  <rv s="2">
    <fb>31002149</fb>
    <v>2</v>
  </rv>
  <rv s="2">
    <fb>31002150</fb>
    <v>2</v>
  </rv>
  <rv s="2">
    <fb>31002151</fb>
    <v>2</v>
  </rv>
  <rv s="2">
    <fb>31002152</fb>
    <v>2</v>
  </rv>
  <rv s="2">
    <fb>31002153</fb>
    <v>2</v>
  </rv>
  <rv s="2">
    <fb>31002154</fb>
    <v>2</v>
  </rv>
  <rv s="2">
    <fb>31002504</fb>
    <v>2</v>
  </rv>
  <rv s="3">
    <v>1168</v>
  </rv>
  <rv s="8">
    <v>E-C00268</v>
    <v>Atom</v>
    <v>0</v>
    <v>E-C00268</v>
    <v>Constellation</v>
    <v>None</v>
    <v>11237</v>
    <v>1.38389e+16</v>
    <v>11207</v>
    <v>11248</v>
  </rv>
  <rv s="2">
    <fb>21000269</fb>
    <v>1</v>
  </rv>
  <rv s="2">
    <fb>31002155</fb>
    <v>2</v>
  </rv>
  <rv s="2">
    <fb>31002156</fb>
    <v>2</v>
  </rv>
  <rv s="2">
    <fb>31002157</fb>
    <v>2</v>
  </rv>
  <rv s="2">
    <fb>31002158</fb>
    <v>2</v>
  </rv>
  <rv s="2">
    <fb>31002159</fb>
    <v>2</v>
  </rv>
  <rv s="2">
    <fb>31002160</fb>
    <v>2</v>
  </rv>
  <rv s="2">
    <fb>31002161</fb>
    <v>2</v>
  </rv>
  <rv s="2">
    <fb>31002162</fb>
    <v>2</v>
  </rv>
  <rv s="2">
    <fb>31002163</fb>
    <v>2</v>
  </rv>
  <rv s="2">
    <fb>31002499</fb>
    <v>2</v>
  </rv>
  <rv s="3">
    <v>1169</v>
  </rv>
  <rv s="8">
    <v>E-C00269</v>
    <v>Atom</v>
    <v>0</v>
    <v>E-C00269</v>
    <v>Constellation</v>
    <v>None</v>
    <v>11250</v>
    <v>1.51226e+16</v>
    <v>11207</v>
    <v>11261</v>
  </rv>
  <rv s="2">
    <fb>21000270</fb>
    <v>1</v>
  </rv>
  <rv s="2">
    <fb>31002164</fb>
    <v>2</v>
  </rv>
  <rv s="2">
    <fb>31002165</fb>
    <v>2</v>
  </rv>
  <rv s="2">
    <fb>31002166</fb>
    <v>2</v>
  </rv>
  <rv s="2">
    <fb>31002167</fb>
    <v>2</v>
  </rv>
  <rv s="2">
    <fb>31002168</fb>
    <v>2</v>
  </rv>
  <rv s="2">
    <fb>31002169</fb>
    <v>2</v>
  </rv>
  <rv s="2">
    <fb>31002170</fb>
    <v>2</v>
  </rv>
  <rv s="3">
    <v>1170</v>
  </rv>
  <rv s="8">
    <v>E-C00270</v>
    <v>Atom</v>
    <v>0</v>
    <v>E-C00270</v>
    <v>Constellation</v>
    <v>None</v>
    <v>11263</v>
    <v>1.99971e+16</v>
    <v>11207</v>
    <v>11271</v>
  </rv>
  <rv s="2">
    <fb>21000271</fb>
    <v>1</v>
  </rv>
  <rv s="2">
    <fb>31002171</fb>
    <v>2</v>
  </rv>
  <rv s="2">
    <fb>31002172</fb>
    <v>2</v>
  </rv>
  <rv s="2">
    <fb>31002173</fb>
    <v>2</v>
  </rv>
  <rv s="2">
    <fb>31002174</fb>
    <v>2</v>
  </rv>
  <rv s="2">
    <fb>31002175</fb>
    <v>2</v>
  </rv>
  <rv s="2">
    <fb>31002176</fb>
    <v>2</v>
  </rv>
  <rv s="2">
    <fb>31002177</fb>
    <v>2</v>
  </rv>
  <rv s="3">
    <v>1171</v>
  </rv>
  <rv s="8">
    <v>E-C00271</v>
    <v>Atom</v>
    <v>0</v>
    <v>E-C00271</v>
    <v>Constellation</v>
    <v>None</v>
    <v>11273</v>
    <v>1.11398e+16</v>
    <v>11207</v>
    <v>11281</v>
  </rv>
  <rv s="2">
    <fb>21000272</fb>
    <v>1</v>
  </rv>
  <rv s="2">
    <fb>31002178</fb>
    <v>2</v>
  </rv>
  <rv s="2">
    <fb>31002179</fb>
    <v>2</v>
  </rv>
  <rv s="2">
    <fb>31002180</fb>
    <v>2</v>
  </rv>
  <rv s="2">
    <fb>31002181</fb>
    <v>2</v>
  </rv>
  <rv s="2">
    <fb>31002182</fb>
    <v>2</v>
  </rv>
  <rv s="2">
    <fb>31002183</fb>
    <v>2</v>
  </rv>
  <rv s="2">
    <fb>31002184</fb>
    <v>2</v>
  </rv>
  <rv s="2">
    <fb>31002185</fb>
    <v>2</v>
  </rv>
  <rv s="3">
    <v>1172</v>
  </rv>
  <rv s="8">
    <v>E-C00272</v>
    <v>Atom</v>
    <v>0</v>
    <v>E-C00272</v>
    <v>Constellation</v>
    <v>None</v>
    <v>11283</v>
    <v>1.67878e+16</v>
    <v>11207</v>
    <v>11292</v>
  </rv>
  <rv s="2">
    <fb>21000273</fb>
    <v>1</v>
  </rv>
  <rv s="2">
    <fb>31002186</fb>
    <v>2</v>
  </rv>
  <rv s="2">
    <fb>31002187</fb>
    <v>2</v>
  </rv>
  <rv s="2">
    <fb>31002188</fb>
    <v>2</v>
  </rv>
  <rv s="2">
    <fb>31002189</fb>
    <v>2</v>
  </rv>
  <rv s="2">
    <fb>31002190</fb>
    <v>2</v>
  </rv>
  <rv s="2">
    <fb>31002191</fb>
    <v>2</v>
  </rv>
  <rv s="2">
    <fb>31002192</fb>
    <v>2</v>
  </rv>
  <rv s="2">
    <fb>31002193</fb>
    <v>2</v>
  </rv>
  <rv s="3">
    <v>1173</v>
  </rv>
  <rv s="9">
    <v>E-C00273</v>
    <v>Atom</v>
    <v>0</v>
    <v>E-C00273</v>
    <v>Constellation</v>
    <v>None</v>
    <v>11294</v>
    <v>1755630000000000</v>
    <v>11207</v>
    <v>11303</v>
  </rv>
  <rv s="3">
    <v>1174</v>
  </rv>
  <rv s="10">
    <v>E-R00027</v>
    <v>Atom</v>
    <v>0</v>
    <v>11305</v>
    <v>Region</v>
    <v>11207</v>
    <v>E-R00027</v>
  </rv>
  <rv s="2">
    <fb>21000274</fb>
    <v>1</v>
  </rv>
  <rv s="2">
    <fb>11000028</fb>
    <v>1</v>
  </rv>
  <rv s="2">
    <fb>31002194</fb>
    <v>2</v>
  </rv>
  <rv s="2">
    <fb>31002195</fb>
    <v>2</v>
  </rv>
  <rv s="2">
    <fb>31002196</fb>
    <v>2</v>
  </rv>
  <rv s="2">
    <fb>31002197</fb>
    <v>2</v>
  </rv>
  <rv s="2">
    <fb>31002198</fb>
    <v>2</v>
  </rv>
  <rv s="2">
    <fb>31002199</fb>
    <v>2</v>
  </rv>
  <rv s="2">
    <fb>31002200</fb>
    <v>2</v>
  </rv>
  <rv s="2">
    <fb>31002201</fb>
    <v>2</v>
  </rv>
  <rv s="2">
    <fb>31002202</fb>
    <v>2</v>
  </rv>
  <rv s="3">
    <v>1175</v>
  </rv>
  <rv s="8">
    <v>E-C00274</v>
    <v>Atom</v>
    <v>0</v>
    <v>E-C00274</v>
    <v>Constellation</v>
    <v>None</v>
    <v>11307</v>
    <v>1.31496e+16</v>
    <v>11308</v>
    <v>11318</v>
  </rv>
  <rv s="2">
    <fb>21000275</fb>
    <v>1</v>
  </rv>
  <rv s="2">
    <fb>31002203</fb>
    <v>2</v>
  </rv>
  <rv s="2">
    <fb>31002204</fb>
    <v>2</v>
  </rv>
  <rv s="2">
    <fb>31002205</fb>
    <v>2</v>
  </rv>
  <rv s="2">
    <fb>31002206</fb>
    <v>2</v>
  </rv>
  <rv s="2">
    <fb>31002207</fb>
    <v>2</v>
  </rv>
  <rv s="2">
    <fb>31002208</fb>
    <v>2</v>
  </rv>
  <rv s="2">
    <fb>31002472</fb>
    <v>2</v>
  </rv>
  <rv s="3">
    <v>1176</v>
  </rv>
  <rv s="8">
    <v>E-C00275</v>
    <v>Atom</v>
    <v>0</v>
    <v>E-C00275</v>
    <v>Constellation</v>
    <v>None</v>
    <v>11320</v>
    <v>1.46636e+16</v>
    <v>11308</v>
    <v>11328</v>
  </rv>
  <rv s="2">
    <fb>21000276</fb>
    <v>1</v>
  </rv>
  <rv s="2">
    <fb>31002209</fb>
    <v>2</v>
  </rv>
  <rv s="2">
    <fb>31002210</fb>
    <v>2</v>
  </rv>
  <rv s="2">
    <fb>31002211</fb>
    <v>2</v>
  </rv>
  <rv s="2">
    <fb>31002212</fb>
    <v>2</v>
  </rv>
  <rv s="2">
    <fb>31002213</fb>
    <v>2</v>
  </rv>
  <rv s="2">
    <fb>31002214</fb>
    <v>2</v>
  </rv>
  <rv s="3">
    <v>1177</v>
  </rv>
  <rv s="9">
    <v>E-C00276</v>
    <v>Atom</v>
    <v>0</v>
    <v>E-C00276</v>
    <v>Constellation</v>
    <v>None</v>
    <v>11330</v>
    <v>3105910000000000</v>
    <v>11308</v>
    <v>11337</v>
  </rv>
  <rv s="2">
    <fb>21000277</fb>
    <v>1</v>
  </rv>
  <rv s="2">
    <fb>31002215</fb>
    <v>2</v>
  </rv>
  <rv s="2">
    <fb>31002216</fb>
    <v>2</v>
  </rv>
  <rv s="2">
    <fb>31002217</fb>
    <v>2</v>
  </rv>
  <rv s="2">
    <fb>31002218</fb>
    <v>2</v>
  </rv>
  <rv s="2">
    <fb>31002219</fb>
    <v>2</v>
  </rv>
  <rv s="2">
    <fb>31002220</fb>
    <v>2</v>
  </rv>
  <rv s="2">
    <fb>31002221</fb>
    <v>2</v>
  </rv>
  <rv s="2">
    <fb>31002222</fb>
    <v>2</v>
  </rv>
  <rv s="2">
    <fb>31002223</fb>
    <v>2</v>
  </rv>
  <rv s="3">
    <v>1178</v>
  </rv>
  <rv s="8">
    <v>E-C00277</v>
    <v>Atom</v>
    <v>0</v>
    <v>E-C00277</v>
    <v>Constellation</v>
    <v>None</v>
    <v>11339</v>
    <v>1.07633e+16</v>
    <v>11308</v>
    <v>11349</v>
  </rv>
  <rv s="2">
    <fb>21000278</fb>
    <v>1</v>
  </rv>
  <rv s="2">
    <fb>31002224</fb>
    <v>2</v>
  </rv>
  <rv s="2">
    <fb>31002225</fb>
    <v>2</v>
  </rv>
  <rv s="2">
    <fb>31002226</fb>
    <v>2</v>
  </rv>
  <rv s="2">
    <fb>31002227</fb>
    <v>2</v>
  </rv>
  <rv s="2">
    <fb>31002228</fb>
    <v>2</v>
  </rv>
  <rv s="2">
    <fb>31002229</fb>
    <v>2</v>
  </rv>
  <rv s="2">
    <fb>31002491</fb>
    <v>2</v>
  </rv>
  <rv s="3">
    <v>1179</v>
  </rv>
  <rv s="8">
    <v>E-C00278</v>
    <v>Atom</v>
    <v>0</v>
    <v>E-C00278</v>
    <v>Constellation</v>
    <v>None</v>
    <v>11351</v>
    <v>1.42149e+16</v>
    <v>11308</v>
    <v>11359</v>
  </rv>
  <rv s="2">
    <fb>21000279</fb>
    <v>1</v>
  </rv>
  <rv s="2">
    <fb>31002230</fb>
    <v>2</v>
  </rv>
  <rv s="2">
    <fb>31002231</fb>
    <v>2</v>
  </rv>
  <rv s="2">
    <fb>31002232</fb>
    <v>2</v>
  </rv>
  <rv s="2">
    <fb>31002233</fb>
    <v>2</v>
  </rv>
  <rv s="2">
    <fb>31002234</fb>
    <v>2</v>
  </rv>
  <rv s="2">
    <fb>31002235</fb>
    <v>2</v>
  </rv>
  <rv s="2">
    <fb>31002236</fb>
    <v>2</v>
  </rv>
  <rv s="2">
    <fb>31002237</fb>
    <v>2</v>
  </rv>
  <rv s="3">
    <v>1180</v>
  </rv>
  <rv s="9">
    <v>E-C00279</v>
    <v>Atom</v>
    <v>0</v>
    <v>E-C00279</v>
    <v>Constellation</v>
    <v>None</v>
    <v>11361</v>
    <v>1130380000000000</v>
    <v>11308</v>
    <v>11370</v>
  </rv>
  <rv s="2">
    <fb>21000280</fb>
    <v>1</v>
  </rv>
  <rv s="2">
    <fb>31002238</fb>
    <v>2</v>
  </rv>
  <rv s="2">
    <fb>31002239</fb>
    <v>2</v>
  </rv>
  <rv s="2">
    <fb>31002240</fb>
    <v>2</v>
  </rv>
  <rv s="2">
    <fb>31002241</fb>
    <v>2</v>
  </rv>
  <rv s="2">
    <fb>31002242</fb>
    <v>2</v>
  </rv>
  <rv s="2">
    <fb>31002243</fb>
    <v>2</v>
  </rv>
  <rv s="3">
    <v>1181</v>
  </rv>
  <rv s="8">
    <v>E-C00280</v>
    <v>Atom</v>
    <v>0</v>
    <v>E-C00280</v>
    <v>Constellation</v>
    <v>None</v>
    <v>11372</v>
    <v>1.92035e+16</v>
    <v>11308</v>
    <v>11379</v>
  </rv>
  <rv s="2">
    <fb>21000281</fb>
    <v>1</v>
  </rv>
  <rv s="2">
    <fb>31002244</fb>
    <v>2</v>
  </rv>
  <rv s="2">
    <fb>31002245</fb>
    <v>2</v>
  </rv>
  <rv s="2">
    <fb>31002246</fb>
    <v>2</v>
  </rv>
  <rv s="2">
    <fb>31002247</fb>
    <v>2</v>
  </rv>
  <rv s="2">
    <fb>31002248</fb>
    <v>2</v>
  </rv>
  <rv s="2">
    <fb>31002249</fb>
    <v>2</v>
  </rv>
  <rv s="2">
    <fb>31002250</fb>
    <v>2</v>
  </rv>
  <rv s="3">
    <v>1182</v>
  </rv>
  <rv s="8">
    <v>E-C00281</v>
    <v>Atom</v>
    <v>0</v>
    <v>E-C00281</v>
    <v>Constellation</v>
    <v>None</v>
    <v>11381</v>
    <v>1.12777e+16</v>
    <v>11308</v>
    <v>11389</v>
  </rv>
  <rv s="2">
    <fb>21000282</fb>
    <v>1</v>
  </rv>
  <rv s="2">
    <fb>31002251</fb>
    <v>2</v>
  </rv>
  <rv s="2">
    <fb>31002252</fb>
    <v>2</v>
  </rv>
  <rv s="2">
    <fb>31002253</fb>
    <v>2</v>
  </rv>
  <rv s="2">
    <fb>31002254</fb>
    <v>2</v>
  </rv>
  <rv s="2">
    <fb>31002255</fb>
    <v>2</v>
  </rv>
  <rv s="2">
    <fb>31002256</fb>
    <v>2</v>
  </rv>
  <rv s="2">
    <fb>31002257</fb>
    <v>2</v>
  </rv>
  <rv s="2">
    <fb>31002258</fb>
    <v>2</v>
  </rv>
  <rv s="2">
    <fb>31002479</fb>
    <v>2</v>
  </rv>
  <rv s="3">
    <v>1183</v>
  </rv>
  <rv s="9">
    <v>E-C00282</v>
    <v>Atom</v>
    <v>0</v>
    <v>E-C00282</v>
    <v>Constellation</v>
    <v>None</v>
    <v>11391</v>
    <v>1929850000000000</v>
    <v>11308</v>
    <v>11401</v>
  </rv>
  <rv s="2">
    <fb>21000283</fb>
    <v>1</v>
  </rv>
  <rv s="2">
    <fb>31002259</fb>
    <v>2</v>
  </rv>
  <rv s="2">
    <fb>31002260</fb>
    <v>2</v>
  </rv>
  <rv s="2">
    <fb>31002261</fb>
    <v>2</v>
  </rv>
  <rv s="2">
    <fb>31002262</fb>
    <v>2</v>
  </rv>
  <rv s="2">
    <fb>31002263</fb>
    <v>2</v>
  </rv>
  <rv s="2">
    <fb>31002264</fb>
    <v>2</v>
  </rv>
  <rv s="2">
    <fb>31002265</fb>
    <v>2</v>
  </rv>
  <rv s="2">
    <fb>31002266</fb>
    <v>2</v>
  </rv>
  <rv s="3">
    <v>1184</v>
  </rv>
  <rv s="8">
    <v>E-C00283</v>
    <v>Atom</v>
    <v>0</v>
    <v>E-C00283</v>
    <v>Constellation</v>
    <v>None</v>
    <v>11403</v>
    <v>1.3202e+16</v>
    <v>11308</v>
    <v>11412</v>
  </rv>
  <rv s="2">
    <fb>21000284</fb>
    <v>1</v>
  </rv>
  <rv s="2">
    <fb>31002267</fb>
    <v>2</v>
  </rv>
  <rv s="2">
    <fb>31002268</fb>
    <v>2</v>
  </rv>
  <rv s="2">
    <fb>31002269</fb>
    <v>2</v>
  </rv>
  <rv s="2">
    <fb>31002270</fb>
    <v>2</v>
  </rv>
  <rv s="2">
    <fb>31002271</fb>
    <v>2</v>
  </rv>
  <rv s="2">
    <fb>31002272</fb>
    <v>2</v>
  </rv>
  <rv s="2">
    <fb>31002273</fb>
    <v>2</v>
  </rv>
  <rv s="3">
    <v>1185</v>
  </rv>
  <rv s="9">
    <v>E-C00284</v>
    <v>Atom</v>
    <v>0</v>
    <v>E-C00284</v>
    <v>Constellation</v>
    <v>None</v>
    <v>11414</v>
    <v>4464040000000000</v>
    <v>11308</v>
    <v>11422</v>
  </rv>
  <rv s="2">
    <fb>21000285</fb>
    <v>1</v>
  </rv>
  <rv s="2">
    <fb>31002274</fb>
    <v>2</v>
  </rv>
  <rv s="2">
    <fb>31002275</fb>
    <v>2</v>
  </rv>
  <rv s="2">
    <fb>31002276</fb>
    <v>2</v>
  </rv>
  <rv s="2">
    <fb>31002277</fb>
    <v>2</v>
  </rv>
  <rv s="2">
    <fb>31002278</fb>
    <v>2</v>
  </rv>
  <rv s="2">
    <fb>31002279</fb>
    <v>2</v>
  </rv>
  <rv s="2">
    <fb>31002280</fb>
    <v>2</v>
  </rv>
  <rv s="2">
    <fb>31002281</fb>
    <v>2</v>
  </rv>
  <rv s="2">
    <fb>31002282</fb>
    <v>2</v>
  </rv>
  <rv s="3">
    <v>1186</v>
  </rv>
  <rv s="9">
    <v>E-C00285</v>
    <v>Atom</v>
    <v>0</v>
    <v>E-C00285</v>
    <v>Constellation</v>
    <v>None</v>
    <v>11424</v>
    <v>2450980000000000</v>
    <v>11308</v>
    <v>11434</v>
  </rv>
  <rv s="3">
    <v>1187</v>
  </rv>
  <rv s="10">
    <v>E-R00028</v>
    <v>Atom</v>
    <v>0</v>
    <v>11436</v>
    <v>Region</v>
    <v>11308</v>
    <v>E-R00028</v>
  </rv>
  <rv s="2">
    <fb>21000286</fb>
    <v>1</v>
  </rv>
  <rv s="2">
    <fb>11000029</fb>
    <v>1</v>
  </rv>
  <rv s="2">
    <fb>31002283</fb>
    <v>2</v>
  </rv>
  <rv s="2">
    <fb>31002284</fb>
    <v>2</v>
  </rv>
  <rv s="2">
    <fb>31002285</fb>
    <v>2</v>
  </rv>
  <rv s="2">
    <fb>31002286</fb>
    <v>2</v>
  </rv>
  <rv s="2">
    <fb>31002287</fb>
    <v>2</v>
  </rv>
  <rv s="2">
    <fb>31002288</fb>
    <v>2</v>
  </rv>
  <rv s="2">
    <fb>31002289</fb>
    <v>2</v>
  </rv>
  <rv s="3">
    <v>1188</v>
  </rv>
  <rv s="9">
    <v>E-C00286</v>
    <v>Atom</v>
    <v>0</v>
    <v>E-C00286</v>
    <v>Constellation</v>
    <v>None</v>
    <v>11438</v>
    <v>2838830000000000</v>
    <v>11439</v>
    <v>11447</v>
  </rv>
  <rv s="2">
    <fb>21000287</fb>
    <v>1</v>
  </rv>
  <rv s="2">
    <fb>31002290</fb>
    <v>2</v>
  </rv>
  <rv s="2">
    <fb>31002291</fb>
    <v>2</v>
  </rv>
  <rv s="2">
    <fb>31002292</fb>
    <v>2</v>
  </rv>
  <rv s="2">
    <fb>31002293</fb>
    <v>2</v>
  </rv>
  <rv s="2">
    <fb>31002294</fb>
    <v>2</v>
  </rv>
  <rv s="2">
    <fb>31002295</fb>
    <v>2</v>
  </rv>
  <rv s="3">
    <v>1189</v>
  </rv>
  <rv s="9">
    <v>E-C00287</v>
    <v>Atom</v>
    <v>0</v>
    <v>E-C00287</v>
    <v>Constellation</v>
    <v>None</v>
    <v>11449</v>
    <v>8681430000000000</v>
    <v>11439</v>
    <v>11456</v>
  </rv>
  <rv s="2">
    <fb>21000288</fb>
    <v>1</v>
  </rv>
  <rv s="2">
    <fb>31002296</fb>
    <v>2</v>
  </rv>
  <rv s="2">
    <fb>31002297</fb>
    <v>2</v>
  </rv>
  <rv s="2">
    <fb>31002298</fb>
    <v>2</v>
  </rv>
  <rv s="2">
    <fb>31002299</fb>
    <v>2</v>
  </rv>
  <rv s="2">
    <fb>31002300</fb>
    <v>2</v>
  </rv>
  <rv s="2">
    <fb>31002301</fb>
    <v>2</v>
  </rv>
  <rv s="2">
    <fb>31002302</fb>
    <v>2</v>
  </rv>
  <rv s="3">
    <v>1190</v>
  </rv>
  <rv s="9">
    <v>E-C00288</v>
    <v>Atom</v>
    <v>0</v>
    <v>E-C00288</v>
    <v>Constellation</v>
    <v>None</v>
    <v>11458</v>
    <v>7438860000000000</v>
    <v>11439</v>
    <v>11466</v>
  </rv>
  <rv s="2">
    <fb>21000289</fb>
    <v>1</v>
  </rv>
  <rv s="2">
    <fb>31002303</fb>
    <v>2</v>
  </rv>
  <rv s="2">
    <fb>31002304</fb>
    <v>2</v>
  </rv>
  <rv s="2">
    <fb>31002305</fb>
    <v>2</v>
  </rv>
  <rv s="2">
    <fb>31002306</fb>
    <v>2</v>
  </rv>
  <rv s="2">
    <fb>31002307</fb>
    <v>2</v>
  </rv>
  <rv s="2">
    <fb>31002308</fb>
    <v>2</v>
  </rv>
  <rv s="2">
    <fb>31002309</fb>
    <v>2</v>
  </rv>
  <rv s="2">
    <fb>31002310</fb>
    <v>2</v>
  </rv>
  <rv s="2">
    <fb>31002311</fb>
    <v>2</v>
  </rv>
  <rv s="3">
    <v>1191</v>
  </rv>
  <rv s="9">
    <v>E-C00289</v>
    <v>Atom</v>
    <v>0</v>
    <v>E-C00289</v>
    <v>Constellation</v>
    <v>None</v>
    <v>11468</v>
    <v>2801160000000000</v>
    <v>11439</v>
    <v>11478</v>
  </rv>
  <rv s="2">
    <fb>21000290</fb>
    <v>1</v>
  </rv>
  <rv s="2">
    <fb>31002312</fb>
    <v>2</v>
  </rv>
  <rv s="2">
    <fb>31002313</fb>
    <v>2</v>
  </rv>
  <rv s="2">
    <fb>31002314</fb>
    <v>2</v>
  </rv>
  <rv s="2">
    <fb>31002315</fb>
    <v>2</v>
  </rv>
  <rv s="2">
    <fb>31002316</fb>
    <v>2</v>
  </rv>
  <rv s="2">
    <fb>31002317</fb>
    <v>2</v>
  </rv>
  <rv s="2">
    <fb>31002318</fb>
    <v>2</v>
  </rv>
  <rv s="2">
    <fb>31002319</fb>
    <v>2</v>
  </rv>
  <rv s="2">
    <fb>31002477</fb>
    <v>2</v>
  </rv>
  <rv s="2">
    <fb>31002497</fb>
    <v>2</v>
  </rv>
  <rv s="3">
    <v>1192</v>
  </rv>
  <rv s="9">
    <v>E-C00290</v>
    <v>Atom</v>
    <v>0</v>
    <v>E-C00290</v>
    <v>Constellation</v>
    <v>None</v>
    <v>11480</v>
    <v>4945390000000000</v>
    <v>11439</v>
    <v>11491</v>
  </rv>
  <rv s="2">
    <fb>21000291</fb>
    <v>1</v>
  </rv>
  <rv s="2">
    <fb>31002320</fb>
    <v>2</v>
  </rv>
  <rv s="2">
    <fb>31002321</fb>
    <v>2</v>
  </rv>
  <rv s="2">
    <fb>31002322</fb>
    <v>2</v>
  </rv>
  <rv s="2">
    <fb>31002323</fb>
    <v>2</v>
  </rv>
  <rv s="2">
    <fb>31002324</fb>
    <v>2</v>
  </rv>
  <rv s="2">
    <fb>31002325</fb>
    <v>2</v>
  </rv>
  <rv s="2">
    <fb>31002326</fb>
    <v>2</v>
  </rv>
  <rv s="2">
    <fb>31002327</fb>
    <v>2</v>
  </rv>
  <rv s="2">
    <fb>31002328</fb>
    <v>2</v>
  </rv>
  <rv s="2">
    <fb>31002471</fb>
    <v>2</v>
  </rv>
  <rv s="3">
    <v>1193</v>
  </rv>
  <rv s="9">
    <v>E-C00291</v>
    <v>Atom</v>
    <v>0</v>
    <v>E-C00291</v>
    <v>Constellation</v>
    <v>None</v>
    <v>11493</v>
    <v>638778000000000</v>
    <v>11439</v>
    <v>11504</v>
  </rv>
  <rv s="2">
    <fb>21000292</fb>
    <v>1</v>
  </rv>
  <rv s="2">
    <fb>31002329</fb>
    <v>2</v>
  </rv>
  <rv s="2">
    <fb>31002330</fb>
    <v>2</v>
  </rv>
  <rv s="2">
    <fb>31002331</fb>
    <v>2</v>
  </rv>
  <rv s="2">
    <fb>31002332</fb>
    <v>2</v>
  </rv>
  <rv s="2">
    <fb>31002333</fb>
    <v>2</v>
  </rv>
  <rv s="2">
    <fb>31002334</fb>
    <v>2</v>
  </rv>
  <rv s="2">
    <fb>31002335</fb>
    <v>2</v>
  </rv>
  <rv s="2">
    <fb>31002336</fb>
    <v>2</v>
  </rv>
  <rv s="2">
    <fb>31002337</fb>
    <v>2</v>
  </rv>
  <rv s="2">
    <fb>31002475</fb>
    <v>2</v>
  </rv>
  <rv s="3">
    <v>1194</v>
  </rv>
  <rv s="9">
    <v>E-C00292</v>
    <v>Atom</v>
    <v>0</v>
    <v>E-C00292</v>
    <v>Constellation</v>
    <v>None</v>
    <v>11506</v>
    <v>7426890000000000</v>
    <v>11439</v>
    <v>11517</v>
  </rv>
  <rv s="2">
    <fb>21000293</fb>
    <v>1</v>
  </rv>
  <rv s="2">
    <fb>31002338</fb>
    <v>2</v>
  </rv>
  <rv s="2">
    <fb>31002339</fb>
    <v>2</v>
  </rv>
  <rv s="2">
    <fb>31002340</fb>
    <v>2</v>
  </rv>
  <rv s="2">
    <fb>31002341</fb>
    <v>2</v>
  </rv>
  <rv s="2">
    <fb>31002342</fb>
    <v>2</v>
  </rv>
  <rv s="2">
    <fb>31002343</fb>
    <v>2</v>
  </rv>
  <rv s="2">
    <fb>31002344</fb>
    <v>2</v>
  </rv>
  <rv s="2">
    <fb>31002345</fb>
    <v>2</v>
  </rv>
  <rv s="3">
    <v>1195</v>
  </rv>
  <rv s="9">
    <v>E-C00293</v>
    <v>Atom</v>
    <v>0</v>
    <v>E-C00293</v>
    <v>Constellation</v>
    <v>None</v>
    <v>11519</v>
    <v>1593560000000000</v>
    <v>11439</v>
    <v>11528</v>
  </rv>
  <rv s="2">
    <fb>21000294</fb>
    <v>1</v>
  </rv>
  <rv s="2">
    <fb>31002346</fb>
    <v>2</v>
  </rv>
  <rv s="2">
    <fb>31002347</fb>
    <v>2</v>
  </rv>
  <rv s="2">
    <fb>31002348</fb>
    <v>2</v>
  </rv>
  <rv s="2">
    <fb>31002349</fb>
    <v>2</v>
  </rv>
  <rv s="2">
    <fb>31002350</fb>
    <v>2</v>
  </rv>
  <rv s="2">
    <fb>31002351</fb>
    <v>2</v>
  </rv>
  <rv s="2">
    <fb>31002352</fb>
    <v>2</v>
  </rv>
  <rv s="2">
    <fb>31002353</fb>
    <v>2</v>
  </rv>
  <rv s="3">
    <v>1196</v>
  </rv>
  <rv s="9">
    <v>E-C00294</v>
    <v>Atom</v>
    <v>0</v>
    <v>E-C00294</v>
    <v>Constellation</v>
    <v>None</v>
    <v>11530</v>
    <v>8162480000000000</v>
    <v>11439</v>
    <v>11539</v>
  </rv>
  <rv s="2">
    <fb>21000295</fb>
    <v>1</v>
  </rv>
  <rv s="2">
    <fb>31002354</fb>
    <v>2</v>
  </rv>
  <rv s="2">
    <fb>31002355</fb>
    <v>2</v>
  </rv>
  <rv s="2">
    <fb>31002356</fb>
    <v>2</v>
  </rv>
  <rv s="2">
    <fb>31002357</fb>
    <v>2</v>
  </rv>
  <rv s="2">
    <fb>31002358</fb>
    <v>2</v>
  </rv>
  <rv s="2">
    <fb>31002359</fb>
    <v>2</v>
  </rv>
  <rv s="3">
    <v>1197</v>
  </rv>
  <rv s="9">
    <v>E-C00295</v>
    <v>Atom</v>
    <v>0</v>
    <v>E-C00295</v>
    <v>Constellation</v>
    <v>None</v>
    <v>11541</v>
    <v>5918390000000000</v>
    <v>11439</v>
    <v>11548</v>
  </rv>
  <rv s="2">
    <fb>21000296</fb>
    <v>1</v>
  </rv>
  <rv s="2">
    <fb>31002360</fb>
    <v>2</v>
  </rv>
  <rv s="2">
    <fb>31002361</fb>
    <v>2</v>
  </rv>
  <rv s="2">
    <fb>31002362</fb>
    <v>2</v>
  </rv>
  <rv s="2">
    <fb>31002363</fb>
    <v>2</v>
  </rv>
  <rv s="2">
    <fb>31002364</fb>
    <v>2</v>
  </rv>
  <rv s="2">
    <fb>31002365</fb>
    <v>2</v>
  </rv>
  <rv s="2">
    <fb>31002366</fb>
    <v>2</v>
  </rv>
  <rv s="2">
    <fb>31002473</fb>
    <v>2</v>
  </rv>
  <rv s="2">
    <fb>31002480</fb>
    <v>2</v>
  </rv>
  <rv s="3">
    <v>1198</v>
  </rv>
  <rv s="9">
    <v>E-C00296</v>
    <v>Atom</v>
    <v>0</v>
    <v>E-C00296</v>
    <v>Constellation</v>
    <v>None</v>
    <v>11550</v>
    <v>3654600000000000</v>
    <v>11439</v>
    <v>11560</v>
  </rv>
  <rv s="3">
    <v>1199</v>
  </rv>
  <rv s="10">
    <v>E-R00029</v>
    <v>Atom</v>
    <v>0</v>
    <v>11562</v>
    <v>Region</v>
    <v>11439</v>
    <v>E-R00029</v>
  </rv>
  <rv s="2">
    <fb>21000297</fb>
    <v>1</v>
  </rv>
  <rv s="2">
    <fb>11000030</fb>
    <v>1</v>
  </rv>
  <rv s="2">
    <fb>31002367</fb>
    <v>2</v>
  </rv>
  <rv s="2">
    <fb>31002368</fb>
    <v>2</v>
  </rv>
  <rv s="2">
    <fb>31002369</fb>
    <v>2</v>
  </rv>
  <rv s="2">
    <fb>31002370</fb>
    <v>2</v>
  </rv>
  <rv s="2">
    <fb>31002371</fb>
    <v>2</v>
  </rv>
  <rv s="2">
    <fb>31002372</fb>
    <v>2</v>
  </rv>
  <rv s="2">
    <fb>31002373</fb>
    <v>2</v>
  </rv>
  <rv s="3">
    <v>1200</v>
  </rv>
  <rv s="9">
    <v>F-C00297</v>
    <v>Atom</v>
    <v>0</v>
    <v>F-C00297</v>
    <v>Constellation</v>
    <v>None</v>
    <v>11564</v>
    <v>6124690000000000</v>
    <v>11565</v>
    <v>11573</v>
  </rv>
  <rv s="2">
    <fb>21000298</fb>
    <v>1</v>
  </rv>
  <rv s="2">
    <fb>31002374</fb>
    <v>2</v>
  </rv>
  <rv s="2">
    <fb>31002375</fb>
    <v>2</v>
  </rv>
  <rv s="2">
    <fb>31002376</fb>
    <v>2</v>
  </rv>
  <rv s="2">
    <fb>31002377</fb>
    <v>2</v>
  </rv>
  <rv s="2">
    <fb>31002378</fb>
    <v>2</v>
  </rv>
  <rv s="2">
    <fb>31002379</fb>
    <v>2</v>
  </rv>
  <rv s="2">
    <fb>31002487</fb>
    <v>2</v>
  </rv>
  <rv s="3">
    <v>1201</v>
  </rv>
  <rv s="8">
    <v>F-C00298</v>
    <v>Atom</v>
    <v>0</v>
    <v>F-C00298</v>
    <v>Constellation</v>
    <v>None</v>
    <v>11575</v>
    <v>1.83863e+16</v>
    <v>11565</v>
    <v>11583</v>
  </rv>
  <rv s="2">
    <fb>21000299</fb>
    <v>1</v>
  </rv>
  <rv s="2">
    <fb>31002380</fb>
    <v>2</v>
  </rv>
  <rv s="2">
    <fb>31002381</fb>
    <v>2</v>
  </rv>
  <rv s="2">
    <fb>31002382</fb>
    <v>2</v>
  </rv>
  <rv s="2">
    <fb>31002383</fb>
    <v>2</v>
  </rv>
  <rv s="2">
    <fb>31002384</fb>
    <v>2</v>
  </rv>
  <rv s="2">
    <fb>31002385</fb>
    <v>2</v>
  </rv>
  <rv s="2">
    <fb>31002386</fb>
    <v>2</v>
  </rv>
  <rv s="2">
    <fb>31002387</fb>
    <v>2</v>
  </rv>
  <rv s="2">
    <fb>31002388</fb>
    <v>2</v>
  </rv>
  <rv s="2">
    <fb>31002478</fb>
    <v>2</v>
  </rv>
  <rv s="2">
    <fb>31002502</fb>
    <v>2</v>
  </rv>
  <rv s="3">
    <v>1202</v>
  </rv>
  <rv s="8">
    <v>F-C00299</v>
    <v>Atom</v>
    <v>0</v>
    <v>F-C00299</v>
    <v>Constellation</v>
    <v>None</v>
    <v>11585</v>
    <v>1.0221e+16</v>
    <v>11565</v>
    <v>11597</v>
  </rv>
  <rv s="2">
    <fb>21000300</fb>
    <v>1</v>
  </rv>
  <rv s="2">
    <fb>31002389</fb>
    <v>2</v>
  </rv>
  <rv s="2">
    <fb>31002390</fb>
    <v>2</v>
  </rv>
  <rv s="2">
    <fb>31002391</fb>
    <v>2</v>
  </rv>
  <rv s="2">
    <fb>31002392</fb>
    <v>2</v>
  </rv>
  <rv s="2">
    <fb>31002393</fb>
    <v>2</v>
  </rv>
  <rv s="2">
    <fb>31002394</fb>
    <v>2</v>
  </rv>
  <rv s="2">
    <fb>31002395</fb>
    <v>2</v>
  </rv>
  <rv s="2">
    <fb>31002396</fb>
    <v>2</v>
  </rv>
  <rv s="3">
    <v>1203</v>
  </rv>
  <rv s="9">
    <v>F-C00300</v>
    <v>Atom</v>
    <v>0</v>
    <v>F-C00300</v>
    <v>Constellation</v>
    <v>None</v>
    <v>11599</v>
    <v>4582620000000000</v>
    <v>11565</v>
    <v>11608</v>
  </rv>
  <rv s="2">
    <fb>21000301</fb>
    <v>1</v>
  </rv>
  <rv s="2">
    <fb>31002397</fb>
    <v>2</v>
  </rv>
  <rv s="2">
    <fb>31002398</fb>
    <v>2</v>
  </rv>
  <rv s="2">
    <fb>31002399</fb>
    <v>2</v>
  </rv>
  <rv s="2">
    <fb>31002400</fb>
    <v>2</v>
  </rv>
  <rv s="2">
    <fb>31002401</fb>
    <v>2</v>
  </rv>
  <rv s="2">
    <fb>31002402</fb>
    <v>2</v>
  </rv>
  <rv s="3">
    <v>1204</v>
  </rv>
  <rv s="8">
    <v>F-C00301</v>
    <v>Atom</v>
    <v>0</v>
    <v>F-C00301</v>
    <v>Constellation</v>
    <v>None</v>
    <v>11610</v>
    <v>1.10426e+16</v>
    <v>11565</v>
    <v>11617</v>
  </rv>
  <rv s="2">
    <fb>21000302</fb>
    <v>1</v>
  </rv>
  <rv s="2">
    <fb>31002403</fb>
    <v>2</v>
  </rv>
  <rv s="2">
    <fb>31002404</fb>
    <v>2</v>
  </rv>
  <rv s="2">
    <fb>31002405</fb>
    <v>2</v>
  </rv>
  <rv s="2">
    <fb>31002406</fb>
    <v>2</v>
  </rv>
  <rv s="2">
    <fb>31002407</fb>
    <v>2</v>
  </rv>
  <rv s="2">
    <fb>31002408</fb>
    <v>2</v>
  </rv>
  <rv s="2">
    <fb>31002409</fb>
    <v>2</v>
  </rv>
  <rv s="2">
    <fb>31002410</fb>
    <v>2</v>
  </rv>
  <rv s="3">
    <v>1205</v>
  </rv>
  <rv s="8">
    <v>F-C00302</v>
    <v>Atom</v>
    <v>0</v>
    <v>F-C00302</v>
    <v>Constellation</v>
    <v>None</v>
    <v>11619</v>
    <v>1.2783e+16</v>
    <v>11565</v>
    <v>11628</v>
  </rv>
  <rv s="2">
    <fb>21000303</fb>
    <v>1</v>
  </rv>
  <rv s="2">
    <fb>31002411</fb>
    <v>2</v>
  </rv>
  <rv s="2">
    <fb>31002412</fb>
    <v>2</v>
  </rv>
  <rv s="2">
    <fb>31002413</fb>
    <v>2</v>
  </rv>
  <rv s="2">
    <fb>31002414</fb>
    <v>2</v>
  </rv>
  <rv s="2">
    <fb>31002415</fb>
    <v>2</v>
  </rv>
  <rv s="2">
    <fb>31002416</fb>
    <v>2</v>
  </rv>
  <rv s="2">
    <fb>31002489</fb>
    <v>2</v>
  </rv>
  <rv s="3">
    <v>1206</v>
  </rv>
  <rv s="9">
    <v>F-C00303</v>
    <v>Atom</v>
    <v>0</v>
    <v>F-C00303</v>
    <v>Constellation</v>
    <v>None</v>
    <v>11630</v>
    <v>2237620000000000</v>
    <v>11565</v>
    <v>11638</v>
  </rv>
  <rv s="2">
    <fb>21000304</fb>
    <v>1</v>
  </rv>
  <rv s="2">
    <fb>31002417</fb>
    <v>2</v>
  </rv>
  <rv s="2">
    <fb>31002418</fb>
    <v>2</v>
  </rv>
  <rv s="2">
    <fb>31002419</fb>
    <v>2</v>
  </rv>
  <rv s="2">
    <fb>31002420</fb>
    <v>2</v>
  </rv>
  <rv s="2">
    <fb>31002421</fb>
    <v>2</v>
  </rv>
  <rv s="2">
    <fb>31002422</fb>
    <v>2</v>
  </rv>
  <rv s="2">
    <fb>31002423</fb>
    <v>2</v>
  </rv>
  <rv s="2">
    <fb>31002424</fb>
    <v>2</v>
  </rv>
  <rv s="2">
    <fb>31002425</fb>
    <v>2</v>
  </rv>
  <rv s="3">
    <v>1207</v>
  </rv>
  <rv s="9">
    <v>F-C00304</v>
    <v>Atom</v>
    <v>0</v>
    <v>F-C00304</v>
    <v>Constellation</v>
    <v>None</v>
    <v>11640</v>
    <v>4745230000000000</v>
    <v>11565</v>
    <v>11650</v>
  </rv>
  <rv s="2">
    <fb>21000305</fb>
    <v>1</v>
  </rv>
  <rv s="2">
    <fb>31002426</fb>
    <v>2</v>
  </rv>
  <rv s="2">
    <fb>31002427</fb>
    <v>2</v>
  </rv>
  <rv s="2">
    <fb>31002428</fb>
    <v>2</v>
  </rv>
  <rv s="2">
    <fb>31002429</fb>
    <v>2</v>
  </rv>
  <rv s="2">
    <fb>31002430</fb>
    <v>2</v>
  </rv>
  <rv s="2">
    <fb>31002431</fb>
    <v>2</v>
  </rv>
  <rv s="2">
    <fb>31002432</fb>
    <v>2</v>
  </rv>
  <rv s="2">
    <fb>31002433</fb>
    <v>2</v>
  </rv>
  <rv s="2">
    <fb>31002434</fb>
    <v>2</v>
  </rv>
  <rv s="3">
    <v>1208</v>
  </rv>
  <rv s="9">
    <v>F-C00305</v>
    <v>Atom</v>
    <v>0</v>
    <v>F-C00305</v>
    <v>Constellation</v>
    <v>None</v>
    <v>11652</v>
    <v>1362260000000000</v>
    <v>11565</v>
    <v>11662</v>
  </rv>
  <rv s="2">
    <fb>21000306</fb>
    <v>1</v>
  </rv>
  <rv s="2">
    <fb>31002435</fb>
    <v>2</v>
  </rv>
  <rv s="2">
    <fb>31002436</fb>
    <v>2</v>
  </rv>
  <rv s="2">
    <fb>31002437</fb>
    <v>2</v>
  </rv>
  <rv s="2">
    <fb>31002438</fb>
    <v>2</v>
  </rv>
  <rv s="2">
    <fb>31002439</fb>
    <v>2</v>
  </rv>
  <rv s="2">
    <fb>31002440</fb>
    <v>2</v>
  </rv>
  <rv s="2">
    <fb>31002441</fb>
    <v>2</v>
  </rv>
  <rv s="2">
    <fb>31002442</fb>
    <v>2</v>
  </rv>
  <rv s="3">
    <v>1209</v>
  </rv>
  <rv s="8">
    <v>F-C00306</v>
    <v>Atom</v>
    <v>0</v>
    <v>F-C00306</v>
    <v>Constellation</v>
    <v>None</v>
    <v>11664</v>
    <v>1.62124e+16</v>
    <v>11565</v>
    <v>11673</v>
  </rv>
  <rv s="2">
    <fb>21000307</fb>
    <v>1</v>
  </rv>
  <rv s="2">
    <fb>31002443</fb>
    <v>2</v>
  </rv>
  <rv s="2">
    <fb>31002444</fb>
    <v>2</v>
  </rv>
  <rv s="2">
    <fb>31002445</fb>
    <v>2</v>
  </rv>
  <rv s="2">
    <fb>31002446</fb>
    <v>2</v>
  </rv>
  <rv s="2">
    <fb>31002447</fb>
    <v>2</v>
  </rv>
  <rv s="2">
    <fb>31002448</fb>
    <v>2</v>
  </rv>
  <rv s="2">
    <fb>31002474</fb>
    <v>2</v>
  </rv>
  <rv s="2">
    <fb>31002484</fb>
    <v>2</v>
  </rv>
  <rv s="3">
    <v>1210</v>
  </rv>
  <rv s="9">
    <v>F-C00307</v>
    <v>Atom</v>
    <v>0</v>
    <v>F-C00307</v>
    <v>Constellation</v>
    <v>None</v>
    <v>11675</v>
    <v>8669150000000000</v>
    <v>11565</v>
    <v>11684</v>
  </rv>
  <rv s="2">
    <fb>21000308</fb>
    <v>1</v>
  </rv>
  <rv s="2">
    <fb>31002449</fb>
    <v>2</v>
  </rv>
  <rv s="2">
    <fb>31002450</fb>
    <v>2</v>
  </rv>
  <rv s="2">
    <fb>31002451</fb>
    <v>2</v>
  </rv>
  <rv s="2">
    <fb>31002452</fb>
    <v>2</v>
  </rv>
  <rv s="2">
    <fb>31002453</fb>
    <v>2</v>
  </rv>
  <rv s="2">
    <fb>31002454</fb>
    <v>2</v>
  </rv>
  <rv s="2">
    <fb>31002455</fb>
    <v>2</v>
  </rv>
  <rv s="2">
    <fb>31002456</fb>
    <v>2</v>
  </rv>
  <rv s="3">
    <v>1211</v>
  </rv>
  <rv s="9">
    <v>F-C00308</v>
    <v>Atom</v>
    <v>0</v>
    <v>F-C00308</v>
    <v>Constellation</v>
    <v>None</v>
    <v>11686</v>
    <v>7738090000000000</v>
    <v>11565</v>
    <v>11695</v>
  </rv>
  <rv s="2">
    <fb>21000309</fb>
    <v>1</v>
  </rv>
  <rv s="2">
    <fb>31002457</fb>
    <v>2</v>
  </rv>
  <rv s="2">
    <fb>31002458</fb>
    <v>2</v>
  </rv>
  <rv s="2">
    <fb>31002459</fb>
    <v>2</v>
  </rv>
  <rv s="2">
    <fb>31002460</fb>
    <v>2</v>
  </rv>
  <rv s="2">
    <fb>31002461</fb>
    <v>2</v>
  </rv>
  <rv s="2">
    <fb>31002462</fb>
    <v>2</v>
  </rv>
  <rv s="2">
    <fb>31002463</fb>
    <v>2</v>
  </rv>
  <rv s="2">
    <fb>31002498</fb>
    <v>2</v>
  </rv>
  <rv s="3">
    <v>1212</v>
  </rv>
  <rv s="8">
    <v>F-C00309</v>
    <v>Atom</v>
    <v>0</v>
    <v>F-C00309</v>
    <v>Constellation</v>
    <v>None</v>
    <v>11697</v>
    <v>1.24919e+16</v>
    <v>11565</v>
    <v>11706</v>
  </rv>
  <rv s="2">
    <fb>21000310</fb>
    <v>1</v>
  </rv>
  <rv s="2">
    <fb>31002464</fb>
    <v>2</v>
  </rv>
  <rv s="2">
    <fb>31002465</fb>
    <v>2</v>
  </rv>
  <rv s="2">
    <fb>31002466</fb>
    <v>2</v>
  </rv>
  <rv s="2">
    <fb>31002467</fb>
    <v>2</v>
  </rv>
  <rv s="2">
    <fb>31002468</fb>
    <v>2</v>
  </rv>
  <rv s="2">
    <fb>31002469</fb>
    <v>2</v>
  </rv>
  <rv s="2">
    <fb>31002470</fb>
    <v>2</v>
  </rv>
  <rv s="2">
    <fb>31002492</fb>
    <v>2</v>
  </rv>
  <rv s="2">
    <fb>31002495</fb>
    <v>2</v>
  </rv>
  <rv s="3">
    <v>1213</v>
  </rv>
  <rv s="9">
    <v>F-C00310</v>
    <v>Atom</v>
    <v>0</v>
    <v>F-C00310</v>
    <v>Constellation</v>
    <v>None</v>
    <v>11708</v>
    <v>5979510000000000</v>
    <v>11565</v>
    <v>11718</v>
  </rv>
  <rv s="2">
    <fb>21000330</fb>
    <v>1</v>
  </rv>
  <rv s="2">
    <fb>31002575</fb>
    <v>2</v>
  </rv>
  <rv s="2">
    <fb>31002576</fb>
    <v>2</v>
  </rv>
  <rv s="2">
    <fb>31002577</fb>
    <v>2</v>
  </rv>
  <rv s="2">
    <fb>31002578</fb>
    <v>2</v>
  </rv>
  <rv s="2">
    <fb>31002579</fb>
    <v>2</v>
  </rv>
  <rv s="3">
    <v>1214</v>
  </rv>
  <rv s="8">
    <v>F-C00330</v>
    <v>Atom</v>
    <v>0</v>
    <v>F-C00330</v>
    <v>Constellation</v>
    <v>None</v>
    <v>11720</v>
    <v>4e+16</v>
    <v>11565</v>
    <v>11726</v>
  </rv>
  <rv s="3">
    <v>1215</v>
  </rv>
  <rv s="10">
    <v>F-R00030</v>
    <v>Atom</v>
    <v>0</v>
    <v>11728</v>
    <v>Region</v>
    <v>11565</v>
    <v>F-R00030</v>
  </rv>
  <rv s="2">
    <fb>21000324</fb>
    <v>1</v>
  </rv>
  <rv s="2">
    <fb>11000031</fb>
    <v>1</v>
  </rv>
  <rv s="2">
    <fb>31000005</fb>
    <v>2</v>
  </rv>
  <rv s="3">
    <v>1216</v>
  </rv>
  <rv s="9">
    <v>G-C00324</v>
    <v>Atom</v>
    <v>0</v>
    <v>G-C00324</v>
    <v>Constellation</v>
    <v>None</v>
    <v>11730</v>
    <v>5900000000000000</v>
    <v>11731</v>
    <v>11733</v>
  </rv>
  <rv s="3">
    <v>1217</v>
  </rv>
  <rv s="10">
    <v>G-R00031</v>
    <v>Atom</v>
    <v>0</v>
    <v>11735</v>
    <v>Region</v>
    <v>11731</v>
    <v>G-R00031</v>
  </rv>
  <rv s="2">
    <fb>21000331</fb>
    <v>1</v>
  </rv>
  <rv s="2">
    <fb>11000032</fb>
    <v>1</v>
  </rv>
  <rv s="2">
    <fb>31002580</fb>
    <v>2</v>
  </rv>
  <rv s="2">
    <fb>31002581</fb>
    <v>2</v>
  </rv>
  <rv s="2">
    <fb>31002582</fb>
    <v>2</v>
  </rv>
  <rv s="2">
    <fb>31002583</fb>
    <v>2</v>
  </rv>
  <rv s="3">
    <v>1218</v>
  </rv>
  <rv s="8">
    <v>H-C00331</v>
    <v>Atom</v>
    <v>0</v>
    <v>H-C00331</v>
    <v>Constellation</v>
    <v>None</v>
    <v>11737</v>
    <v>4e+16</v>
    <v>11738</v>
    <v>11743</v>
  </rv>
  <rv s="2">
    <fb>21000332</fb>
    <v>1</v>
  </rv>
  <rv s="2">
    <fb>31002584</fb>
    <v>2</v>
  </rv>
  <rv s="2">
    <fb>31002585</fb>
    <v>2</v>
  </rv>
  <rv s="2">
    <fb>31002586</fb>
    <v>2</v>
  </rv>
  <rv s="2">
    <fb>31002587</fb>
    <v>2</v>
  </rv>
  <rv s="2">
    <fb>31002588</fb>
    <v>2</v>
  </rv>
  <rv s="2">
    <fb>31002589</fb>
    <v>2</v>
  </rv>
  <rv s="2">
    <fb>31002590</fb>
    <v>2</v>
  </rv>
  <rv s="2">
    <fb>31002591</fb>
    <v>2</v>
  </rv>
  <rv s="2">
    <fb>31002592</fb>
    <v>2</v>
  </rv>
  <rv s="2">
    <fb>31002593</fb>
    <v>2</v>
  </rv>
  <rv s="2">
    <fb>31002594</fb>
    <v>2</v>
  </rv>
  <rv s="3">
    <v>1219</v>
  </rv>
  <rv s="8">
    <v>H-C00332</v>
    <v>Atom</v>
    <v>0</v>
    <v>H-C00332</v>
    <v>Constellation</v>
    <v>None</v>
    <v>11745</v>
    <v>4e+16</v>
    <v>11738</v>
    <v>11757</v>
  </rv>
  <rv s="2">
    <fb>21000333</fb>
    <v>1</v>
  </rv>
  <rv s="2">
    <fb>31002595</fb>
    <v>2</v>
  </rv>
  <rv s="2">
    <fb>31002596</fb>
    <v>2</v>
  </rv>
  <rv s="2">
    <fb>31002597</fb>
    <v>2</v>
  </rv>
  <rv s="2">
    <fb>31002598</fb>
    <v>2</v>
  </rv>
  <rv s="2">
    <fb>31002599</fb>
    <v>2</v>
  </rv>
  <rv s="2">
    <fb>31002600</fb>
    <v>2</v>
  </rv>
  <rv s="2">
    <fb>31002601</fb>
    <v>2</v>
  </rv>
  <rv s="2">
    <fb>31002602</fb>
    <v>2</v>
  </rv>
  <rv s="2">
    <fb>31002603</fb>
    <v>2</v>
  </rv>
  <rv s="2">
    <fb>31002604</fb>
    <v>2</v>
  </rv>
  <rv s="3">
    <v>1220</v>
  </rv>
  <rv s="8">
    <v>H-C00333</v>
    <v>Atom</v>
    <v>0</v>
    <v>H-C00333</v>
    <v>Constellation</v>
    <v>None</v>
    <v>11759</v>
    <v>4e+16</v>
    <v>11738</v>
    <v>11770</v>
  </rv>
  <rv s="3">
    <v>1221</v>
  </rv>
  <rv s="10">
    <v>H-R00032</v>
    <v>Atom</v>
    <v>0</v>
    <v>11772</v>
    <v>Region</v>
    <v>11738</v>
    <v>H-R00032</v>
  </rv>
  <rv s="2">
    <fb>21000334</fb>
    <v>1</v>
  </rv>
  <rv s="2">
    <fb>11000033</fb>
    <v>1</v>
  </rv>
  <rv s="2">
    <fb>31000001</fb>
    <v>2</v>
  </rv>
  <rv s="2">
    <fb>31000002</fb>
    <v>2</v>
  </rv>
  <rv s="2">
    <fb>31000003</fb>
    <v>2</v>
  </rv>
  <rv s="2">
    <fb>31000004</fb>
    <v>2</v>
  </rv>
  <rv s="2">
    <fb>31000006</fb>
    <v>2</v>
  </rv>
  <rv s="3">
    <v>1222</v>
  </rv>
  <rv s="8">
    <v>K-C00334</v>
    <v>Atom</v>
    <v>0</v>
    <v>K-C00334</v>
    <v>Constellation</v>
    <v>None</v>
    <v>11774</v>
    <v>4e+16</v>
    <v>11775</v>
    <v>11781</v>
  </rv>
  <rv s="3">
    <v>1223</v>
  </rv>
  <rv s="10">
    <v>K-R00033</v>
    <v>Atom</v>
    <v>0</v>
    <v>11783</v>
    <v>Region</v>
    <v>11775</v>
    <v>K-R00033</v>
  </rv>
  <rv s="2">
    <fb>22000001</fb>
    <v>1</v>
  </rv>
  <rv s="2">
    <fb>12000001</fb>
    <v>1</v>
  </rv>
  <rv s="2">
    <fb>32000001</fb>
    <v>2</v>
  </rv>
  <rv s="2">
    <fb>32000002</fb>
    <v>2</v>
  </rv>
  <rv s="2">
    <fb>32000003</fb>
    <v>2</v>
  </rv>
  <rv s="2">
    <fb>32000004</fb>
    <v>2</v>
  </rv>
  <rv s="2">
    <fb>32000005</fb>
    <v>2</v>
  </rv>
  <rv s="2">
    <fb>32000006</fb>
    <v>2</v>
  </rv>
  <rv s="2">
    <fb>32000007</fb>
    <v>2</v>
  </rv>
  <rv s="2">
    <fb>32000008</fb>
    <v>2</v>
  </rv>
  <rv s="3">
    <v>1224</v>
  </rv>
  <rv s="8">
    <v>ADC01</v>
    <v>Atom</v>
    <v>0</v>
    <v>ADC01</v>
    <v>Constellation</v>
    <v>None</v>
    <v>11785</v>
    <v>4e+16</v>
    <v>11786</v>
    <v>11795</v>
  </rv>
  <rv s="2">
    <fb>22000002</fb>
    <v>1</v>
  </rv>
  <rv s="2">
    <fb>32000009</fb>
    <v>2</v>
  </rv>
  <rv s="2">
    <fb>32000010</fb>
    <v>2</v>
  </rv>
  <rv s="2">
    <fb>32000011</fb>
    <v>2</v>
  </rv>
  <rv s="2">
    <fb>32000012</fb>
    <v>2</v>
  </rv>
  <rv s="2">
    <fb>32000013</fb>
    <v>2</v>
  </rv>
  <rv s="2">
    <fb>32000014</fb>
    <v>2</v>
  </rv>
  <rv s="2">
    <fb>32000015</fb>
    <v>2</v>
  </rv>
  <rv s="2">
    <fb>32000016</fb>
    <v>2</v>
  </rv>
  <rv s="3">
    <v>1225</v>
  </rv>
  <rv s="8">
    <v>ADC02</v>
    <v>Atom</v>
    <v>0</v>
    <v>ADC02</v>
    <v>Constellation</v>
    <v>None</v>
    <v>11797</v>
    <v>4e+16</v>
    <v>11786</v>
    <v>11806</v>
  </rv>
  <rv s="2">
    <fb>22000003</fb>
    <v>1</v>
  </rv>
  <rv s="2">
    <fb>32000017</fb>
    <v>2</v>
  </rv>
  <rv s="2">
    <fb>32000018</fb>
    <v>2</v>
  </rv>
  <rv s="2">
    <fb>32000019</fb>
    <v>2</v>
  </rv>
  <rv s="2">
    <fb>32000020</fb>
    <v>2</v>
  </rv>
  <rv s="2">
    <fb>32000021</fb>
    <v>2</v>
  </rv>
  <rv s="2">
    <fb>32000022</fb>
    <v>2</v>
  </rv>
  <rv s="2">
    <fb>32000023</fb>
    <v>2</v>
  </rv>
  <rv s="2">
    <fb>32000024</fb>
    <v>2</v>
  </rv>
  <rv s="3">
    <v>1226</v>
  </rv>
  <rv s="8">
    <v>ADC03</v>
    <v>Atom</v>
    <v>0</v>
    <v>ADC03</v>
    <v>Constellation</v>
    <v>None</v>
    <v>11808</v>
    <v>4e+16</v>
    <v>11786</v>
    <v>11817</v>
  </rv>
  <rv s="2">
    <fb>22000004</fb>
    <v>1</v>
  </rv>
  <rv s="2">
    <fb>32000025</fb>
    <v>2</v>
  </rv>
  <rv s="2">
    <fb>32000026</fb>
    <v>2</v>
  </rv>
  <rv s="2">
    <fb>32000027</fb>
    <v>2</v>
  </rv>
  <rv s="2">
    <fb>32000028</fb>
    <v>2</v>
  </rv>
  <rv s="2">
    <fb>32000029</fb>
    <v>2</v>
  </rv>
  <rv s="2">
    <fb>32000030</fb>
    <v>2</v>
  </rv>
  <rv s="2">
    <fb>32000031</fb>
    <v>2</v>
  </rv>
  <rv s="2">
    <fb>32000032</fb>
    <v>2</v>
  </rv>
  <rv s="3">
    <v>1227</v>
  </rv>
  <rv s="8">
    <v>ADC04</v>
    <v>Atom</v>
    <v>0</v>
    <v>ADC04</v>
    <v>Constellation</v>
    <v>None</v>
    <v>11819</v>
    <v>4e+16</v>
    <v>11786</v>
    <v>11828</v>
  </rv>
  <rv s="2">
    <fb>22000005</fb>
    <v>1</v>
  </rv>
  <rv s="2">
    <fb>32000033</fb>
    <v>2</v>
  </rv>
  <rv s="2">
    <fb>32000034</fb>
    <v>2</v>
  </rv>
  <rv s="2">
    <fb>32000035</fb>
    <v>2</v>
  </rv>
  <rv s="2">
    <fb>32000036</fb>
    <v>2</v>
  </rv>
  <rv s="2">
    <fb>32000037</fb>
    <v>2</v>
  </rv>
  <rv s="2">
    <fb>32000038</fb>
    <v>2</v>
  </rv>
  <rv s="2">
    <fb>32000039</fb>
    <v>2</v>
  </rv>
  <rv s="2">
    <fb>32000040</fb>
    <v>2</v>
  </rv>
  <rv s="3">
    <v>1228</v>
  </rv>
  <rv s="8">
    <v>ADC05</v>
    <v>Atom</v>
    <v>0</v>
    <v>ADC05</v>
    <v>Constellation</v>
    <v>None</v>
    <v>11830</v>
    <v>4e+16</v>
    <v>11786</v>
    <v>11839</v>
  </rv>
  <rv s="3">
    <v>1229</v>
  </rv>
  <rv s="10">
    <v>ADR01</v>
    <v>Atom</v>
    <v>0</v>
    <v>11841</v>
    <v>Region</v>
    <v>11786</v>
    <v>ADR01</v>
  </rv>
  <rv s="2">
    <fb>22000006</fb>
    <v>1</v>
  </rv>
  <rv s="2">
    <fb>12000002</fb>
    <v>1</v>
  </rv>
  <rv s="2">
    <fb>32000041</fb>
    <v>2</v>
  </rv>
  <rv s="2">
    <fb>32000042</fb>
    <v>2</v>
  </rv>
  <rv s="2">
    <fb>32000043</fb>
    <v>2</v>
  </rv>
  <rv s="2">
    <fb>32000044</fb>
    <v>2</v>
  </rv>
  <rv s="2">
    <fb>32000045</fb>
    <v>2</v>
  </rv>
  <rv s="2">
    <fb>32000046</fb>
    <v>2</v>
  </rv>
  <rv s="2">
    <fb>32000047</fb>
    <v>2</v>
  </rv>
  <rv s="2">
    <fb>32000048</fb>
    <v>2</v>
  </rv>
  <rv s="3">
    <v>1230</v>
  </rv>
  <rv s="8">
    <v>ADC06</v>
    <v>Atom</v>
    <v>0</v>
    <v>ADC06</v>
    <v>Constellation</v>
    <v>None</v>
    <v>11843</v>
    <v>4e+16</v>
    <v>11844</v>
    <v>11853</v>
  </rv>
  <rv s="2">
    <fb>22000007</fb>
    <v>1</v>
  </rv>
  <rv s="2">
    <fb>32000049</fb>
    <v>2</v>
  </rv>
  <rv s="2">
    <fb>32000050</fb>
    <v>2</v>
  </rv>
  <rv s="2">
    <fb>32000051</fb>
    <v>2</v>
  </rv>
  <rv s="2">
    <fb>32000052</fb>
    <v>2</v>
  </rv>
  <rv s="2">
    <fb>32000053</fb>
    <v>2</v>
  </rv>
  <rv s="2">
    <fb>32000054</fb>
    <v>2</v>
  </rv>
  <rv s="2">
    <fb>32000055</fb>
    <v>2</v>
  </rv>
  <rv s="2">
    <fb>32000056</fb>
    <v>2</v>
  </rv>
  <rv s="3">
    <v>1231</v>
  </rv>
  <rv s="8">
    <v>ADC07</v>
    <v>Atom</v>
    <v>0</v>
    <v>ADC07</v>
    <v>Constellation</v>
    <v>None</v>
    <v>11855</v>
    <v>4e+16</v>
    <v>11844</v>
    <v>11864</v>
  </rv>
  <rv s="2">
    <fb>22000008</fb>
    <v>1</v>
  </rv>
  <rv s="2">
    <fb>32000057</fb>
    <v>2</v>
  </rv>
  <rv s="2">
    <fb>32000058</fb>
    <v>2</v>
  </rv>
  <rv s="2">
    <fb>32000059</fb>
    <v>2</v>
  </rv>
  <rv s="2">
    <fb>32000060</fb>
    <v>2</v>
  </rv>
  <rv s="2">
    <fb>32000061</fb>
    <v>2</v>
  </rv>
  <rv s="2">
    <fb>32000062</fb>
    <v>2</v>
  </rv>
  <rv s="2">
    <fb>32000063</fb>
    <v>2</v>
  </rv>
  <rv s="2">
    <fb>32000064</fb>
    <v>2</v>
  </rv>
  <rv s="3">
    <v>1232</v>
  </rv>
  <rv s="8">
    <v>ADC08</v>
    <v>Atom</v>
    <v>0</v>
    <v>ADC08</v>
    <v>Constellation</v>
    <v>None</v>
    <v>11866</v>
    <v>4e+16</v>
    <v>11844</v>
    <v>11875</v>
  </rv>
  <rv s="2">
    <fb>22000009</fb>
    <v>1</v>
  </rv>
  <rv s="2">
    <fb>32000065</fb>
    <v>2</v>
  </rv>
  <rv s="2">
    <fb>32000066</fb>
    <v>2</v>
  </rv>
  <rv s="2">
    <fb>32000067</fb>
    <v>2</v>
  </rv>
  <rv s="2">
    <fb>32000068</fb>
    <v>2</v>
  </rv>
  <rv s="2">
    <fb>32000069</fb>
    <v>2</v>
  </rv>
  <rv s="2">
    <fb>32000070</fb>
    <v>2</v>
  </rv>
  <rv s="2">
    <fb>32000071</fb>
    <v>2</v>
  </rv>
  <rv s="2">
    <fb>32000072</fb>
    <v>2</v>
  </rv>
  <rv s="3">
    <v>1233</v>
  </rv>
  <rv s="8">
    <v>ADC09</v>
    <v>Atom</v>
    <v>0</v>
    <v>ADC09</v>
    <v>Constellation</v>
    <v>None</v>
    <v>11877</v>
    <v>4e+16</v>
    <v>11844</v>
    <v>11886</v>
  </rv>
  <rv s="2">
    <fb>22000010</fb>
    <v>1</v>
  </rv>
  <rv s="2">
    <fb>32000073</fb>
    <v>2</v>
  </rv>
  <rv s="2">
    <fb>32000074</fb>
    <v>2</v>
  </rv>
  <rv s="2">
    <fb>32000075</fb>
    <v>2</v>
  </rv>
  <rv s="2">
    <fb>32000076</fb>
    <v>2</v>
  </rv>
  <rv s="2">
    <fb>32000077</fb>
    <v>2</v>
  </rv>
  <rv s="2">
    <fb>32000078</fb>
    <v>2</v>
  </rv>
  <rv s="2">
    <fb>32000079</fb>
    <v>2</v>
  </rv>
  <rv s="2">
    <fb>32000080</fb>
    <v>2</v>
  </rv>
  <rv s="3">
    <v>1234</v>
  </rv>
  <rv s="8">
    <v>ADC10</v>
    <v>Atom</v>
    <v>0</v>
    <v>ADC10</v>
    <v>Constellation</v>
    <v>None</v>
    <v>11888</v>
    <v>4e+16</v>
    <v>11844</v>
    <v>11897</v>
  </rv>
  <rv s="3">
    <v>1235</v>
  </rv>
  <rv s="10">
    <v>ADR02</v>
    <v>Atom</v>
    <v>0</v>
    <v>11899</v>
    <v>Region</v>
    <v>11844</v>
    <v>ADR02</v>
  </rv>
  <rv s="2">
    <fb>22000011</fb>
    <v>1</v>
  </rv>
  <rv s="2">
    <fb>12000003</fb>
    <v>1</v>
  </rv>
  <rv s="2">
    <fb>32000081</fb>
    <v>2</v>
  </rv>
  <rv s="2">
    <fb>32000082</fb>
    <v>2</v>
  </rv>
  <rv s="2">
    <fb>32000083</fb>
    <v>2</v>
  </rv>
  <rv s="2">
    <fb>32000084</fb>
    <v>2</v>
  </rv>
  <rv s="2">
    <fb>32000085</fb>
    <v>2</v>
  </rv>
  <rv s="2">
    <fb>32000086</fb>
    <v>2</v>
  </rv>
  <rv s="2">
    <fb>32000087</fb>
    <v>2</v>
  </rv>
  <rv s="2">
    <fb>32000088</fb>
    <v>2</v>
  </rv>
  <rv s="3">
    <v>1236</v>
  </rv>
  <rv s="8">
    <v>ADC11</v>
    <v>Atom</v>
    <v>0</v>
    <v>ADC11</v>
    <v>Constellation</v>
    <v>None</v>
    <v>11901</v>
    <v>4e+16</v>
    <v>11902</v>
    <v>11911</v>
  </rv>
  <rv s="2">
    <fb>22000012</fb>
    <v>1</v>
  </rv>
  <rv s="2">
    <fb>32000089</fb>
    <v>2</v>
  </rv>
  <rv s="2">
    <fb>32000090</fb>
    <v>2</v>
  </rv>
  <rv s="2">
    <fb>32000091</fb>
    <v>2</v>
  </rv>
  <rv s="2">
    <fb>32000092</fb>
    <v>2</v>
  </rv>
  <rv s="2">
    <fb>32000093</fb>
    <v>2</v>
  </rv>
  <rv s="2">
    <fb>32000094</fb>
    <v>2</v>
  </rv>
  <rv s="2">
    <fb>32000095</fb>
    <v>2</v>
  </rv>
  <rv s="2">
    <fb>32000096</fb>
    <v>2</v>
  </rv>
  <rv s="3">
    <v>1237</v>
  </rv>
  <rv s="8">
    <v>ADC12</v>
    <v>Atom</v>
    <v>0</v>
    <v>ADC12</v>
    <v>Constellation</v>
    <v>None</v>
    <v>11913</v>
    <v>4e+16</v>
    <v>11902</v>
    <v>11922</v>
  </rv>
  <rv s="2">
    <fb>22000013</fb>
    <v>1</v>
  </rv>
  <rv s="2">
    <fb>32000097</fb>
    <v>2</v>
  </rv>
  <rv s="2">
    <fb>32000098</fb>
    <v>2</v>
  </rv>
  <rv s="2">
    <fb>32000099</fb>
    <v>2</v>
  </rv>
  <rv s="2">
    <fb>32000100</fb>
    <v>2</v>
  </rv>
  <rv s="2">
    <fb>32000101</fb>
    <v>2</v>
  </rv>
  <rv s="2">
    <fb>32000102</fb>
    <v>2</v>
  </rv>
  <rv s="2">
    <fb>32000103</fb>
    <v>2</v>
  </rv>
  <rv s="2">
    <fb>32000104</fb>
    <v>2</v>
  </rv>
  <rv s="3">
    <v>1238</v>
  </rv>
  <rv s="8">
    <v>ADC13</v>
    <v>Atom</v>
    <v>0</v>
    <v>ADC13</v>
    <v>Constellation</v>
    <v>None</v>
    <v>11924</v>
    <v>4e+16</v>
    <v>11902</v>
    <v>11933</v>
  </rv>
  <rv s="2">
    <fb>22000014</fb>
    <v>1</v>
  </rv>
  <rv s="2">
    <fb>32000105</fb>
    <v>2</v>
  </rv>
  <rv s="2">
    <fb>32000106</fb>
    <v>2</v>
  </rv>
  <rv s="2">
    <fb>32000107</fb>
    <v>2</v>
  </rv>
  <rv s="2">
    <fb>32000108</fb>
    <v>2</v>
  </rv>
  <rv s="2">
    <fb>32000109</fb>
    <v>2</v>
  </rv>
  <rv s="2">
    <fb>32000110</fb>
    <v>2</v>
  </rv>
  <rv s="2">
    <fb>32000111</fb>
    <v>2</v>
  </rv>
  <rv s="2">
    <fb>32000112</fb>
    <v>2</v>
  </rv>
  <rv s="3">
    <v>1239</v>
  </rv>
  <rv s="8">
    <v>ADC14</v>
    <v>Atom</v>
    <v>0</v>
    <v>ADC14</v>
    <v>Constellation</v>
    <v>None</v>
    <v>11935</v>
    <v>4e+16</v>
    <v>11902</v>
    <v>11944</v>
  </rv>
  <rv s="2">
    <fb>22000015</fb>
    <v>1</v>
  </rv>
  <rv s="2">
    <fb>32000113</fb>
    <v>2</v>
  </rv>
  <rv s="2">
    <fb>32000114</fb>
    <v>2</v>
  </rv>
  <rv s="2">
    <fb>32000115</fb>
    <v>2</v>
  </rv>
  <rv s="2">
    <fb>32000116</fb>
    <v>2</v>
  </rv>
  <rv s="2">
    <fb>32000117</fb>
    <v>2</v>
  </rv>
  <rv s="2">
    <fb>32000118</fb>
    <v>2</v>
  </rv>
  <rv s="2">
    <fb>32000119</fb>
    <v>2</v>
  </rv>
  <rv s="2">
    <fb>32000120</fb>
    <v>2</v>
  </rv>
  <rv s="3">
    <v>1240</v>
  </rv>
  <rv s="8">
    <v>ADC15</v>
    <v>Atom</v>
    <v>0</v>
    <v>ADC15</v>
    <v>Constellation</v>
    <v>None</v>
    <v>11946</v>
    <v>4e+16</v>
    <v>11902</v>
    <v>11955</v>
  </rv>
  <rv s="3">
    <v>1241</v>
  </rv>
  <rv s="10">
    <v>ADR03</v>
    <v>Atom</v>
    <v>0</v>
    <v>11957</v>
    <v>Region</v>
    <v>11902</v>
    <v>ADR03</v>
  </rv>
  <rv s="2">
    <fb>22000016</fb>
    <v>1</v>
  </rv>
  <rv s="2">
    <fb>12000004</fb>
    <v>1</v>
  </rv>
  <rv s="2">
    <fb>32000121</fb>
    <v>2</v>
  </rv>
  <rv s="2">
    <fb>32000122</fb>
    <v>2</v>
  </rv>
  <rv s="2">
    <fb>32000123</fb>
    <v>2</v>
  </rv>
  <rv s="2">
    <fb>32000124</fb>
    <v>2</v>
  </rv>
  <rv s="2">
    <fb>32000125</fb>
    <v>2</v>
  </rv>
  <rv s="2">
    <fb>32000126</fb>
    <v>2</v>
  </rv>
  <rv s="2">
    <fb>32000127</fb>
    <v>2</v>
  </rv>
  <rv s="2">
    <fb>32000128</fb>
    <v>2</v>
  </rv>
  <rv s="3">
    <v>1242</v>
  </rv>
  <rv s="8">
    <v>ADC16</v>
    <v>Atom</v>
    <v>0</v>
    <v>ADC16</v>
    <v>Constellation</v>
    <v>None</v>
    <v>11959</v>
    <v>4e+16</v>
    <v>11960</v>
    <v>11969</v>
  </rv>
  <rv s="2">
    <fb>22000017</fb>
    <v>1</v>
  </rv>
  <rv s="2">
    <fb>32000129</fb>
    <v>2</v>
  </rv>
  <rv s="2">
    <fb>32000130</fb>
    <v>2</v>
  </rv>
  <rv s="2">
    <fb>32000131</fb>
    <v>2</v>
  </rv>
  <rv s="2">
    <fb>32000132</fb>
    <v>2</v>
  </rv>
  <rv s="2">
    <fb>32000133</fb>
    <v>2</v>
  </rv>
  <rv s="2">
    <fb>32000134</fb>
    <v>2</v>
  </rv>
  <rv s="2">
    <fb>32000135</fb>
    <v>2</v>
  </rv>
  <rv s="2">
    <fb>32000136</fb>
    <v>2</v>
  </rv>
  <rv s="3">
    <v>1243</v>
  </rv>
  <rv s="8">
    <v>ADC17</v>
    <v>Atom</v>
    <v>0</v>
    <v>ADC17</v>
    <v>Constellation</v>
    <v>None</v>
    <v>11971</v>
    <v>4e+16</v>
    <v>11960</v>
    <v>11980</v>
  </rv>
  <rv s="2">
    <fb>22000018</fb>
    <v>1</v>
  </rv>
  <rv s="2">
    <fb>32000137</fb>
    <v>2</v>
  </rv>
  <rv s="2">
    <fb>32000138</fb>
    <v>2</v>
  </rv>
  <rv s="2">
    <fb>32000139</fb>
    <v>2</v>
  </rv>
  <rv s="2">
    <fb>32000140</fb>
    <v>2</v>
  </rv>
  <rv s="2">
    <fb>32000141</fb>
    <v>2</v>
  </rv>
  <rv s="2">
    <fb>32000142</fb>
    <v>2</v>
  </rv>
  <rv s="2">
    <fb>32000143</fb>
    <v>2</v>
  </rv>
  <rv s="2">
    <fb>32000144</fb>
    <v>2</v>
  </rv>
  <rv s="3">
    <v>1244</v>
  </rv>
  <rv s="8">
    <v>ADC18</v>
    <v>Atom</v>
    <v>0</v>
    <v>ADC18</v>
    <v>Constellation</v>
    <v>None</v>
    <v>11982</v>
    <v>4e+16</v>
    <v>11960</v>
    <v>11991</v>
  </rv>
  <rv s="2">
    <fb>22000019</fb>
    <v>1</v>
  </rv>
  <rv s="2">
    <fb>32000145</fb>
    <v>2</v>
  </rv>
  <rv s="2">
    <fb>32000146</fb>
    <v>2</v>
  </rv>
  <rv s="2">
    <fb>32000147</fb>
    <v>2</v>
  </rv>
  <rv s="2">
    <fb>32000148</fb>
    <v>2</v>
  </rv>
  <rv s="2">
    <fb>32000149</fb>
    <v>2</v>
  </rv>
  <rv s="2">
    <fb>32000150</fb>
    <v>2</v>
  </rv>
  <rv s="2">
    <fb>32000151</fb>
    <v>2</v>
  </rv>
  <rv s="2">
    <fb>32000152</fb>
    <v>2</v>
  </rv>
  <rv s="3">
    <v>1245</v>
  </rv>
  <rv s="8">
    <v>ADC19</v>
    <v>Atom</v>
    <v>0</v>
    <v>ADC19</v>
    <v>Constellation</v>
    <v>None</v>
    <v>11993</v>
    <v>4e+16</v>
    <v>11960</v>
    <v>12002</v>
  </rv>
  <rv s="2">
    <fb>22000020</fb>
    <v>1</v>
  </rv>
  <rv s="2">
    <fb>32000153</fb>
    <v>2</v>
  </rv>
  <rv s="2">
    <fb>32000154</fb>
    <v>2</v>
  </rv>
  <rv s="2">
    <fb>32000155</fb>
    <v>2</v>
  </rv>
  <rv s="2">
    <fb>32000156</fb>
    <v>2</v>
  </rv>
  <rv s="2">
    <fb>32000157</fb>
    <v>2</v>
  </rv>
  <rv s="2">
    <fb>32000158</fb>
    <v>2</v>
  </rv>
  <rv s="2">
    <fb>32000159</fb>
    <v>2</v>
  </rv>
  <rv s="2">
    <fb>32000160</fb>
    <v>2</v>
  </rv>
  <rv s="3">
    <v>1246</v>
  </rv>
  <rv s="8">
    <v>ADC20</v>
    <v>Atom</v>
    <v>0</v>
    <v>ADC20</v>
    <v>Constellation</v>
    <v>None</v>
    <v>12004</v>
    <v>4e+16</v>
    <v>11960</v>
    <v>12013</v>
  </rv>
  <rv s="3">
    <v>1247</v>
  </rv>
  <rv s="10">
    <v>ADR04</v>
    <v>Atom</v>
    <v>0</v>
    <v>12015</v>
    <v>Region</v>
    <v>11960</v>
    <v>ADR04</v>
  </rv>
  <rv s="2">
    <fb>22000021</fb>
    <v>1</v>
  </rv>
  <rv s="2">
    <fb>12000005</fb>
    <v>1</v>
  </rv>
  <rv s="2">
    <fb>32000161</fb>
    <v>2</v>
  </rv>
  <rv s="2">
    <fb>32000162</fb>
    <v>2</v>
  </rv>
  <rv s="2">
    <fb>32000163</fb>
    <v>2</v>
  </rv>
  <rv s="2">
    <fb>32000164</fb>
    <v>2</v>
  </rv>
  <rv s="2">
    <fb>32000165</fb>
    <v>2</v>
  </rv>
  <rv s="2">
    <fb>32000166</fb>
    <v>2</v>
  </rv>
  <rv s="2">
    <fb>32000167</fb>
    <v>2</v>
  </rv>
  <rv s="2">
    <fb>32000168</fb>
    <v>2</v>
  </rv>
  <rv s="3">
    <v>1248</v>
  </rv>
  <rv s="8">
    <v>ADC21</v>
    <v>Atom</v>
    <v>0</v>
    <v>ADC21</v>
    <v>Constellation</v>
    <v>None</v>
    <v>12017</v>
    <v>4e+16</v>
    <v>12018</v>
    <v>12027</v>
  </rv>
  <rv s="2">
    <fb>22000022</fb>
    <v>1</v>
  </rv>
  <rv s="2">
    <fb>32000169</fb>
    <v>2</v>
  </rv>
  <rv s="2">
    <fb>32000170</fb>
    <v>2</v>
  </rv>
  <rv s="2">
    <fb>32000171</fb>
    <v>2</v>
  </rv>
  <rv s="2">
    <fb>32000172</fb>
    <v>2</v>
  </rv>
  <rv s="2">
    <fb>32000173</fb>
    <v>2</v>
  </rv>
  <rv s="2">
    <fb>32000174</fb>
    <v>2</v>
  </rv>
  <rv s="2">
    <fb>32000175</fb>
    <v>2</v>
  </rv>
  <rv s="2">
    <fb>32000176</fb>
    <v>2</v>
  </rv>
  <rv s="3">
    <v>1249</v>
  </rv>
  <rv s="8">
    <v>ADC22</v>
    <v>Atom</v>
    <v>0</v>
    <v>ADC22</v>
    <v>Constellation</v>
    <v>None</v>
    <v>12029</v>
    <v>4e+16</v>
    <v>12018</v>
    <v>12038</v>
  </rv>
  <rv s="2">
    <fb>22000023</fb>
    <v>1</v>
  </rv>
  <rv s="2">
    <fb>32000177</fb>
    <v>2</v>
  </rv>
  <rv s="2">
    <fb>32000178</fb>
    <v>2</v>
  </rv>
  <rv s="2">
    <fb>32000179</fb>
    <v>2</v>
  </rv>
  <rv s="2">
    <fb>32000180</fb>
    <v>2</v>
  </rv>
  <rv s="2">
    <fb>32000181</fb>
    <v>2</v>
  </rv>
  <rv s="2">
    <fb>32000182</fb>
    <v>2</v>
  </rv>
  <rv s="2">
    <fb>32000183</fb>
    <v>2</v>
  </rv>
  <rv s="2">
    <fb>32000184</fb>
    <v>2</v>
  </rv>
  <rv s="3">
    <v>1250</v>
  </rv>
  <rv s="8">
    <v>ADC23</v>
    <v>Atom</v>
    <v>0</v>
    <v>ADC23</v>
    <v>Constellation</v>
    <v>None</v>
    <v>12040</v>
    <v>4e+16</v>
    <v>12018</v>
    <v>12049</v>
  </rv>
  <rv s="2">
    <fb>22000024</fb>
    <v>1</v>
  </rv>
  <rv s="2">
    <fb>32000185</fb>
    <v>2</v>
  </rv>
  <rv s="2">
    <fb>32000186</fb>
    <v>2</v>
  </rv>
  <rv s="2">
    <fb>32000187</fb>
    <v>2</v>
  </rv>
  <rv s="2">
    <fb>32000188</fb>
    <v>2</v>
  </rv>
  <rv s="2">
    <fb>32000189</fb>
    <v>2</v>
  </rv>
  <rv s="2">
    <fb>32000190</fb>
    <v>2</v>
  </rv>
  <rv s="2">
    <fb>32000191</fb>
    <v>2</v>
  </rv>
  <rv s="2">
    <fb>32000192</fb>
    <v>2</v>
  </rv>
  <rv s="3">
    <v>1251</v>
  </rv>
  <rv s="8">
    <v>ADC24</v>
    <v>Atom</v>
    <v>0</v>
    <v>ADC24</v>
    <v>Constellation</v>
    <v>None</v>
    <v>12051</v>
    <v>4e+16</v>
    <v>12018</v>
    <v>12060</v>
  </rv>
  <rv s="2">
    <fb>22000025</fb>
    <v>1</v>
  </rv>
  <rv s="2">
    <fb>32000193</fb>
    <v>2</v>
  </rv>
  <rv s="2">
    <fb>32000194</fb>
    <v>2</v>
  </rv>
  <rv s="2">
    <fb>32000195</fb>
    <v>2</v>
  </rv>
  <rv s="2">
    <fb>32000196</fb>
    <v>2</v>
  </rv>
  <rv s="2">
    <fb>32000197</fb>
    <v>2</v>
  </rv>
  <rv s="2">
    <fb>32000198</fb>
    <v>2</v>
  </rv>
  <rv s="2">
    <fb>32000199</fb>
    <v>2</v>
  </rv>
  <rv s="2">
    <fb>32000200</fb>
    <v>2</v>
  </rv>
  <rv s="3">
    <v>1252</v>
  </rv>
  <rv s="8">
    <v>ADC25</v>
    <v>Atom</v>
    <v>0</v>
    <v>ADC25</v>
    <v>Constellation</v>
    <v>None</v>
    <v>12062</v>
    <v>4e+16</v>
    <v>12018</v>
    <v>12071</v>
  </rv>
  <rv s="3">
    <v>1253</v>
  </rv>
  <rv s="10">
    <v>ADR05</v>
    <v>Atom</v>
    <v>0</v>
    <v>12073</v>
    <v>Region</v>
    <v>12018</v>
    <v>ADR05</v>
  </rv>
  <rv s="2">
    <fb>24000001</fb>
    <v>1</v>
  </rv>
  <rv s="2">
    <fb>14000001</fb>
    <v>1</v>
  </rv>
  <rv s="2">
    <fb>34000001</fb>
    <v>2</v>
  </rv>
  <rv s="2">
    <fb>34000002</fb>
    <v>2</v>
  </rv>
  <rv s="2">
    <fb>34000003</fb>
    <v>2</v>
  </rv>
  <rv s="2">
    <fb>34000004</fb>
    <v>2</v>
  </rv>
  <rv s="2">
    <fb>34000005</fb>
    <v>2</v>
  </rv>
  <rv s="2">
    <fb>34000006</fb>
    <v>2</v>
  </rv>
  <rv s="2">
    <fb>34000007</fb>
    <v>2</v>
  </rv>
  <rv s="2">
    <fb>34000008</fb>
    <v>2</v>
  </rv>
  <rv s="3">
    <v>1254</v>
  </rv>
  <rv s="8">
    <v>VC-001</v>
    <v>Atom</v>
    <v>0</v>
    <v>VC-001</v>
    <v>Constellation</v>
    <v>None</v>
    <v>12075</v>
    <v>4e+16</v>
    <v>12076</v>
    <v>12085</v>
  </rv>
  <rv s="2">
    <fb>24000002</fb>
    <v>1</v>
  </rv>
  <rv s="2">
    <fb>34000009</fb>
    <v>2</v>
  </rv>
  <rv s="2">
    <fb>34000010</fb>
    <v>2</v>
  </rv>
  <rv s="2">
    <fb>34000011</fb>
    <v>2</v>
  </rv>
  <rv s="2">
    <fb>34000012</fb>
    <v>2</v>
  </rv>
  <rv s="2">
    <fb>34000013</fb>
    <v>2</v>
  </rv>
  <rv s="2">
    <fb>34000014</fb>
    <v>2</v>
  </rv>
  <rv s="2">
    <fb>34000015</fb>
    <v>2</v>
  </rv>
  <rv s="2">
    <fb>34000016</fb>
    <v>2</v>
  </rv>
  <rv s="3">
    <v>1255</v>
  </rv>
  <rv s="8">
    <v>VC-002</v>
    <v>Atom</v>
    <v>0</v>
    <v>VC-002</v>
    <v>Constellation</v>
    <v>None</v>
    <v>12087</v>
    <v>4e+16</v>
    <v>12076</v>
    <v>12096</v>
  </rv>
  <rv s="2">
    <fb>24000003</fb>
    <v>1</v>
  </rv>
  <rv s="2">
    <fb>34000017</fb>
    <v>2</v>
  </rv>
  <rv s="2">
    <fb>34000018</fb>
    <v>2</v>
  </rv>
  <rv s="2">
    <fb>34000019</fb>
    <v>2</v>
  </rv>
  <rv s="2">
    <fb>34000020</fb>
    <v>2</v>
  </rv>
  <rv s="2">
    <fb>34000021</fb>
    <v>2</v>
  </rv>
  <rv s="2">
    <fb>34000022</fb>
    <v>2</v>
  </rv>
  <rv s="2">
    <fb>34000023</fb>
    <v>2</v>
  </rv>
  <rv s="2">
    <fb>34000024</fb>
    <v>2</v>
  </rv>
  <rv s="3">
    <v>1256</v>
  </rv>
  <rv s="8">
    <v>VC-003</v>
    <v>Atom</v>
    <v>0</v>
    <v>VC-003</v>
    <v>Constellation</v>
    <v>None</v>
    <v>12098</v>
    <v>4e+16</v>
    <v>12076</v>
    <v>12107</v>
  </rv>
  <rv s="2">
    <fb>24000004</fb>
    <v>1</v>
  </rv>
  <rv s="2">
    <fb>34000025</fb>
    <v>2</v>
  </rv>
  <rv s="2">
    <fb>34000026</fb>
    <v>2</v>
  </rv>
  <rv s="2">
    <fb>34000027</fb>
    <v>2</v>
  </rv>
  <rv s="2">
    <fb>34000028</fb>
    <v>2</v>
  </rv>
  <rv s="2">
    <fb>34000029</fb>
    <v>2</v>
  </rv>
  <rv s="2">
    <fb>34000030</fb>
    <v>2</v>
  </rv>
  <rv s="2">
    <fb>34000031</fb>
    <v>2</v>
  </rv>
  <rv s="2">
    <fb>34000032</fb>
    <v>2</v>
  </rv>
  <rv s="3">
    <v>1257</v>
  </rv>
  <rv s="8">
    <v>VC-004</v>
    <v>Atom</v>
    <v>0</v>
    <v>VC-004</v>
    <v>Constellation</v>
    <v>None</v>
    <v>12109</v>
    <v>4e+16</v>
    <v>12076</v>
    <v>12118</v>
  </rv>
  <rv s="2">
    <fb>24000005</fb>
    <v>1</v>
  </rv>
  <rv s="2">
    <fb>34000033</fb>
    <v>2</v>
  </rv>
  <rv s="2">
    <fb>34000034</fb>
    <v>2</v>
  </rv>
  <rv s="2">
    <fb>34000035</fb>
    <v>2</v>
  </rv>
  <rv s="2">
    <fb>34000036</fb>
    <v>2</v>
  </rv>
  <rv s="2">
    <fb>34000037</fb>
    <v>2</v>
  </rv>
  <rv s="2">
    <fb>34000038</fb>
    <v>2</v>
  </rv>
  <rv s="2">
    <fb>34000039</fb>
    <v>2</v>
  </rv>
  <rv s="2">
    <fb>34000040</fb>
    <v>2</v>
  </rv>
  <rv s="3">
    <v>1258</v>
  </rv>
  <rv s="8">
    <v>VC-005</v>
    <v>Atom</v>
    <v>0</v>
    <v>VC-005</v>
    <v>Constellation</v>
    <v>None</v>
    <v>12120</v>
    <v>4e+16</v>
    <v>12076</v>
    <v>12129</v>
  </rv>
  <rv s="3">
    <v>1259</v>
  </rv>
  <rv s="10">
    <v>VR-01</v>
    <v>Atom</v>
    <v>0</v>
    <v>12131</v>
    <v>Region</v>
    <v>12076</v>
    <v>VR-01</v>
  </rv>
  <rv s="2">
    <fb>24000006</fb>
    <v>1</v>
  </rv>
  <rv s="2">
    <fb>14000002</fb>
    <v>1</v>
  </rv>
  <rv s="2">
    <fb>34000041</fb>
    <v>2</v>
  </rv>
  <rv s="2">
    <fb>34000042</fb>
    <v>2</v>
  </rv>
  <rv s="2">
    <fb>34000043</fb>
    <v>2</v>
  </rv>
  <rv s="2">
    <fb>34000044</fb>
    <v>2</v>
  </rv>
  <rv s="2">
    <fb>34000045</fb>
    <v>2</v>
  </rv>
  <rv s="2">
    <fb>34000046</fb>
    <v>2</v>
  </rv>
  <rv s="2">
    <fb>34000047</fb>
    <v>2</v>
  </rv>
  <rv s="2">
    <fb>34000048</fb>
    <v>2</v>
  </rv>
  <rv s="3">
    <v>1260</v>
  </rv>
  <rv s="8">
    <v>VC-006</v>
    <v>Atom</v>
    <v>0</v>
    <v>VC-006</v>
    <v>Constellation</v>
    <v>None</v>
    <v>12133</v>
    <v>4e+16</v>
    <v>12134</v>
    <v>12143</v>
  </rv>
  <rv s="2">
    <fb>24000007</fb>
    <v>1</v>
  </rv>
  <rv s="2">
    <fb>34000049</fb>
    <v>2</v>
  </rv>
  <rv s="2">
    <fb>34000050</fb>
    <v>2</v>
  </rv>
  <rv s="2">
    <fb>34000051</fb>
    <v>2</v>
  </rv>
  <rv s="2">
    <fb>34000052</fb>
    <v>2</v>
  </rv>
  <rv s="2">
    <fb>34000053</fb>
    <v>2</v>
  </rv>
  <rv s="2">
    <fb>34000054</fb>
    <v>2</v>
  </rv>
  <rv s="2">
    <fb>34000055</fb>
    <v>2</v>
  </rv>
  <rv s="2">
    <fb>34000056</fb>
    <v>2</v>
  </rv>
  <rv s="3">
    <v>1261</v>
  </rv>
  <rv s="8">
    <v>VC-007</v>
    <v>Atom</v>
    <v>0</v>
    <v>VC-007</v>
    <v>Constellation</v>
    <v>None</v>
    <v>12145</v>
    <v>4e+16</v>
    <v>12134</v>
    <v>12154</v>
  </rv>
  <rv s="2">
    <fb>24000008</fb>
    <v>1</v>
  </rv>
  <rv s="2">
    <fb>34000057</fb>
    <v>2</v>
  </rv>
  <rv s="2">
    <fb>34000058</fb>
    <v>2</v>
  </rv>
  <rv s="2">
    <fb>34000059</fb>
    <v>2</v>
  </rv>
  <rv s="2">
    <fb>34000060</fb>
    <v>2</v>
  </rv>
  <rv s="2">
    <fb>34000061</fb>
    <v>2</v>
  </rv>
  <rv s="2">
    <fb>34000062</fb>
    <v>2</v>
  </rv>
  <rv s="2">
    <fb>34000063</fb>
    <v>2</v>
  </rv>
  <rv s="2">
    <fb>34000064</fb>
    <v>2</v>
  </rv>
  <rv s="3">
    <v>1262</v>
  </rv>
  <rv s="8">
    <v>VC-008</v>
    <v>Atom</v>
    <v>0</v>
    <v>VC-008</v>
    <v>Constellation</v>
    <v>None</v>
    <v>12156</v>
    <v>4e+16</v>
    <v>12134</v>
    <v>12165</v>
  </rv>
  <rv s="2">
    <fb>24000009</fb>
    <v>1</v>
  </rv>
  <rv s="2">
    <fb>34000065</fb>
    <v>2</v>
  </rv>
  <rv s="2">
    <fb>34000066</fb>
    <v>2</v>
  </rv>
  <rv s="2">
    <fb>34000067</fb>
    <v>2</v>
  </rv>
  <rv s="2">
    <fb>34000068</fb>
    <v>2</v>
  </rv>
  <rv s="2">
    <fb>34000069</fb>
    <v>2</v>
  </rv>
  <rv s="2">
    <fb>34000070</fb>
    <v>2</v>
  </rv>
  <rv s="2">
    <fb>34000071</fb>
    <v>2</v>
  </rv>
  <rv s="2">
    <fb>34000072</fb>
    <v>2</v>
  </rv>
  <rv s="3">
    <v>1263</v>
  </rv>
  <rv s="8">
    <v>VC-009</v>
    <v>Atom</v>
    <v>0</v>
    <v>VC-009</v>
    <v>Constellation</v>
    <v>None</v>
    <v>12167</v>
    <v>4e+16</v>
    <v>12134</v>
    <v>12176</v>
  </rv>
  <rv s="2">
    <fb>24000010</fb>
    <v>1</v>
  </rv>
  <rv s="2">
    <fb>34000073</fb>
    <v>2</v>
  </rv>
  <rv s="2">
    <fb>34000074</fb>
    <v>2</v>
  </rv>
  <rv s="2">
    <fb>34000075</fb>
    <v>2</v>
  </rv>
  <rv s="2">
    <fb>34000076</fb>
    <v>2</v>
  </rv>
  <rv s="2">
    <fb>34000077</fb>
    <v>2</v>
  </rv>
  <rv s="2">
    <fb>34000078</fb>
    <v>2</v>
  </rv>
  <rv s="2">
    <fb>34000079</fb>
    <v>2</v>
  </rv>
  <rv s="2">
    <fb>34000080</fb>
    <v>2</v>
  </rv>
  <rv s="3">
    <v>1264</v>
  </rv>
  <rv s="8">
    <v>VC-010</v>
    <v>Atom</v>
    <v>0</v>
    <v>VC-010</v>
    <v>Constellation</v>
    <v>None</v>
    <v>12178</v>
    <v>4e+16</v>
    <v>12134</v>
    <v>12187</v>
  </rv>
  <rv s="3">
    <v>1265</v>
  </rv>
  <rv s="10">
    <v>VR-02</v>
    <v>Atom</v>
    <v>0</v>
    <v>12189</v>
    <v>Region</v>
    <v>12134</v>
    <v>VR-02</v>
  </rv>
  <rv s="2">
    <fb>24000011</fb>
    <v>1</v>
  </rv>
  <rv s="2">
    <fb>14000003</fb>
    <v>1</v>
  </rv>
  <rv s="2">
    <fb>34000081</fb>
    <v>2</v>
  </rv>
  <rv s="2">
    <fb>34000082</fb>
    <v>2</v>
  </rv>
  <rv s="2">
    <fb>34000083</fb>
    <v>2</v>
  </rv>
  <rv s="2">
    <fb>34000084</fb>
    <v>2</v>
  </rv>
  <rv s="2">
    <fb>34000085</fb>
    <v>2</v>
  </rv>
  <rv s="2">
    <fb>34000086</fb>
    <v>2</v>
  </rv>
  <rv s="2">
    <fb>34000087</fb>
    <v>2</v>
  </rv>
  <rv s="2">
    <fb>34000088</fb>
    <v>2</v>
  </rv>
  <rv s="3">
    <v>1266</v>
  </rv>
  <rv s="8">
    <v>VC-011</v>
    <v>Atom</v>
    <v>0</v>
    <v>VC-011</v>
    <v>Constellation</v>
    <v>None</v>
    <v>12191</v>
    <v>4e+16</v>
    <v>12192</v>
    <v>12201</v>
  </rv>
  <rv s="2">
    <fb>24000012</fb>
    <v>1</v>
  </rv>
  <rv s="2">
    <fb>34000089</fb>
    <v>2</v>
  </rv>
  <rv s="2">
    <fb>34000090</fb>
    <v>2</v>
  </rv>
  <rv s="2">
    <fb>34000091</fb>
    <v>2</v>
  </rv>
  <rv s="2">
    <fb>34000092</fb>
    <v>2</v>
  </rv>
  <rv s="2">
    <fb>34000093</fb>
    <v>2</v>
  </rv>
  <rv s="2">
    <fb>34000094</fb>
    <v>2</v>
  </rv>
  <rv s="2">
    <fb>34000095</fb>
    <v>2</v>
  </rv>
  <rv s="2">
    <fb>34000096</fb>
    <v>2</v>
  </rv>
  <rv s="3">
    <v>1267</v>
  </rv>
  <rv s="8">
    <v>VC-012</v>
    <v>Atom</v>
    <v>0</v>
    <v>VC-012</v>
    <v>Constellation</v>
    <v>None</v>
    <v>12203</v>
    <v>4e+16</v>
    <v>12192</v>
    <v>12212</v>
  </rv>
  <rv s="2">
    <fb>24000013</fb>
    <v>1</v>
  </rv>
  <rv s="2">
    <fb>34000097</fb>
    <v>2</v>
  </rv>
  <rv s="2">
    <fb>34000098</fb>
    <v>2</v>
  </rv>
  <rv s="2">
    <fb>34000099</fb>
    <v>2</v>
  </rv>
  <rv s="2">
    <fb>34000100</fb>
    <v>2</v>
  </rv>
  <rv s="2">
    <fb>34000101</fb>
    <v>2</v>
  </rv>
  <rv s="2">
    <fb>34000102</fb>
    <v>2</v>
  </rv>
  <rv s="2">
    <fb>34000103</fb>
    <v>2</v>
  </rv>
  <rv s="2">
    <fb>34000104</fb>
    <v>2</v>
  </rv>
  <rv s="3">
    <v>1268</v>
  </rv>
  <rv s="8">
    <v>VC-013</v>
    <v>Atom</v>
    <v>0</v>
    <v>VC-013</v>
    <v>Constellation</v>
    <v>None</v>
    <v>12214</v>
    <v>4e+16</v>
    <v>12192</v>
    <v>12223</v>
  </rv>
  <rv s="2">
    <fb>24000014</fb>
    <v>1</v>
  </rv>
  <rv s="2">
    <fb>34000105</fb>
    <v>2</v>
  </rv>
  <rv s="2">
    <fb>34000106</fb>
    <v>2</v>
  </rv>
  <rv s="2">
    <fb>34000107</fb>
    <v>2</v>
  </rv>
  <rv s="2">
    <fb>34000108</fb>
    <v>2</v>
  </rv>
  <rv s="2">
    <fb>34000109</fb>
    <v>2</v>
  </rv>
  <rv s="2">
    <fb>34000110</fb>
    <v>2</v>
  </rv>
  <rv s="2">
    <fb>34000111</fb>
    <v>2</v>
  </rv>
  <rv s="2">
    <fb>34000112</fb>
    <v>2</v>
  </rv>
  <rv s="3">
    <v>1269</v>
  </rv>
  <rv s="8">
    <v>VC-014</v>
    <v>Atom</v>
    <v>0</v>
    <v>VC-014</v>
    <v>Constellation</v>
    <v>None</v>
    <v>12225</v>
    <v>4e+16</v>
    <v>12192</v>
    <v>12234</v>
  </rv>
  <rv s="2">
    <fb>24000015</fb>
    <v>1</v>
  </rv>
  <rv s="2">
    <fb>34000113</fb>
    <v>2</v>
  </rv>
  <rv s="2">
    <fb>34000114</fb>
    <v>2</v>
  </rv>
  <rv s="2">
    <fb>34000115</fb>
    <v>2</v>
  </rv>
  <rv s="2">
    <fb>34000116</fb>
    <v>2</v>
  </rv>
  <rv s="2">
    <fb>34000117</fb>
    <v>2</v>
  </rv>
  <rv s="2">
    <fb>34000118</fb>
    <v>2</v>
  </rv>
  <rv s="2">
    <fb>34000119</fb>
    <v>2</v>
  </rv>
  <rv s="2">
    <fb>34000120</fb>
    <v>2</v>
  </rv>
  <rv s="3">
    <v>1270</v>
  </rv>
  <rv s="8">
    <v>VC-015</v>
    <v>Atom</v>
    <v>0</v>
    <v>VC-015</v>
    <v>Constellation</v>
    <v>None</v>
    <v>12236</v>
    <v>4e+16</v>
    <v>12192</v>
    <v>12245</v>
  </rv>
  <rv s="3">
    <v>1271</v>
  </rv>
  <rv s="10">
    <v>VR-03</v>
    <v>Atom</v>
    <v>0</v>
    <v>12247</v>
    <v>Region</v>
    <v>12192</v>
    <v>VR-03</v>
  </rv>
  <rv s="2">
    <fb>24000016</fb>
    <v>1</v>
  </rv>
  <rv s="2">
    <fb>14000004</fb>
    <v>1</v>
  </rv>
  <rv s="2">
    <fb>34000121</fb>
    <v>2</v>
  </rv>
  <rv s="2">
    <fb>34000122</fb>
    <v>2</v>
  </rv>
  <rv s="2">
    <fb>34000123</fb>
    <v>2</v>
  </rv>
  <rv s="2">
    <fb>34000124</fb>
    <v>2</v>
  </rv>
  <rv s="2">
    <fb>34000125</fb>
    <v>2</v>
  </rv>
  <rv s="2">
    <fb>34000126</fb>
    <v>2</v>
  </rv>
  <rv s="2">
    <fb>34000127</fb>
    <v>2</v>
  </rv>
  <rv s="2">
    <fb>34000128</fb>
    <v>2</v>
  </rv>
  <rv s="3">
    <v>1272</v>
  </rv>
  <rv s="8">
    <v>VC-016</v>
    <v>Atom</v>
    <v>0</v>
    <v>VC-016</v>
    <v>Constellation</v>
    <v>None</v>
    <v>12249</v>
    <v>4e+16</v>
    <v>12250</v>
    <v>12259</v>
  </rv>
  <rv s="2">
    <fb>24000017</fb>
    <v>1</v>
  </rv>
  <rv s="2">
    <fb>34000129</fb>
    <v>2</v>
  </rv>
  <rv s="2">
    <fb>34000130</fb>
    <v>2</v>
  </rv>
  <rv s="2">
    <fb>34000131</fb>
    <v>2</v>
  </rv>
  <rv s="2">
    <fb>34000132</fb>
    <v>2</v>
  </rv>
  <rv s="2">
    <fb>34000133</fb>
    <v>2</v>
  </rv>
  <rv s="2">
    <fb>34000134</fb>
    <v>2</v>
  </rv>
  <rv s="2">
    <fb>34000135</fb>
    <v>2</v>
  </rv>
  <rv s="2">
    <fb>34000136</fb>
    <v>2</v>
  </rv>
  <rv s="3">
    <v>1273</v>
  </rv>
  <rv s="8">
    <v>VC-017</v>
    <v>Atom</v>
    <v>0</v>
    <v>VC-017</v>
    <v>Constellation</v>
    <v>None</v>
    <v>12261</v>
    <v>4e+16</v>
    <v>12250</v>
    <v>12270</v>
  </rv>
  <rv s="2">
    <fb>24000018</fb>
    <v>1</v>
  </rv>
  <rv s="2">
    <fb>34000137</fb>
    <v>2</v>
  </rv>
  <rv s="2">
    <fb>34000138</fb>
    <v>2</v>
  </rv>
  <rv s="2">
    <fb>34000139</fb>
    <v>2</v>
  </rv>
  <rv s="2">
    <fb>34000140</fb>
    <v>2</v>
  </rv>
  <rv s="2">
    <fb>34000141</fb>
    <v>2</v>
  </rv>
  <rv s="2">
    <fb>34000142</fb>
    <v>2</v>
  </rv>
  <rv s="2">
    <fb>34000143</fb>
    <v>2</v>
  </rv>
  <rv s="2">
    <fb>34000144</fb>
    <v>2</v>
  </rv>
  <rv s="3">
    <v>1274</v>
  </rv>
  <rv s="8">
    <v>VC-018</v>
    <v>Atom</v>
    <v>0</v>
    <v>VC-018</v>
    <v>Constellation</v>
    <v>None</v>
    <v>12272</v>
    <v>4e+16</v>
    <v>12250</v>
    <v>12281</v>
  </rv>
  <rv s="2">
    <fb>24000019</fb>
    <v>1</v>
  </rv>
  <rv s="2">
    <fb>34000145</fb>
    <v>2</v>
  </rv>
  <rv s="2">
    <fb>34000146</fb>
    <v>2</v>
  </rv>
  <rv s="2">
    <fb>34000147</fb>
    <v>2</v>
  </rv>
  <rv s="2">
    <fb>34000148</fb>
    <v>2</v>
  </rv>
  <rv s="2">
    <fb>34000149</fb>
    <v>2</v>
  </rv>
  <rv s="2">
    <fb>34000150</fb>
    <v>2</v>
  </rv>
  <rv s="2">
    <fb>34000151</fb>
    <v>2</v>
  </rv>
  <rv s="2">
    <fb>34000152</fb>
    <v>2</v>
  </rv>
  <rv s="3">
    <v>1275</v>
  </rv>
  <rv s="8">
    <v>VC-019</v>
    <v>Atom</v>
    <v>0</v>
    <v>VC-019</v>
    <v>Constellation</v>
    <v>None</v>
    <v>12283</v>
    <v>4e+16</v>
    <v>12250</v>
    <v>12292</v>
  </rv>
  <rv s="2">
    <fb>24000020</fb>
    <v>1</v>
  </rv>
  <rv s="2">
    <fb>34000153</fb>
    <v>2</v>
  </rv>
  <rv s="2">
    <fb>34000154</fb>
    <v>2</v>
  </rv>
  <rv s="2">
    <fb>34000155</fb>
    <v>2</v>
  </rv>
  <rv s="2">
    <fb>34000156</fb>
    <v>2</v>
  </rv>
  <rv s="2">
    <fb>34000157</fb>
    <v>2</v>
  </rv>
  <rv s="2">
    <fb>34000158</fb>
    <v>2</v>
  </rv>
  <rv s="2">
    <fb>34000159</fb>
    <v>2</v>
  </rv>
  <rv s="2">
    <fb>34000160</fb>
    <v>2</v>
  </rv>
  <rv s="3">
    <v>1276</v>
  </rv>
  <rv s="8">
    <v>VC-020</v>
    <v>Atom</v>
    <v>0</v>
    <v>VC-020</v>
    <v>Constellation</v>
    <v>None</v>
    <v>12294</v>
    <v>4e+16</v>
    <v>12250</v>
    <v>12303</v>
  </rv>
  <rv s="3">
    <v>1277</v>
  </rv>
  <rv s="10">
    <v>VR-04</v>
    <v>Atom</v>
    <v>0</v>
    <v>12305</v>
    <v>Region</v>
    <v>12250</v>
    <v>VR-04</v>
  </rv>
  <rv s="2">
    <fb>24000021</fb>
    <v>1</v>
  </rv>
  <rv s="2">
    <fb>14000005</fb>
    <v>1</v>
  </rv>
  <rv s="2">
    <fb>34000161</fb>
    <v>2</v>
  </rv>
  <rv s="2">
    <fb>34000162</fb>
    <v>2</v>
  </rv>
  <rv s="2">
    <fb>34000163</fb>
    <v>2</v>
  </rv>
  <rv s="2">
    <fb>34000164</fb>
    <v>2</v>
  </rv>
  <rv s="2">
    <fb>34000165</fb>
    <v>2</v>
  </rv>
  <rv s="2">
    <fb>34000166</fb>
    <v>2</v>
  </rv>
  <rv s="2">
    <fb>34000167</fb>
    <v>2</v>
  </rv>
  <rv s="2">
    <fb>34000168</fb>
    <v>2</v>
  </rv>
  <rv s="3">
    <v>1278</v>
  </rv>
  <rv s="8">
    <v>VC-021</v>
    <v>Atom</v>
    <v>0</v>
    <v>VC-021</v>
    <v>Constellation</v>
    <v>None</v>
    <v>12307</v>
    <v>4e+16</v>
    <v>12308</v>
    <v>12317</v>
  </rv>
  <rv s="2">
    <fb>24000022</fb>
    <v>1</v>
  </rv>
  <rv s="2">
    <fb>34000169</fb>
    <v>2</v>
  </rv>
  <rv s="2">
    <fb>34000170</fb>
    <v>2</v>
  </rv>
  <rv s="2">
    <fb>34000171</fb>
    <v>2</v>
  </rv>
  <rv s="2">
    <fb>34000172</fb>
    <v>2</v>
  </rv>
  <rv s="2">
    <fb>34000173</fb>
    <v>2</v>
  </rv>
  <rv s="2">
    <fb>34000174</fb>
    <v>2</v>
  </rv>
  <rv s="2">
    <fb>34000175</fb>
    <v>2</v>
  </rv>
  <rv s="2">
    <fb>34000176</fb>
    <v>2</v>
  </rv>
  <rv s="3">
    <v>1279</v>
  </rv>
  <rv s="8">
    <v>VC-022</v>
    <v>Atom</v>
    <v>0</v>
    <v>VC-022</v>
    <v>Constellation</v>
    <v>None</v>
    <v>12319</v>
    <v>4e+16</v>
    <v>12308</v>
    <v>12328</v>
  </rv>
  <rv s="2">
    <fb>24000023</fb>
    <v>1</v>
  </rv>
  <rv s="2">
    <fb>34000177</fb>
    <v>2</v>
  </rv>
  <rv s="2">
    <fb>34000178</fb>
    <v>2</v>
  </rv>
  <rv s="2">
    <fb>34000179</fb>
    <v>2</v>
  </rv>
  <rv s="2">
    <fb>34000180</fb>
    <v>2</v>
  </rv>
  <rv s="2">
    <fb>34000181</fb>
    <v>2</v>
  </rv>
  <rv s="2">
    <fb>34000182</fb>
    <v>2</v>
  </rv>
  <rv s="2">
    <fb>34000183</fb>
    <v>2</v>
  </rv>
  <rv s="2">
    <fb>34000184</fb>
    <v>2</v>
  </rv>
  <rv s="3">
    <v>1280</v>
  </rv>
  <rv s="8">
    <v>VC-023</v>
    <v>Atom</v>
    <v>0</v>
    <v>VC-023</v>
    <v>Constellation</v>
    <v>None</v>
    <v>12330</v>
    <v>4e+16</v>
    <v>12308</v>
    <v>12339</v>
  </rv>
  <rv s="2">
    <fb>24000024</fb>
    <v>1</v>
  </rv>
  <rv s="2">
    <fb>34000185</fb>
    <v>2</v>
  </rv>
  <rv s="2">
    <fb>34000186</fb>
    <v>2</v>
  </rv>
  <rv s="2">
    <fb>34000187</fb>
    <v>2</v>
  </rv>
  <rv s="2">
    <fb>34000188</fb>
    <v>2</v>
  </rv>
  <rv s="2">
    <fb>34000189</fb>
    <v>2</v>
  </rv>
  <rv s="2">
    <fb>34000190</fb>
    <v>2</v>
  </rv>
  <rv s="2">
    <fb>34000191</fb>
    <v>2</v>
  </rv>
  <rv s="2">
    <fb>34000192</fb>
    <v>2</v>
  </rv>
  <rv s="3">
    <v>1281</v>
  </rv>
  <rv s="8">
    <v>VC-024</v>
    <v>Atom</v>
    <v>0</v>
    <v>VC-024</v>
    <v>Constellation</v>
    <v>None</v>
    <v>12341</v>
    <v>4e+16</v>
    <v>12308</v>
    <v>12350</v>
  </rv>
  <rv s="2">
    <fb>24000025</fb>
    <v>1</v>
  </rv>
  <rv s="2">
    <fb>34000193</fb>
    <v>2</v>
  </rv>
  <rv s="2">
    <fb>34000194</fb>
    <v>2</v>
  </rv>
  <rv s="2">
    <fb>34000195</fb>
    <v>2</v>
  </rv>
  <rv s="2">
    <fb>34000196</fb>
    <v>2</v>
  </rv>
  <rv s="2">
    <fb>34000197</fb>
    <v>2</v>
  </rv>
  <rv s="2">
    <fb>34000198</fb>
    <v>2</v>
  </rv>
  <rv s="2">
    <fb>34000199</fb>
    <v>2</v>
  </rv>
  <rv s="2">
    <fb>34000200</fb>
    <v>2</v>
  </rv>
  <rv s="3">
    <v>1282</v>
  </rv>
  <rv s="8">
    <v>VC-025</v>
    <v>Atom</v>
    <v>0</v>
    <v>VC-025</v>
    <v>Constellation</v>
    <v>None</v>
    <v>12352</v>
    <v>4e+16</v>
    <v>12308</v>
    <v>12361</v>
  </rv>
  <rv s="3">
    <v>1283</v>
  </rv>
  <rv s="10">
    <v>VR-05</v>
    <v>Atom</v>
    <v>0</v>
    <v>12363</v>
    <v>Region</v>
    <v>12308</v>
    <v>VR-05</v>
  </rv>
</rvData>
</file>

<file path=xl/richData/rdrichvaluestructure.xml><?xml version="1.0" encoding="utf-8"?>
<rvStructures xmlns="http://schemas.microsoft.com/office/spreadsheetml/2017/richdata" count="11">
  <s t="_error">
    <k n="errorType" t="i"/>
    <k n="field" t="s"/>
    <k n="subType" t="i"/>
  </s>
  <s t="_error">
    <k n="errorType" t="i"/>
    <k n="propagated" t="b"/>
  </s>
  <s t="_formattednumber">
    <k n="_Format" t="spb"/>
  </s>
  <s t="_array">
    <k n="array" t="a"/>
  </s>
  <s t="_entity">
    <k n="_DisplayString" t="s"/>
    <k n="_Icon" t="s"/>
    <k n="_Provider" t="spb"/>
    <k n="constellationName" t="s"/>
    <k n="data_type" t="s"/>
    <k n="factionID" t="r"/>
    <k n="id" t="r"/>
    <k n="radius" t="s"/>
    <k n="regionID" t="r"/>
    <k n="systems_in_constellation" t="r"/>
  </s>
  <s t="_entity">
    <k n="_DisplayString" t="s"/>
    <k n="_Icon" t="s"/>
    <k n="_Provider" t="spb"/>
    <k n="constellationName" t="s"/>
    <k n="data_type" t="s"/>
    <k n="factionID" t="r"/>
    <k n="id" t="r"/>
    <k n="radius"/>
    <k n="regionID" t="r"/>
    <k n="systems_in_constellation" t="r"/>
  </s>
  <s t="_entity">
    <k n="_DisplayString" t="s"/>
    <k n="_Icon" t="s"/>
    <k n="_Provider" t="spb"/>
    <k n="constellations" t="r"/>
    <k n="data_type" t="s"/>
    <k n="description" t="s"/>
    <k n="id" t="r"/>
    <k n="regionName" t="s"/>
  </s>
  <s t="_error">
    <k n="errorType" t="i"/>
  </s>
  <s t="_entity">
    <k n="_DisplayString" t="s"/>
    <k n="_Icon" t="s"/>
    <k n="_Provider" t="spb"/>
    <k n="constellationName" t="s"/>
    <k n="data_type" t="s"/>
    <k n="factionID" t="s"/>
    <k n="id" t="r"/>
    <k n="radius" t="s"/>
    <k n="regionID" t="r"/>
    <k n="systems_in_constellation" t="r"/>
  </s>
  <s t="_entity">
    <k n="_DisplayString" t="s"/>
    <k n="_Icon" t="s"/>
    <k n="_Provider" t="spb"/>
    <k n="constellationName" t="s"/>
    <k n="data_type" t="s"/>
    <k n="factionID" t="s"/>
    <k n="id" t="r"/>
    <k n="radius"/>
    <k n="regionID" t="r"/>
    <k n="systems_in_constellation" t="r"/>
  </s>
  <s t="_entity">
    <k n="_DisplayString" t="s"/>
    <k n="_Icon" t="s"/>
    <k n="_Provider" t="spb"/>
    <k n="constellations" t="r"/>
    <k n="data_type" t="s"/>
    <k n="id" t="r"/>
    <k n="regionName" t="s"/>
  </s>
</rvStructures>
</file>

<file path=xl/richData/rdsupportingpropertybag.xml><?xml version="1.0" encoding="utf-8"?>
<supportingPropertyBags xmlns="http://schemas.microsoft.com/office/spreadsheetml/2017/richdata2">
  <spbData count="3">
    <spb s="0">
      <v>https://www.eveonline.com/</v>
      <v>https://excelprodstc.blob.core.windows.net/$web/app/assets/logo-filled.png</v>
      <v>Powered by EVE Online</v>
    </spb>
    <spb s="1">
      <v>1</v>
    </spb>
    <spb s="1">
      <v>2</v>
    </spb>
  </spbData>
</supportingPropertyBags>
</file>

<file path=xl/richData/rdsupportingpropertybagstructure.xml><?xml version="1.0" encoding="utf-8"?>
<spbStructures xmlns="http://schemas.microsoft.com/office/spreadsheetml/2017/richdata2" count="2">
  <s>
    <k n="link" t="s"/>
    <k n="logo" t="s"/>
    <k n="name" t="s"/>
  </s>
  <s>
    <k n="_Self" t="i"/>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1">
    <x:dxf>
      <x:numFmt numFmtId="0" formatCode="General"/>
    </x:dxf>
  </dxfs>
  <richProperties>
    <rPr n="NumberFormat" t="s"/>
  </richProperties>
  <richStyles>
    <rSty dxfid="0">
      <rpv i="0">##0</rpv>
    </rSty>
    <rSty dxfid="0">
      <rpv i="0">#00</rpv>
    </rSty>
  </richStyles>
</richStyleShee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3">
    <wetp:webextensionref xmlns:r="http://schemas.openxmlformats.org/officeDocument/2006/relationships" r:id="rId1"/>
  </wetp:taskpane>
  <wetp:taskpane dockstate="right" visibility="0" width="35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9B75FFFC-41C0-4ECD-936D-D6DCE93F3418}">
  <we:reference id="898e8106-8bcd-43af-9dde-d48eb42220bb" version="1.0.0.6" store="EXCatalog" storeType="EXCatalog"/>
  <we:alternateReferences/>
  <we:properties/>
  <we:bindings/>
  <we:snapshot xmlns:r="http://schemas.openxmlformats.org/officeDocument/2006/relationships"/>
  <we:extLst>
    <a:ext xmlns:a="http://schemas.openxmlformats.org/drawingml/2006/main" uri="{D87F86FE-615C-45B5-9D79-34F1136793EB}">
      <we:containsCustomFunctions val="1"/>
    </a:ext>
    <a:ext xmlns:a="http://schemas.openxmlformats.org/drawingml/2006/main" uri="{7C84B067-C214-45C3-A712-C9D94CD141B2}">
      <we:customFunctionIdList>
        <we:customFunctionIds>_xldudf_EVEONLINE_ALLIANCE</we:customFunctionIds>
        <we:customFunctionIds>_xldudf_EVEONLINE_CHARACTER</we:customFunctionIds>
        <we:customFunctionIds>_xldudf_EVEONLINE_ACTIVE_CHARACTER</we:customFunctionIds>
        <we:customFunctionIds>_xldudf_EVEONLINE_CHARACTER_CLONES</we:customFunctionIds>
        <we:customFunctionIds>_xldudf_EVEONLINE_CHARACTER_FITTINGS</we:customFunctionIds>
        <we:customFunctionIds>_xldudf_EVEONLINE_CHARACTER_CORPORATION_ROLES</we:customFunctionIds>
        <we:customFunctionIds>_xldudf_EVEONLINE_CHARACTER_IMPLANTS</we:customFunctionIds>
        <we:customFunctionIds>_xldudf_EVEONLINE_CHARACTER_ASSETS</we:customFunctionIds>
        <we:customFunctionIds>_xldudf_EVEONLINE_CORPORATION_ASSETS</we:customFunctionIds>
        <we:customFunctionIds>_xldudf_EVEONLINE_CHARACTER_ORDERS</we:customFunctionIds>
        <we:customFunctionIds>_xldudf_EVEONLINE_CHARACTER_ORDERS_HISTORY</we:customFunctionIds>
        <we:customFunctionIds>_xldudf_EVEONLINE_CHARACTER_SKILLS</we:customFunctionIds>
        <we:customFunctionIds>_xldudf_EVEONLINE_CORPORATION_CONTRACTS</we:customFunctionIds>
        <we:customFunctionIds>_xldudf_EVEONLINE_CHARACTER_CONTRACTS</we:customFunctionIds>
        <we:customFunctionIds>_xldudf_EVEONLINE_CHARACTER_WALLET_TRANSACTIONS</we:customFunctionIds>
        <we:customFunctionIds>_xldudf_EVEONLINE_CHARACTER_WALLET_JOURNAL</we:customFunctionIds>
        <we:customFunctionIds>_xldudf_EVEONLINE_CHARACTER_WALLET_BALANCE</we:customFunctionIds>
        <we:customFunctionIds>_xldudf_EVEONLINE_CHARACTER_INDUSTRY_JOBS</we:customFunctionIds>
        <we:customFunctionIds>_xldudf_EVEONLINE_CHARACTER_BLUEPRINTS</we:customFunctionIds>
        <we:customFunctionIds>_xldudf_EVEONLINE_BLUEPRINT</we:customFunctionIds>
        <we:customFunctionIds>_xldudf_EVEONLINE_BLUEPRINT_EXPLOSION</we:customFunctionIds>
        <we:customFunctionIds>_xldudf_EVEONLINE_CORPORATION</we:customFunctionIds>
        <we:customFunctionIds>_xldudf_EVEONLINE_CORPORATION_INDUSTRY_JOBS</we:customFunctionIds>
        <we:customFunctionIds>_xldudf_EVEONLINE_CORPORATION_BLUEPRINTS</we:customFunctionIds>
        <we:customFunctionIds>_xldudf_EVEONLINE_CORPORATION_STRUCTURES</we:customFunctionIds>
        <we:customFunctionIds>_xldudf_EVEONLINE_CORPORATION_CUSTOMS_OFFICES</we:customFunctionIds>
        <we:customFunctionIds>_xldudf_EVEONLINE_CORPORATION_ORDERS</we:customFunctionIds>
        <we:customFunctionIds>_xldudf_EVEONLINE_CORPORATION_ORDERS_HISTORY</we:customFunctionIds>
        <we:customFunctionIds>_xldudf_EVEONLINE_CORPORATION_WALLET_TRANSACTIONS</we:customFunctionIds>
        <we:customFunctionIds>_xldudf_EVEONLINE_CORPORATION_WALLET_JOURNAL</we:customFunctionIds>
        <we:customFunctionIds>_xldudf_EVEONLINE_CORPORATION_WALLETS</we:customFunctionIds>
        <we:customFunctionIds>_xldudf_EVEONLINE_CATEGORY</we:customFunctionIds>
        <we:customFunctionIds>_xldudf_EVEONLINE_GROUP</we:customFunctionIds>
        <we:customFunctionIds>_xldudf_EVEONLINE_CONSTELLATION</we:customFunctionIds>
        <we:customFunctionIds>_xldudf_EVEONLINE_REGION</we:customFunctionIds>
        <we:customFunctionIds>_xldudf_EVEONLINE_SOLARSYSTEM</we:customFunctionIds>
        <we:customFunctionIds>_xldudf_EVEONLINE_INDUSTRYINDEX</we:customFunctionIds>
        <we:customFunctionIds>_xldudf_EVEONLINE_SEARCHSOLARSYSTEM</we:customFunctionIds>
        <we:customFunctionIds>_xldudf_EVEONLINE_SEARCHREGION</we:customFunctionIds>
        <we:customFunctionIds>_xldudf_EVEONLINE_STATION</we:customFunctionIds>
        <we:customFunctionIds>_xldudf_EVEONLINE_STRUCTURE</we:customFunctionIds>
        <we:customFunctionIds>_xldudf_EVEONLINE_TYPE</we:customFunctionIds>
        <we:customFunctionIds>_xldudf_EVEONLINE_INVENTORYSEARCH</we:customFunctionIds>
        <we:customFunctionIds>_xldudf_EVEONLINE_CORPORATIONSEARCH</we:customFunctionIds>
        <we:customFunctionIds>_xldudf_EVEONLINE_ALLIANCESEARCH</we:customFunctionIds>
        <we:customFunctionIds>_xldudf_EVEONLINE_MARKET_ORDERS</we:customFunctionIds>
        <we:customFunctionIds>_xldudf_EVEONLINE_MARKET_HISTORY</we:customFunctionIds>
        <we:customFunctionIds>_xldudf_EVEONLINE_MARKET_ORDERS_STREAMING</we:customFunctionIds>
        <we:customFunctionIds>_xldudf_EVEONLINE_WARS</we:customFunctionIds>
        <we:customFunctionIds>_xldudf_EVEONLINE_WAR</we:customFunctionIds>
        <we:customFunctionIds>_xldudf_EVEONLINE_WAR_KILLMAILS</we:customFunctionIds>
      </we:customFunctionIdList>
    </a:ext>
  </we:extLst>
</we:webextension>
</file>

<file path=xl/webextensions/webextension2.xml><?xml version="1.0" encoding="utf-8"?>
<we:webextension xmlns:we="http://schemas.microsoft.com/office/webextensions/webextension/2010/11" id="{F92571B9-AB43-4AD7-ACA8-6CB93B4D7F5D}">
  <we:reference id="WA200005228" version="1.0.1.1" store="en-US" storeType="omex"/>
  <we:alternateReferences/>
  <we:properties/>
  <we:bindings/>
  <we:snapshot xmlns:r="http://schemas.openxmlformats.org/officeDocument/2006/relationships"/>
  <we:extLst>
    <a:ext xmlns:a="http://schemas.openxmlformats.org/drawingml/2006/main" uri="{D87F86FE-615C-45B5-9D79-34F1136793EB}">
      <we:containsCustomFunctions val="1"/>
    </a:ext>
    <a:ext xmlns:a="http://schemas.openxmlformats.org/drawingml/2006/main" uri="{7C84B067-C214-45C3-A712-C9D94CD141B2}">
      <we:customFunctionIdList>
        <we:customFunctionIds>_xldudf_EVEONLINE_ALLIANCE</we:customFunctionIds>
        <we:customFunctionIds>_xldudf_EVEONLINE_CHARACTER</we:customFunctionIds>
        <we:customFunctionIds>_xldudf_EVEONLINE_ACTIVE_CHARACTER</we:customFunctionIds>
        <we:customFunctionIds>_xldudf_EVEONLINE_CHARACTER_CLONES</we:customFunctionIds>
        <we:customFunctionIds>_xldudf_EVEONLINE_CHARACTER_FITTINGS</we:customFunctionIds>
        <we:customFunctionIds>_xldudf_EVEONLINE_CHARACTER_CORPORATION_ROLES</we:customFunctionIds>
        <we:customFunctionIds>_xldudf_EVEONLINE_CHARACTER_IMPLANTS</we:customFunctionIds>
        <we:customFunctionIds>_xldudf_EVEONLINE_CHARACTER_ASSETS</we:customFunctionIds>
        <we:customFunctionIds>_xldudf_EVEONLINE_CORPORATION_ASSETS</we:customFunctionIds>
        <we:customFunctionIds>_xldudf_EVEONLINE_CHARACTER_ORDERS</we:customFunctionIds>
        <we:customFunctionIds>_xldudf_EVEONLINE_CHARACTER_ORDERS_HISTORY</we:customFunctionIds>
        <we:customFunctionIds>_xldudf_EVEONLINE_CHARACTER_SKILLS</we:customFunctionIds>
        <we:customFunctionIds>_xldudf_EVEONLINE_CHARACTER_WALLET_TRANSACTIONS</we:customFunctionIds>
        <we:customFunctionIds>_xldudf_EVEONLINE_CHARACTER_WALLET_JOURNAL</we:customFunctionIds>
        <we:customFunctionIds>_xldudf_EVEONLINE_CHARACTER_WALLET_BALANCE</we:customFunctionIds>
        <we:customFunctionIds>_xldudf_EVEONLINE_CHARACTER_INDUSTRY_JOBS</we:customFunctionIds>
        <we:customFunctionIds>_xldudf_EVEONLINE_CHARACTER_BLUEPRINTS</we:customFunctionIds>
        <we:customFunctionIds>_xldudf_EVEONLINE_BLUEPRINT</we:customFunctionIds>
        <we:customFunctionIds>_xldudf_EVEONLINE_BLUEPRINT_EXPLOSION</we:customFunctionIds>
        <we:customFunctionIds>_xldudf_EVEONLINE_CORPORATION</we:customFunctionIds>
        <we:customFunctionIds>_xldudf_EVEONLINE_CORPORATION_INDUSTRY_JOBS</we:customFunctionIds>
        <we:customFunctionIds>_xldudf_EVEONLINE_CORPORATION_BLUEPRINTS</we:customFunctionIds>
        <we:customFunctionIds>_xldudf_EVEONLINE_CORPORATION_CUSTOMS_OFFICES</we:customFunctionIds>
        <we:customFunctionIds>_xldudf_EVEONLINE_CORPORATION_ORDERS</we:customFunctionIds>
        <we:customFunctionIds>_xldudf_EVEONLINE_CORPORATION_ORDERS_HISTORY</we:customFunctionIds>
        <we:customFunctionIds>_xldudf_EVEONLINE_CORPORATION_WALLET_TRANSACTIONS</we:customFunctionIds>
        <we:customFunctionIds>_xldudf_EVEONLINE_CORPORATION_WALLET_JOURNAL</we:customFunctionIds>
        <we:customFunctionIds>_xldudf_EVEONLINE_CORPORATION_WALLETS</we:customFunctionIds>
        <we:customFunctionIds>_xldudf_EVEONLINE_GROUP</we:customFunctionIds>
        <we:customFunctionIds>_xldudf_EVEONLINE_STATION</we:customFunctionIds>
        <we:customFunctionIds>_xldudf_EVEONLINE_TYPE</we:customFunctionIds>
        <we:customFunctionIds>_xldudf_EVEONLINE_INVENTORYSEARCH</we:customFunctionIds>
        <we:customFunctionIds>_xldudf_EVEONLINE_MARKET_ORDERS</we:customFunctionIds>
        <we:customFunctionIds>_xldudf_EVEONLINE_MARKET_HISTORY</we:customFunctionIds>
        <we:customFunctionIds>_xldudf_EVEONLINE_MARKET_ORDERS_STREAMING</we:customFunctionIds>
        <we:customFunctionIds>_xldudf_EVEONLINE_WARS</we:customFunctionIds>
        <we:customFunctionIds>_xldudf_EVEONLINE_WAR</we:customFunctionIds>
        <we:customFunctionIds>_xldudf_EVEONLINE_WAR_KILLMAILS</we:customFunctionIds>
      </we:customFunctionIdList>
    </a:ext>
    <a:ext xmlns:a="http://schemas.openxmlformats.org/drawingml/2006/main" uri="{0858819E-0033-43BF-8937-05EC82904868}">
      <we:backgroundApp state="0" runtimeId="Taskpane.Url"/>
    </a:ext>
  </we:extLst>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093DF-D272-4B20-80D5-CF902145AA66}">
  <dimension ref="A1:H43"/>
  <sheetViews>
    <sheetView workbookViewId="0">
      <selection activeCell="D28" sqref="D28"/>
    </sheetView>
  </sheetViews>
  <sheetFormatPr defaultRowHeight="15"/>
  <cols>
    <col min="1" max="1" width="17.140625" customWidth="1"/>
    <col min="8" max="8" width="13.85546875" customWidth="1"/>
  </cols>
  <sheetData>
    <row r="1" spans="1:8" ht="18.75">
      <c r="A1" s="24" t="s">
        <v>0</v>
      </c>
    </row>
    <row r="2" spans="1:8" ht="48.75" customHeight="1">
      <c r="A2" s="69" t="s">
        <v>1</v>
      </c>
      <c r="B2" s="69"/>
      <c r="C2" s="69"/>
      <c r="D2" s="69"/>
      <c r="E2" s="69"/>
      <c r="F2" s="69"/>
      <c r="G2" s="69"/>
      <c r="H2" s="69"/>
    </row>
    <row r="3" spans="1:8" ht="20.25" customHeight="1">
      <c r="A3" s="70" t="s">
        <v>2</v>
      </c>
      <c r="B3" s="70"/>
      <c r="C3" s="70"/>
      <c r="D3" s="70"/>
      <c r="E3" s="70"/>
      <c r="F3" s="70"/>
      <c r="G3" s="70"/>
      <c r="H3" s="70"/>
    </row>
    <row r="4" spans="1:8" ht="35.25" customHeight="1">
      <c r="A4" s="69" t="s">
        <v>3</v>
      </c>
      <c r="B4" s="69"/>
      <c r="C4" s="69"/>
      <c r="D4" s="69"/>
      <c r="E4" s="69"/>
      <c r="F4" s="69"/>
      <c r="G4" s="69"/>
      <c r="H4" s="69"/>
    </row>
    <row r="6" spans="1:8" ht="34.5" customHeight="1">
      <c r="A6" s="69" t="s">
        <v>4</v>
      </c>
      <c r="B6" s="69"/>
      <c r="C6" s="69"/>
      <c r="D6" s="69"/>
      <c r="E6" s="69"/>
      <c r="F6" s="69"/>
      <c r="G6" s="69"/>
      <c r="H6" s="69"/>
    </row>
    <row r="7" spans="1:8" ht="16.5" customHeight="1">
      <c r="A7" s="66"/>
      <c r="B7" s="66"/>
      <c r="C7" s="66"/>
      <c r="D7" s="66"/>
      <c r="E7" s="66"/>
      <c r="F7" s="66"/>
      <c r="G7" s="66"/>
      <c r="H7" s="66"/>
    </row>
    <row r="8" spans="1:8">
      <c r="A8" s="71" t="s">
        <v>5</v>
      </c>
      <c r="B8" s="71"/>
      <c r="C8" s="71"/>
      <c r="D8" s="71"/>
      <c r="E8" s="71"/>
      <c r="F8" s="71"/>
      <c r="G8" s="71"/>
      <c r="H8" s="71"/>
    </row>
    <row r="9" spans="1:8">
      <c r="A9" t="s">
        <v>6</v>
      </c>
    </row>
    <row r="10" spans="1:8">
      <c r="A10" s="67"/>
      <c r="B10" s="67"/>
      <c r="C10" s="67"/>
      <c r="D10" s="67"/>
      <c r="E10" s="67"/>
      <c r="F10" s="67"/>
      <c r="G10" s="67"/>
      <c r="H10" s="67"/>
    </row>
    <row r="11" spans="1:8">
      <c r="A11" s="7" t="s">
        <v>7</v>
      </c>
    </row>
    <row r="12" spans="1:8">
      <c r="A12" t="s">
        <v>8</v>
      </c>
    </row>
    <row r="13" spans="1:8">
      <c r="A13" t="s">
        <v>9</v>
      </c>
    </row>
    <row r="16" spans="1:8">
      <c r="A16" t="s">
        <v>10</v>
      </c>
    </row>
    <row r="18" spans="1:3">
      <c r="A18" s="12" t="s">
        <v>11</v>
      </c>
    </row>
    <row r="19" spans="1:3">
      <c r="A19" s="23" t="s">
        <v>12</v>
      </c>
    </row>
    <row r="22" spans="1:3">
      <c r="A22" s="7" t="s">
        <v>13</v>
      </c>
    </row>
    <row r="23" spans="1:3">
      <c r="A23" t="s">
        <v>14</v>
      </c>
    </row>
    <row r="24" spans="1:3">
      <c r="A24" t="s">
        <v>15</v>
      </c>
      <c r="B24" t="s">
        <v>16</v>
      </c>
      <c r="C24" t="s">
        <v>17</v>
      </c>
    </row>
    <row r="25" spans="1:3">
      <c r="A25" t="s">
        <v>18</v>
      </c>
      <c r="B25">
        <v>587</v>
      </c>
    </row>
    <row r="26" spans="1:3">
      <c r="A26" t="s">
        <v>19</v>
      </c>
      <c r="B26">
        <v>645</v>
      </c>
    </row>
    <row r="27" spans="1:3">
      <c r="A27" t="s">
        <v>20</v>
      </c>
      <c r="B27">
        <v>999</v>
      </c>
    </row>
    <row r="29" spans="1:3">
      <c r="A29" t="s">
        <v>21</v>
      </c>
      <c r="B29" t="s">
        <v>16</v>
      </c>
    </row>
    <row r="30" spans="1:3">
      <c r="A30" t="s">
        <v>22</v>
      </c>
      <c r="B30">
        <v>10000002</v>
      </c>
    </row>
    <row r="31" spans="1:3">
      <c r="A31" t="s">
        <v>23</v>
      </c>
      <c r="B31">
        <v>10000043</v>
      </c>
    </row>
    <row r="34" spans="1:1">
      <c r="A34" s="7" t="s">
        <v>24</v>
      </c>
    </row>
    <row r="35" spans="1:1">
      <c r="A35" t="s">
        <v>25</v>
      </c>
    </row>
    <row r="36" spans="1:1">
      <c r="A36" t="s">
        <v>26</v>
      </c>
    </row>
    <row r="37" spans="1:1">
      <c r="A37" t="s">
        <v>27</v>
      </c>
    </row>
    <row r="38" spans="1:1">
      <c r="A38" t="s">
        <v>28</v>
      </c>
    </row>
    <row r="39" spans="1:1">
      <c r="A39" t="s">
        <v>29</v>
      </c>
    </row>
    <row r="40" spans="1:1">
      <c r="A40" t="s">
        <v>30</v>
      </c>
    </row>
    <row r="41" spans="1:1">
      <c r="A41" t="s">
        <v>31</v>
      </c>
    </row>
    <row r="42" spans="1:1">
      <c r="A42" t="s">
        <v>32</v>
      </c>
    </row>
    <row r="43" spans="1:1">
      <c r="A43" t="s">
        <v>33</v>
      </c>
    </row>
  </sheetData>
  <mergeCells count="5">
    <mergeCell ref="A2:H2"/>
    <mergeCell ref="A3:H3"/>
    <mergeCell ref="A4:H4"/>
    <mergeCell ref="A6:H6"/>
    <mergeCell ref="A8:H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0B525-FD1E-4B39-AD1D-393B6B9355E6}">
  <dimension ref="A1:N100"/>
  <sheetViews>
    <sheetView tabSelected="1" zoomScaleNormal="100" workbookViewId="0">
      <selection activeCell="B5" sqref="B5"/>
    </sheetView>
  </sheetViews>
  <sheetFormatPr defaultRowHeight="15"/>
  <cols>
    <col min="1" max="1" width="28.42578125" customWidth="1"/>
    <col min="2" max="2" width="11.5703125" customWidth="1"/>
    <col min="3" max="3" width="21.85546875" customWidth="1"/>
    <col min="4" max="4" width="14.5703125" customWidth="1"/>
    <col min="5" max="5" width="31.85546875" customWidth="1"/>
    <col min="6" max="6" width="16.28515625" customWidth="1"/>
    <col min="7" max="7" width="13.7109375" style="4" customWidth="1"/>
    <col min="8" max="8" width="13" style="4" customWidth="1"/>
    <col min="9" max="9" width="13.85546875" customWidth="1"/>
    <col min="10" max="10" width="12.28515625" bestFit="1" customWidth="1"/>
    <col min="11" max="11" width="17.42578125" style="9" customWidth="1"/>
  </cols>
  <sheetData>
    <row r="1" spans="1:14" s="1" customFormat="1">
      <c r="A1" s="1" t="s">
        <v>34</v>
      </c>
      <c r="B1" s="1" t="s">
        <v>35</v>
      </c>
      <c r="C1" s="1" t="s">
        <v>36</v>
      </c>
      <c r="D1" s="1" t="s">
        <v>37</v>
      </c>
      <c r="E1" s="1" t="s">
        <v>38</v>
      </c>
      <c r="F1" s="1" t="s">
        <v>39</v>
      </c>
      <c r="G1" s="10" t="s">
        <v>40</v>
      </c>
      <c r="H1" s="10" t="s">
        <v>41</v>
      </c>
      <c r="I1" s="1" t="s">
        <v>42</v>
      </c>
      <c r="J1" s="1" t="s">
        <v>43</v>
      </c>
      <c r="K1" s="13" t="s">
        <v>44</v>
      </c>
    </row>
    <row r="2" spans="1:14">
      <c r="A2" t="e" cm="1">
        <f t="array" ref="A2">_xldudf_EVEONLINE_ACTIVE_CHARACTER()</f>
        <v>#N/A</v>
      </c>
      <c r="B2" s="8" t="e" cm="1" vm="1">
        <f t="array" ref="B2">_FV(_xlfn.ANCHORARRAY(A2),"image")</f>
        <v>#VALUE!</v>
      </c>
      <c r="C2" t="e" cm="1" vm="2">
        <f t="array" ref="C2">_FV(_xlfn.ANCHORARRAY(A2),"name")</f>
        <v>#VALUE!</v>
      </c>
      <c r="D2" t="e" cm="1" vm="3">
        <f t="array" ref="D2">_FV(_xlfn.ANCHORARRAY(A2),"id")</f>
        <v>#VALUE!</v>
      </c>
      <c r="E2" t="e" cm="1" vm="4">
        <f t="array" ref="E2">_FV(_xlfn.ANCHORARRAY(A2),"corporation")</f>
        <v>#VALUE!</v>
      </c>
      <c r="F2" t="e" cm="1" vm="5">
        <f t="array" ref="F2">_FV(_xlfn.ANCHORARRAY(A2),"birthday")</f>
        <v>#VALUE!</v>
      </c>
      <c r="G2" s="4" t="e" cm="1">
        <f t="array" ref="G2">IF(A2="",0,_xldudf_EVEONLINE_CHARACTER_WALLET_BALANCE(A2))</f>
        <v>#N/A</v>
      </c>
      <c r="H2" s="4">
        <f>SUMIFS(Assets!L:L,Assets!G:G,A2)</f>
        <v>0</v>
      </c>
      <c r="I2" s="11" t="e">
        <f>G2+H2</f>
        <v>#N/A</v>
      </c>
      <c r="J2" cm="1">
        <f t="array" ref="J2">COUNT(_FV(_xldudf_EVEONLINE_CHARACTER_SKILLS(A2),"id"))</f>
        <v>0</v>
      </c>
      <c r="K2" s="9" t="e" cm="1" vm="6">
        <f t="array" ref="K2">SUM(_FV(_xldudf_EVEONLINE_CHARACTER_SKILLS(A2),"skillpoints_in_skill"))</f>
        <v>#VALUE!</v>
      </c>
    </row>
    <row r="3" spans="1:14">
      <c r="B3" s="8"/>
      <c r="G3" s="4" cm="1">
        <f t="array" ref="G3">IF(A3="",0,_xldudf_EVEONLINE_CHARACTER_WALLET_BALANCE(A3))</f>
        <v>0</v>
      </c>
      <c r="H3" s="4">
        <f>SUMIFS(Assets!L:L,Assets!G:G,A3)</f>
        <v>0</v>
      </c>
      <c r="I3" s="11">
        <f t="shared" ref="I3:I30" si="0">G3+H3</f>
        <v>0</v>
      </c>
      <c r="J3" cm="1">
        <f t="array" ref="J3">COUNT(_FV(_xldudf_EVEONLINE_CHARACTER_SKILLS(A3),"id"))</f>
        <v>0</v>
      </c>
      <c r="K3" s="9" t="e" cm="1" vm="6">
        <f t="array" ref="K3">SUM(_FV(_xldudf_EVEONLINE_CHARACTER_SKILLS(A3),"skillpoints_in_skill"))</f>
        <v>#VALUE!</v>
      </c>
    </row>
    <row r="4" spans="1:14">
      <c r="D4" t="str" cm="1">
        <f t="array" ref="D4">IF(A4="","",_FV(A4,"id"))</f>
        <v/>
      </c>
      <c r="G4" s="4" cm="1">
        <f t="array" ref="G4">IF(A4="",0,_xldudf_EVEONLINE_CHARACTER_WALLET_BALANCE(A4))</f>
        <v>0</v>
      </c>
      <c r="H4" s="4">
        <f>SUMIFS(Assets!L:L,Assets!G:G,A4)</f>
        <v>0</v>
      </c>
      <c r="I4" s="11">
        <f t="shared" si="0"/>
        <v>0</v>
      </c>
      <c r="J4" cm="1">
        <f t="array" ref="J4">COUNT(_FV(_xldudf_EVEONLINE_CHARACTER_SKILLS(A4),"id"))</f>
        <v>0</v>
      </c>
      <c r="K4" s="9" t="e" cm="1" vm="6">
        <f t="array" ref="K4">SUM(_FV(_xldudf_EVEONLINE_CHARACTER_SKILLS(A4),"skillpoints_in_skill"))</f>
        <v>#VALUE!</v>
      </c>
    </row>
    <row r="5" spans="1:14">
      <c r="G5" s="4" cm="1">
        <f t="array" ref="G5">IF(A5="",0,_xldudf_EVEONLINE_CHARACTER_WALLET_BALANCE(A5))</f>
        <v>0</v>
      </c>
      <c r="H5" s="4">
        <f>SUMIFS(Assets!L:L,Assets!G:G,A5)</f>
        <v>0</v>
      </c>
      <c r="I5" s="11">
        <f t="shared" si="0"/>
        <v>0</v>
      </c>
      <c r="J5" cm="1">
        <f t="array" ref="J5">COUNT(_FV(_xldudf_EVEONLINE_CHARACTER_SKILLS(A5),"id"))</f>
        <v>0</v>
      </c>
      <c r="K5" s="9" t="e" cm="1" vm="6">
        <f t="array" ref="K5">SUM(_FV(_xldudf_EVEONLINE_CHARACTER_SKILLS(A5),"skillpoints_in_skill"))</f>
        <v>#VALUE!</v>
      </c>
    </row>
    <row r="6" spans="1:14">
      <c r="G6" s="4" cm="1">
        <f t="array" ref="G6">IF(A6="",0,_xldudf_EVEONLINE_CHARACTER_WALLET_BALANCE(A6))</f>
        <v>0</v>
      </c>
      <c r="H6" s="4">
        <f>SUMIFS(Assets!L:L,Assets!G:G,A6)</f>
        <v>0</v>
      </c>
      <c r="I6" s="11">
        <f t="shared" si="0"/>
        <v>0</v>
      </c>
      <c r="J6" cm="1">
        <f t="array" ref="J6">COUNT(_FV(_xldudf_EVEONLINE_CHARACTER_SKILLS(A6),"id"))</f>
        <v>0</v>
      </c>
      <c r="K6" s="9" t="e" cm="1" vm="6">
        <f t="array" ref="K6">SUM(_FV(_xldudf_EVEONLINE_CHARACTER_SKILLS(A6),"skillpoints_in_skill"))</f>
        <v>#VALUE!</v>
      </c>
    </row>
    <row r="7" spans="1:14">
      <c r="G7" s="4" cm="1">
        <f t="array" ref="G7">IF(A7="",0,_xldudf_EVEONLINE_CHARACTER_WALLET_BALANCE(A7))</f>
        <v>0</v>
      </c>
      <c r="H7" s="4">
        <f>SUMIFS(Assets!L:L,Assets!G:G,A7)</f>
        <v>0</v>
      </c>
      <c r="I7" s="11">
        <f t="shared" si="0"/>
        <v>0</v>
      </c>
      <c r="J7" cm="1">
        <f t="array" ref="J7">COUNT(_FV(_xldudf_EVEONLINE_CHARACTER_SKILLS(A7),"id"))</f>
        <v>0</v>
      </c>
      <c r="K7" s="9" t="e" cm="1" vm="6">
        <f t="array" ref="K7">SUM(_FV(_xldudf_EVEONLINE_CHARACTER_SKILLS(A7),"skillpoints_in_skill"))</f>
        <v>#VALUE!</v>
      </c>
    </row>
    <row r="8" spans="1:14">
      <c r="G8" s="4" cm="1">
        <f t="array" ref="G8">IF(A8="",0,_xldudf_EVEONLINE_CHARACTER_WALLET_BALANCE(A8))</f>
        <v>0</v>
      </c>
      <c r="H8" s="4">
        <f>SUMIFS(Assets!L:L,Assets!G:G,A8)</f>
        <v>0</v>
      </c>
      <c r="I8" s="11">
        <f t="shared" si="0"/>
        <v>0</v>
      </c>
      <c r="J8" cm="1">
        <f t="array" ref="J8">COUNT(_FV(_xldudf_EVEONLINE_CHARACTER_SKILLS(A8),"id"))</f>
        <v>0</v>
      </c>
      <c r="K8" s="9" t="e" cm="1" vm="6">
        <f t="array" ref="K8">SUM(_FV(_xldudf_EVEONLINE_CHARACTER_SKILLS(A8),"skillpoints_in_skill"))</f>
        <v>#VALUE!</v>
      </c>
    </row>
    <row r="9" spans="1:14">
      <c r="G9" s="4" cm="1">
        <f t="array" ref="G9">IF(A9="",0,_xldudf_EVEONLINE_CHARACTER_WALLET_BALANCE(A9))</f>
        <v>0</v>
      </c>
      <c r="H9" s="4">
        <f>SUMIFS(Assets!L:L,Assets!G:G,A9)</f>
        <v>0</v>
      </c>
      <c r="I9" s="11">
        <f t="shared" si="0"/>
        <v>0</v>
      </c>
      <c r="J9" cm="1">
        <f t="array" ref="J9">COUNT(_FV(_xldudf_EVEONLINE_CHARACTER_SKILLS(A9),"id"))</f>
        <v>0</v>
      </c>
      <c r="K9" s="9" t="e" cm="1" vm="6">
        <f t="array" ref="K9">SUM(_FV(_xldudf_EVEONLINE_CHARACTER_SKILLS(A9),"skillpoints_in_skill"))</f>
        <v>#VALUE!</v>
      </c>
      <c r="N9" s="2"/>
    </row>
    <row r="10" spans="1:14">
      <c r="G10" s="4" cm="1">
        <f t="array" ref="G10">IF(A10="",0,_xldudf_EVEONLINE_CHARACTER_WALLET_BALANCE(A10))</f>
        <v>0</v>
      </c>
      <c r="H10" s="4">
        <f>SUMIFS(Assets!L:L,Assets!G:G,A10)</f>
        <v>0</v>
      </c>
      <c r="I10" s="11">
        <f t="shared" si="0"/>
        <v>0</v>
      </c>
      <c r="J10" cm="1">
        <f t="array" ref="J10">COUNT(_FV(_xldudf_EVEONLINE_CHARACTER_SKILLS(A10),"id"))</f>
        <v>0</v>
      </c>
      <c r="K10" s="9" t="e" cm="1" vm="6">
        <f t="array" ref="K10">SUM(_FV(_xldudf_EVEONLINE_CHARACTER_SKILLS(A10),"skillpoints_in_skill"))</f>
        <v>#VALUE!</v>
      </c>
      <c r="N10" s="2"/>
    </row>
    <row r="11" spans="1:14">
      <c r="G11" s="4" cm="1">
        <f t="array" ref="G11">IF(A11="",0,_xldudf_EVEONLINE_CHARACTER_WALLET_BALANCE(A11))</f>
        <v>0</v>
      </c>
      <c r="H11" s="4">
        <f>SUMIFS(Assets!L:L,Assets!G:G,A11)</f>
        <v>0</v>
      </c>
      <c r="I11" s="11">
        <f t="shared" si="0"/>
        <v>0</v>
      </c>
      <c r="J11" cm="1">
        <f t="array" ref="J11">COUNT(_FV(_xldudf_EVEONLINE_CHARACTER_SKILLS(A11),"id"))</f>
        <v>0</v>
      </c>
      <c r="K11" s="9" t="e" cm="1" vm="6">
        <f t="array" ref="K11">SUM(_FV(_xldudf_EVEONLINE_CHARACTER_SKILLS(A11),"skillpoints_in_skill"))</f>
        <v>#VALUE!</v>
      </c>
    </row>
    <row r="12" spans="1:14">
      <c r="G12" s="4" cm="1">
        <f t="array" ref="G12">IF(A12="",0,_xldudf_EVEONLINE_CHARACTER_WALLET_BALANCE(A12))</f>
        <v>0</v>
      </c>
      <c r="H12" s="4">
        <f>SUMIFS(Assets!L:L,Assets!G:G,A12)</f>
        <v>0</v>
      </c>
      <c r="I12" s="11">
        <f t="shared" si="0"/>
        <v>0</v>
      </c>
      <c r="J12" cm="1">
        <f t="array" ref="J12">COUNT(_FV(_xldudf_EVEONLINE_CHARACTER_SKILLS(A12),"id"))</f>
        <v>0</v>
      </c>
      <c r="K12" s="9" t="e" cm="1" vm="6">
        <f t="array" ref="K12">SUM(_FV(_xldudf_EVEONLINE_CHARACTER_SKILLS(A12),"skillpoints_in_skill"))</f>
        <v>#VALUE!</v>
      </c>
    </row>
    <row r="13" spans="1:14">
      <c r="G13" s="4" cm="1">
        <f t="array" ref="G13">IF(A13="",0,_xldudf_EVEONLINE_CHARACTER_WALLET_BALANCE(A13))</f>
        <v>0</v>
      </c>
      <c r="H13" s="4">
        <f>SUMIFS(Assets!L:L,Assets!G:G,A13)</f>
        <v>0</v>
      </c>
      <c r="I13" s="11">
        <f t="shared" si="0"/>
        <v>0</v>
      </c>
      <c r="J13" cm="1">
        <f t="array" ref="J13">COUNT(_FV(_xldudf_EVEONLINE_CHARACTER_SKILLS(A13),"id"))</f>
        <v>0</v>
      </c>
      <c r="K13" s="9" t="e" cm="1" vm="6">
        <f t="array" ref="K13">SUM(_FV(_xldudf_EVEONLINE_CHARACTER_SKILLS(A13),"skillpoints_in_skill"))</f>
        <v>#VALUE!</v>
      </c>
    </row>
    <row r="14" spans="1:14">
      <c r="G14" s="4" cm="1">
        <f t="array" ref="G14">IF(A14="",0,_xldudf_EVEONLINE_CHARACTER_WALLET_BALANCE(A14))</f>
        <v>0</v>
      </c>
      <c r="H14" s="4">
        <f>SUMIFS(Assets!L:L,Assets!G:G,A14)</f>
        <v>0</v>
      </c>
      <c r="I14" s="11">
        <f t="shared" si="0"/>
        <v>0</v>
      </c>
      <c r="J14" cm="1">
        <f t="array" ref="J14">COUNT(_FV(_xldudf_EVEONLINE_CHARACTER_SKILLS(A14),"id"))</f>
        <v>0</v>
      </c>
      <c r="K14" s="9" t="e" cm="1" vm="6">
        <f t="array" ref="K14">SUM(_FV(_xldudf_EVEONLINE_CHARACTER_SKILLS(A14),"skillpoints_in_skill"))</f>
        <v>#VALUE!</v>
      </c>
    </row>
    <row r="15" spans="1:14">
      <c r="G15" s="4" cm="1">
        <f t="array" ref="G15">IF(A15="",0,_xldudf_EVEONLINE_CHARACTER_WALLET_BALANCE(A15))</f>
        <v>0</v>
      </c>
      <c r="H15" s="4">
        <f>SUMIFS(Assets!L:L,Assets!G:G,A15)</f>
        <v>0</v>
      </c>
      <c r="I15" s="11">
        <f t="shared" si="0"/>
        <v>0</v>
      </c>
      <c r="J15" cm="1">
        <f t="array" ref="J15">COUNT(_FV(_xldudf_EVEONLINE_CHARACTER_SKILLS(A15),"id"))</f>
        <v>0</v>
      </c>
      <c r="K15" s="9" t="e" cm="1" vm="6">
        <f t="array" ref="K15">SUM(_FV(_xldudf_EVEONLINE_CHARACTER_SKILLS(A15),"skillpoints_in_skill"))</f>
        <v>#VALUE!</v>
      </c>
    </row>
    <row r="16" spans="1:14">
      <c r="G16" s="4" cm="1">
        <f t="array" ref="G16">IF(A16="",0,_xldudf_EVEONLINE_CHARACTER_WALLET_BALANCE(A16))</f>
        <v>0</v>
      </c>
      <c r="H16" s="4">
        <f>SUMIFS(Assets!L:L,Assets!G:G,A16)</f>
        <v>0</v>
      </c>
      <c r="I16" s="11">
        <f t="shared" si="0"/>
        <v>0</v>
      </c>
      <c r="J16" cm="1">
        <f t="array" ref="J16">COUNT(_FV(_xldudf_EVEONLINE_CHARACTER_SKILLS(A16),"id"))</f>
        <v>0</v>
      </c>
      <c r="K16" s="9" t="e" cm="1" vm="6">
        <f t="array" ref="K16">SUM(_FV(_xldudf_EVEONLINE_CHARACTER_SKILLS(A16),"skillpoints_in_skill"))</f>
        <v>#VALUE!</v>
      </c>
    </row>
    <row r="17" spans="7:11">
      <c r="G17" s="4" cm="1">
        <f t="array" ref="G17">IF(A17="",0,_xldudf_EVEONLINE_CHARACTER_WALLET_BALANCE(A17))</f>
        <v>0</v>
      </c>
      <c r="H17" s="4">
        <f>SUMIFS(Assets!L:L,Assets!G:G,A17)</f>
        <v>0</v>
      </c>
      <c r="I17" s="11">
        <f t="shared" si="0"/>
        <v>0</v>
      </c>
      <c r="J17" cm="1">
        <f t="array" ref="J17">COUNT(_FV(_xldudf_EVEONLINE_CHARACTER_SKILLS(A17),"id"))</f>
        <v>0</v>
      </c>
      <c r="K17" s="9" t="e" cm="1" vm="6">
        <f t="array" ref="K17">SUM(_FV(_xldudf_EVEONLINE_CHARACTER_SKILLS(A17),"skillpoints_in_skill"))</f>
        <v>#VALUE!</v>
      </c>
    </row>
    <row r="18" spans="7:11">
      <c r="G18" s="4" cm="1">
        <f t="array" ref="G18">IF(A18="",0,_xldudf_EVEONLINE_CHARACTER_WALLET_BALANCE(A18))</f>
        <v>0</v>
      </c>
      <c r="H18" s="4">
        <f>SUMIFS(Assets!L:L,Assets!G:G,A18)</f>
        <v>0</v>
      </c>
      <c r="I18" s="11">
        <f t="shared" si="0"/>
        <v>0</v>
      </c>
      <c r="J18" cm="1">
        <f t="array" ref="J18">COUNT(_FV(_xldudf_EVEONLINE_CHARACTER_SKILLS(A18),"id"))</f>
        <v>0</v>
      </c>
      <c r="K18" s="9" t="e" cm="1" vm="6">
        <f t="array" ref="K18">SUM(_FV(_xldudf_EVEONLINE_CHARACTER_SKILLS(A18),"skillpoints_in_skill"))</f>
        <v>#VALUE!</v>
      </c>
    </row>
    <row r="19" spans="7:11">
      <c r="G19" s="4" cm="1">
        <f t="array" ref="G19">IF(A19="",0,_xldudf_EVEONLINE_CHARACTER_WALLET_BALANCE(A19))</f>
        <v>0</v>
      </c>
      <c r="H19" s="4">
        <f>SUMIFS(Assets!L:L,Assets!G:G,A19)</f>
        <v>0</v>
      </c>
      <c r="I19" s="11">
        <f t="shared" si="0"/>
        <v>0</v>
      </c>
      <c r="J19" cm="1">
        <f t="array" ref="J19">COUNT(_FV(_xldudf_EVEONLINE_CHARACTER_SKILLS(A19),"id"))</f>
        <v>0</v>
      </c>
      <c r="K19" s="9" t="e" cm="1" vm="6">
        <f t="array" ref="K19">SUM(_FV(_xldudf_EVEONLINE_CHARACTER_SKILLS(A19),"skillpoints_in_skill"))</f>
        <v>#VALUE!</v>
      </c>
    </row>
    <row r="20" spans="7:11">
      <c r="G20" s="4" cm="1">
        <f t="array" ref="G20">IF(A20="",0,_xldudf_EVEONLINE_CHARACTER_WALLET_BALANCE(A20))</f>
        <v>0</v>
      </c>
      <c r="H20" s="4">
        <f>SUMIFS(Assets!L:L,Assets!G:G,A20)</f>
        <v>0</v>
      </c>
      <c r="I20" s="11">
        <f t="shared" si="0"/>
        <v>0</v>
      </c>
      <c r="J20" cm="1">
        <f t="array" ref="J20">COUNT(_FV(_xldudf_EVEONLINE_CHARACTER_SKILLS(A20),"id"))</f>
        <v>0</v>
      </c>
      <c r="K20" s="9" t="e" cm="1" vm="6">
        <f t="array" ref="K20">SUM(_FV(_xldudf_EVEONLINE_CHARACTER_SKILLS(A20),"skillpoints_in_skill"))</f>
        <v>#VALUE!</v>
      </c>
    </row>
    <row r="21" spans="7:11">
      <c r="G21" s="4" cm="1">
        <f t="array" ref="G21">IF(A21="",0,_xldudf_EVEONLINE_CHARACTER_WALLET_BALANCE(A21))</f>
        <v>0</v>
      </c>
      <c r="H21" s="4">
        <f>SUMIFS(Assets!L:L,Assets!G:G,A21)</f>
        <v>0</v>
      </c>
      <c r="I21" s="11">
        <f t="shared" si="0"/>
        <v>0</v>
      </c>
      <c r="J21" cm="1">
        <f t="array" ref="J21">COUNT(_FV(_xldudf_EVEONLINE_CHARACTER_SKILLS(A21),"id"))</f>
        <v>0</v>
      </c>
      <c r="K21" s="9" t="e" cm="1" vm="6">
        <f t="array" ref="K21">SUM(_FV(_xldudf_EVEONLINE_CHARACTER_SKILLS(A21),"skillpoints_in_skill"))</f>
        <v>#VALUE!</v>
      </c>
    </row>
    <row r="22" spans="7:11">
      <c r="G22" s="4" cm="1">
        <f t="array" ref="G22">IF(A22="",0,_xldudf_EVEONLINE_CHARACTER_WALLET_BALANCE(A22))</f>
        <v>0</v>
      </c>
      <c r="H22" s="4">
        <f>SUMIFS(Assets!L:L,Assets!G:G,A22)</f>
        <v>0</v>
      </c>
      <c r="I22" s="11">
        <f t="shared" si="0"/>
        <v>0</v>
      </c>
      <c r="J22" cm="1">
        <f t="array" ref="J22">COUNT(_FV(_xldudf_EVEONLINE_CHARACTER_SKILLS(A22),"id"))</f>
        <v>0</v>
      </c>
      <c r="K22" s="9" t="e" cm="1" vm="6">
        <f t="array" ref="K22">SUM(_FV(_xldudf_EVEONLINE_CHARACTER_SKILLS(A22),"skillpoints_in_skill"))</f>
        <v>#VALUE!</v>
      </c>
    </row>
    <row r="23" spans="7:11">
      <c r="G23" s="4" cm="1">
        <f t="array" ref="G23">IF(A23="",0,_xldudf_EVEONLINE_CHARACTER_WALLET_BALANCE(A23))</f>
        <v>0</v>
      </c>
      <c r="H23" s="4">
        <f>SUMIFS(Assets!L:L,Assets!G:G,A23)</f>
        <v>0</v>
      </c>
      <c r="I23" s="11">
        <f t="shared" si="0"/>
        <v>0</v>
      </c>
      <c r="J23" cm="1">
        <f t="array" ref="J23">COUNT(_FV(_xldudf_EVEONLINE_CHARACTER_SKILLS(A23),"id"))</f>
        <v>0</v>
      </c>
      <c r="K23" s="9" t="e" cm="1" vm="6">
        <f t="array" ref="K23">SUM(_FV(_xldudf_EVEONLINE_CHARACTER_SKILLS(A23),"skillpoints_in_skill"))</f>
        <v>#VALUE!</v>
      </c>
    </row>
    <row r="24" spans="7:11">
      <c r="G24" s="4" cm="1">
        <f t="array" ref="G24">IF(A24="",0,_xldudf_EVEONLINE_CHARACTER_WALLET_BALANCE(A24))</f>
        <v>0</v>
      </c>
      <c r="H24" s="4">
        <f>SUMIFS(Assets!L:L,Assets!G:G,A24)</f>
        <v>0</v>
      </c>
      <c r="I24" s="11">
        <f t="shared" si="0"/>
        <v>0</v>
      </c>
      <c r="J24" cm="1">
        <f t="array" ref="J24">COUNT(_FV(_xldudf_EVEONLINE_CHARACTER_SKILLS(A24),"id"))</f>
        <v>0</v>
      </c>
      <c r="K24" s="9" t="e" cm="1" vm="6">
        <f t="array" ref="K24">SUM(_FV(_xldudf_EVEONLINE_CHARACTER_SKILLS(A24),"skillpoints_in_skill"))</f>
        <v>#VALUE!</v>
      </c>
    </row>
    <row r="25" spans="7:11">
      <c r="G25" s="4" cm="1">
        <f t="array" ref="G25">IF(A25="",0,_xldudf_EVEONLINE_CHARACTER_WALLET_BALANCE(A25))</f>
        <v>0</v>
      </c>
      <c r="H25" s="4">
        <f>SUMIFS(Assets!L:L,Assets!G:G,A25)</f>
        <v>0</v>
      </c>
      <c r="I25" s="11">
        <f t="shared" si="0"/>
        <v>0</v>
      </c>
      <c r="J25" cm="1">
        <f t="array" ref="J25">COUNT(_FV(_xldudf_EVEONLINE_CHARACTER_SKILLS(A25),"id"))</f>
        <v>0</v>
      </c>
      <c r="K25" s="9" t="e" cm="1" vm="6">
        <f t="array" ref="K25">SUM(_FV(_xldudf_EVEONLINE_CHARACTER_SKILLS(A25),"skillpoints_in_skill"))</f>
        <v>#VALUE!</v>
      </c>
    </row>
    <row r="26" spans="7:11">
      <c r="G26" s="4" cm="1">
        <f t="array" ref="G26">IF(A26="",0,_xldudf_EVEONLINE_CHARACTER_WALLET_BALANCE(A26))</f>
        <v>0</v>
      </c>
      <c r="H26" s="4">
        <f>SUMIFS(Assets!L:L,Assets!G:G,A26)</f>
        <v>0</v>
      </c>
      <c r="I26" s="11">
        <f t="shared" si="0"/>
        <v>0</v>
      </c>
      <c r="J26" cm="1">
        <f t="array" ref="J26">COUNT(_FV(_xldudf_EVEONLINE_CHARACTER_SKILLS(A26),"id"))</f>
        <v>0</v>
      </c>
      <c r="K26" s="9" t="e" cm="1" vm="6">
        <f t="array" ref="K26">SUM(_FV(_xldudf_EVEONLINE_CHARACTER_SKILLS(A26),"skillpoints_in_skill"))</f>
        <v>#VALUE!</v>
      </c>
    </row>
    <row r="27" spans="7:11">
      <c r="G27" s="4" cm="1">
        <f t="array" ref="G27">IF(A27="",0,_xldudf_EVEONLINE_CHARACTER_WALLET_BALANCE(A27))</f>
        <v>0</v>
      </c>
      <c r="H27" s="4">
        <f>SUMIFS(Assets!L:L,Assets!G:G,A27)</f>
        <v>0</v>
      </c>
      <c r="I27" s="11">
        <f t="shared" si="0"/>
        <v>0</v>
      </c>
      <c r="J27" cm="1">
        <f t="array" ref="J27">COUNT(_FV(_xldudf_EVEONLINE_CHARACTER_SKILLS(A27),"id"))</f>
        <v>0</v>
      </c>
      <c r="K27" s="9" t="e" cm="1" vm="6">
        <f t="array" ref="K27">SUM(_FV(_xldudf_EVEONLINE_CHARACTER_SKILLS(A27),"skillpoints_in_skill"))</f>
        <v>#VALUE!</v>
      </c>
    </row>
    <row r="28" spans="7:11">
      <c r="G28" s="4" cm="1">
        <f t="array" ref="G28">IF(A28="",0,_xldudf_EVEONLINE_CHARACTER_WALLET_BALANCE(A28))</f>
        <v>0</v>
      </c>
      <c r="H28" s="4">
        <f>SUMIFS(Assets!L:L,Assets!G:G,A28)</f>
        <v>0</v>
      </c>
      <c r="I28" s="11">
        <f t="shared" si="0"/>
        <v>0</v>
      </c>
      <c r="J28" cm="1">
        <f t="array" ref="J28">COUNT(_FV(_xldudf_EVEONLINE_CHARACTER_SKILLS(A28),"id"))</f>
        <v>0</v>
      </c>
      <c r="K28" s="9" t="e" cm="1" vm="6">
        <f t="array" ref="K28">SUM(_FV(_xldudf_EVEONLINE_CHARACTER_SKILLS(A28),"skillpoints_in_skill"))</f>
        <v>#VALUE!</v>
      </c>
    </row>
    <row r="29" spans="7:11">
      <c r="G29" s="4" cm="1">
        <f t="array" ref="G29">IF(A29="",0,_xldudf_EVEONLINE_CHARACTER_WALLET_BALANCE(A29))</f>
        <v>0</v>
      </c>
      <c r="H29" s="4">
        <f>SUMIFS(Assets!L:L,Assets!G:G,A29)</f>
        <v>0</v>
      </c>
      <c r="I29" s="11">
        <f t="shared" si="0"/>
        <v>0</v>
      </c>
      <c r="J29" cm="1">
        <f t="array" ref="J29">COUNT(_FV(_xldudf_EVEONLINE_CHARACTER_SKILLS(A29),"id"))</f>
        <v>0</v>
      </c>
      <c r="K29" s="9" t="e" cm="1" vm="6">
        <f t="array" ref="K29">SUM(_FV(_xldudf_EVEONLINE_CHARACTER_SKILLS(A29),"skillpoints_in_skill"))</f>
        <v>#VALUE!</v>
      </c>
    </row>
    <row r="30" spans="7:11">
      <c r="G30" s="4" cm="1">
        <f t="array" ref="G30">IF(A30="",0,_xldudf_EVEONLINE_CHARACTER_WALLET_BALANCE(A30))</f>
        <v>0</v>
      </c>
      <c r="H30" s="4">
        <f>SUMIFS(Assets!L:L,Assets!G:G,A30)</f>
        <v>0</v>
      </c>
      <c r="I30" s="11">
        <f t="shared" si="0"/>
        <v>0</v>
      </c>
      <c r="J30" cm="1">
        <f t="array" ref="J30">COUNT(_FV(_xldudf_EVEONLINE_CHARACTER_SKILLS(A30),"id"))</f>
        <v>0</v>
      </c>
      <c r="K30" s="9" t="e" cm="1" vm="6">
        <f t="array" ref="K30">SUM(_FV(_xldudf_EVEONLINE_CHARACTER_SKILLS(A30),"skillpoints_in_skill"))</f>
        <v>#VALUE!</v>
      </c>
    </row>
    <row r="31" spans="7:11">
      <c r="G31" s="4" cm="1">
        <f t="array" ref="G31">IF(A31="",0,_xldudf_EVEONLINE_CHARACTER_WALLET_BALANCE(A31))</f>
        <v>0</v>
      </c>
      <c r="H31" s="4">
        <f>SUMIFS(Assets!L:L,Assets!G:G,A31)</f>
        <v>0</v>
      </c>
      <c r="I31" s="11">
        <f t="shared" ref="I31:I94" si="1">G31+H31</f>
        <v>0</v>
      </c>
      <c r="J31" cm="1">
        <f t="array" ref="J31">COUNT(_FV(_xldudf_EVEONLINE_CHARACTER_SKILLS(A31),"id"))</f>
        <v>0</v>
      </c>
      <c r="K31" s="9" t="e" cm="1" vm="6">
        <f t="array" ref="K31">SUM(_FV(_xldudf_EVEONLINE_CHARACTER_SKILLS(A31),"skillpoints_in_skill"))</f>
        <v>#VALUE!</v>
      </c>
    </row>
    <row r="32" spans="7:11">
      <c r="G32" s="4" cm="1">
        <f t="array" ref="G32">IF(A32="",0,_xldudf_EVEONLINE_CHARACTER_WALLET_BALANCE(A32))</f>
        <v>0</v>
      </c>
      <c r="H32" s="4">
        <f>SUMIFS(Assets!L:L,Assets!G:G,A32)</f>
        <v>0</v>
      </c>
      <c r="I32" s="11">
        <f t="shared" si="1"/>
        <v>0</v>
      </c>
      <c r="J32" cm="1">
        <f t="array" ref="J32">COUNT(_FV(_xldudf_EVEONLINE_CHARACTER_SKILLS(A32),"id"))</f>
        <v>0</v>
      </c>
      <c r="K32" s="9" t="e" cm="1" vm="6">
        <f t="array" ref="K32">SUM(_FV(_xldudf_EVEONLINE_CHARACTER_SKILLS(A32),"skillpoints_in_skill"))</f>
        <v>#VALUE!</v>
      </c>
    </row>
    <row r="33" spans="7:11">
      <c r="G33" s="4" cm="1">
        <f t="array" ref="G33">IF(A33="",0,_xldudf_EVEONLINE_CHARACTER_WALLET_BALANCE(A33))</f>
        <v>0</v>
      </c>
      <c r="H33" s="4">
        <f>SUMIFS(Assets!L:L,Assets!G:G,A33)</f>
        <v>0</v>
      </c>
      <c r="I33" s="11">
        <f t="shared" si="1"/>
        <v>0</v>
      </c>
      <c r="J33" cm="1">
        <f t="array" ref="J33">COUNT(_FV(_xldudf_EVEONLINE_CHARACTER_SKILLS(A33),"id"))</f>
        <v>0</v>
      </c>
      <c r="K33" s="9" t="e" cm="1" vm="6">
        <f t="array" ref="K33">SUM(_FV(_xldudf_EVEONLINE_CHARACTER_SKILLS(A33),"skillpoints_in_skill"))</f>
        <v>#VALUE!</v>
      </c>
    </row>
    <row r="34" spans="7:11">
      <c r="G34" s="4" cm="1">
        <f t="array" ref="G34">IF(A34="",0,_xldudf_EVEONLINE_CHARACTER_WALLET_BALANCE(A34))</f>
        <v>0</v>
      </c>
      <c r="H34" s="4">
        <f>SUMIFS(Assets!L:L,Assets!G:G,A34)</f>
        <v>0</v>
      </c>
      <c r="I34" s="11">
        <f t="shared" si="1"/>
        <v>0</v>
      </c>
      <c r="J34" cm="1">
        <f t="array" ref="J34">COUNT(_FV(_xldudf_EVEONLINE_CHARACTER_SKILLS(A34),"id"))</f>
        <v>0</v>
      </c>
      <c r="K34" s="9" t="e" cm="1" vm="6">
        <f t="array" ref="K34">SUM(_FV(_xldudf_EVEONLINE_CHARACTER_SKILLS(A34),"skillpoints_in_skill"))</f>
        <v>#VALUE!</v>
      </c>
    </row>
    <row r="35" spans="7:11">
      <c r="G35" s="4" cm="1">
        <f t="array" ref="G35">IF(A35="",0,_xldudf_EVEONLINE_CHARACTER_WALLET_BALANCE(A35))</f>
        <v>0</v>
      </c>
      <c r="H35" s="4">
        <f>SUMIFS(Assets!L:L,Assets!G:G,A35)</f>
        <v>0</v>
      </c>
      <c r="I35" s="11">
        <f t="shared" si="1"/>
        <v>0</v>
      </c>
      <c r="J35" cm="1">
        <f t="array" ref="J35">COUNT(_FV(_xldudf_EVEONLINE_CHARACTER_SKILLS(A35),"id"))</f>
        <v>0</v>
      </c>
      <c r="K35" s="9" t="e" cm="1" vm="6">
        <f t="array" ref="K35">SUM(_FV(_xldudf_EVEONLINE_CHARACTER_SKILLS(A35),"skillpoints_in_skill"))</f>
        <v>#VALUE!</v>
      </c>
    </row>
    <row r="36" spans="7:11">
      <c r="G36" s="4" cm="1">
        <f t="array" ref="G36">IF(A36="",0,_xldudf_EVEONLINE_CHARACTER_WALLET_BALANCE(A36))</f>
        <v>0</v>
      </c>
      <c r="H36" s="4">
        <f>SUMIFS(Assets!L:L,Assets!G:G,A36)</f>
        <v>0</v>
      </c>
      <c r="I36" s="11">
        <f t="shared" si="1"/>
        <v>0</v>
      </c>
      <c r="J36" cm="1">
        <f t="array" ref="J36">COUNT(_FV(_xldudf_EVEONLINE_CHARACTER_SKILLS(A36),"id"))</f>
        <v>0</v>
      </c>
      <c r="K36" s="9" t="e" cm="1" vm="6">
        <f t="array" ref="K36">SUM(_FV(_xldudf_EVEONLINE_CHARACTER_SKILLS(A36),"skillpoints_in_skill"))</f>
        <v>#VALUE!</v>
      </c>
    </row>
    <row r="37" spans="7:11">
      <c r="G37" s="4" cm="1">
        <f t="array" ref="G37">IF(A37="",0,_xldudf_EVEONLINE_CHARACTER_WALLET_BALANCE(A37))</f>
        <v>0</v>
      </c>
      <c r="H37" s="4">
        <f>SUMIFS(Assets!L:L,Assets!G:G,A37)</f>
        <v>0</v>
      </c>
      <c r="I37" s="11">
        <f t="shared" si="1"/>
        <v>0</v>
      </c>
      <c r="J37" cm="1">
        <f t="array" ref="J37">COUNT(_FV(_xldudf_EVEONLINE_CHARACTER_SKILLS(A37),"id"))</f>
        <v>0</v>
      </c>
      <c r="K37" s="9" t="e" cm="1" vm="6">
        <f t="array" ref="K37">SUM(_FV(_xldudf_EVEONLINE_CHARACTER_SKILLS(A37),"skillpoints_in_skill"))</f>
        <v>#VALUE!</v>
      </c>
    </row>
    <row r="38" spans="7:11">
      <c r="G38" s="4" cm="1">
        <f t="array" ref="G38">IF(A38="",0,_xldudf_EVEONLINE_CHARACTER_WALLET_BALANCE(A38))</f>
        <v>0</v>
      </c>
      <c r="H38" s="4">
        <f>SUMIFS(Assets!L:L,Assets!G:G,A38)</f>
        <v>0</v>
      </c>
      <c r="I38" s="11">
        <f t="shared" si="1"/>
        <v>0</v>
      </c>
      <c r="J38" cm="1">
        <f t="array" ref="J38">COUNT(_FV(_xldudf_EVEONLINE_CHARACTER_SKILLS(A38),"id"))</f>
        <v>0</v>
      </c>
      <c r="K38" s="9" t="e" cm="1" vm="6">
        <f t="array" ref="K38">SUM(_FV(_xldudf_EVEONLINE_CHARACTER_SKILLS(A38),"skillpoints_in_skill"))</f>
        <v>#VALUE!</v>
      </c>
    </row>
    <row r="39" spans="7:11">
      <c r="G39" s="4" cm="1">
        <f t="array" ref="G39">IF(A39="",0,_xldudf_EVEONLINE_CHARACTER_WALLET_BALANCE(A39))</f>
        <v>0</v>
      </c>
      <c r="H39" s="4">
        <f>SUMIFS(Assets!L:L,Assets!G:G,A39)</f>
        <v>0</v>
      </c>
      <c r="I39" s="11">
        <f t="shared" si="1"/>
        <v>0</v>
      </c>
      <c r="J39" cm="1">
        <f t="array" ref="J39">COUNT(_FV(_xldudf_EVEONLINE_CHARACTER_SKILLS(A39),"id"))</f>
        <v>0</v>
      </c>
      <c r="K39" s="9" t="e" cm="1" vm="6">
        <f t="array" ref="K39">SUM(_FV(_xldudf_EVEONLINE_CHARACTER_SKILLS(A39),"skillpoints_in_skill"))</f>
        <v>#VALUE!</v>
      </c>
    </row>
    <row r="40" spans="7:11">
      <c r="G40" s="4" cm="1">
        <f t="array" ref="G40">IF(A40="",0,_xldudf_EVEONLINE_CHARACTER_WALLET_BALANCE(A40))</f>
        <v>0</v>
      </c>
      <c r="H40" s="4">
        <f>SUMIFS(Assets!L:L,Assets!G:G,A40)</f>
        <v>0</v>
      </c>
      <c r="I40" s="11">
        <f t="shared" si="1"/>
        <v>0</v>
      </c>
      <c r="J40" cm="1">
        <f t="array" ref="J40">COUNT(_FV(_xldudf_EVEONLINE_CHARACTER_SKILLS(A40),"id"))</f>
        <v>0</v>
      </c>
      <c r="K40" s="9" t="e" cm="1" vm="6">
        <f t="array" ref="K40">SUM(_FV(_xldudf_EVEONLINE_CHARACTER_SKILLS(A40),"skillpoints_in_skill"))</f>
        <v>#VALUE!</v>
      </c>
    </row>
    <row r="41" spans="7:11">
      <c r="G41" s="4" cm="1">
        <f t="array" ref="G41">IF(A41="",0,_xldudf_EVEONLINE_CHARACTER_WALLET_BALANCE(A41))</f>
        <v>0</v>
      </c>
      <c r="H41" s="4">
        <f>SUMIFS(Assets!L:L,Assets!G:G,A41)</f>
        <v>0</v>
      </c>
      <c r="I41" s="11">
        <f t="shared" si="1"/>
        <v>0</v>
      </c>
      <c r="J41" cm="1">
        <f t="array" ref="J41">COUNT(_FV(_xldudf_EVEONLINE_CHARACTER_SKILLS(A41),"id"))</f>
        <v>0</v>
      </c>
      <c r="K41" s="9" t="e" cm="1" vm="6">
        <f t="array" ref="K41">SUM(_FV(_xldudf_EVEONLINE_CHARACTER_SKILLS(A41),"skillpoints_in_skill"))</f>
        <v>#VALUE!</v>
      </c>
    </row>
    <row r="42" spans="7:11">
      <c r="G42" s="4" cm="1">
        <f t="array" ref="G42">IF(A42="",0,_xldudf_EVEONLINE_CHARACTER_WALLET_BALANCE(A42))</f>
        <v>0</v>
      </c>
      <c r="H42" s="4">
        <f>SUMIFS(Assets!L:L,Assets!G:G,A42)</f>
        <v>0</v>
      </c>
      <c r="I42" s="11">
        <f t="shared" si="1"/>
        <v>0</v>
      </c>
      <c r="J42" cm="1">
        <f t="array" ref="J42">COUNT(_FV(_xldudf_EVEONLINE_CHARACTER_SKILLS(A42),"id"))</f>
        <v>0</v>
      </c>
      <c r="K42" s="9" t="e" cm="1" vm="6">
        <f t="array" ref="K42">SUM(_FV(_xldudf_EVEONLINE_CHARACTER_SKILLS(A42),"skillpoints_in_skill"))</f>
        <v>#VALUE!</v>
      </c>
    </row>
    <row r="43" spans="7:11">
      <c r="G43" s="4" cm="1">
        <f t="array" ref="G43">IF(A43="",0,_xldudf_EVEONLINE_CHARACTER_WALLET_BALANCE(A43))</f>
        <v>0</v>
      </c>
      <c r="H43" s="4">
        <f>SUMIFS(Assets!L:L,Assets!G:G,A43)</f>
        <v>0</v>
      </c>
      <c r="I43" s="11">
        <f t="shared" si="1"/>
        <v>0</v>
      </c>
      <c r="J43" cm="1">
        <f t="array" ref="J43">COUNT(_FV(_xldudf_EVEONLINE_CHARACTER_SKILLS(A43),"id"))</f>
        <v>0</v>
      </c>
      <c r="K43" s="9" t="e" cm="1" vm="6">
        <f t="array" ref="K43">SUM(_FV(_xldudf_EVEONLINE_CHARACTER_SKILLS(A43),"skillpoints_in_skill"))</f>
        <v>#VALUE!</v>
      </c>
    </row>
    <row r="44" spans="7:11">
      <c r="G44" s="4" cm="1">
        <f t="array" ref="G44">IF(A44="",0,_xldudf_EVEONLINE_CHARACTER_WALLET_BALANCE(A44))</f>
        <v>0</v>
      </c>
      <c r="H44" s="4">
        <f>SUMIFS(Assets!L:L,Assets!G:G,A44)</f>
        <v>0</v>
      </c>
      <c r="I44" s="11">
        <f t="shared" si="1"/>
        <v>0</v>
      </c>
      <c r="J44" cm="1">
        <f t="array" ref="J44">COUNT(_FV(_xldudf_EVEONLINE_CHARACTER_SKILLS(A44),"id"))</f>
        <v>0</v>
      </c>
      <c r="K44" s="9" t="e" cm="1" vm="6">
        <f t="array" ref="K44">SUM(_FV(_xldudf_EVEONLINE_CHARACTER_SKILLS(A44),"skillpoints_in_skill"))</f>
        <v>#VALUE!</v>
      </c>
    </row>
    <row r="45" spans="7:11">
      <c r="G45" s="4" cm="1">
        <f t="array" ref="G45">IF(A45="",0,_xldudf_EVEONLINE_CHARACTER_WALLET_BALANCE(A45))</f>
        <v>0</v>
      </c>
      <c r="H45" s="4">
        <f>SUMIFS(Assets!L:L,Assets!G:G,A45)</f>
        <v>0</v>
      </c>
      <c r="I45" s="11">
        <f t="shared" si="1"/>
        <v>0</v>
      </c>
      <c r="J45" cm="1">
        <f t="array" ref="J45">COUNT(_FV(_xldudf_EVEONLINE_CHARACTER_SKILLS(A45),"id"))</f>
        <v>0</v>
      </c>
      <c r="K45" s="9" t="e" cm="1" vm="6">
        <f t="array" ref="K45">SUM(_FV(_xldudf_EVEONLINE_CHARACTER_SKILLS(A45),"skillpoints_in_skill"))</f>
        <v>#VALUE!</v>
      </c>
    </row>
    <row r="46" spans="7:11">
      <c r="G46" s="4" cm="1">
        <f t="array" ref="G46">IF(A46="",0,_xldudf_EVEONLINE_CHARACTER_WALLET_BALANCE(A46))</f>
        <v>0</v>
      </c>
      <c r="H46" s="4">
        <f>SUMIFS(Assets!L:L,Assets!G:G,A46)</f>
        <v>0</v>
      </c>
      <c r="I46" s="11">
        <f t="shared" si="1"/>
        <v>0</v>
      </c>
      <c r="J46" cm="1">
        <f t="array" ref="J46">COUNT(_FV(_xldudf_EVEONLINE_CHARACTER_SKILLS(A46),"id"))</f>
        <v>0</v>
      </c>
      <c r="K46" s="9" t="e" cm="1" vm="6">
        <f t="array" ref="K46">SUM(_FV(_xldudf_EVEONLINE_CHARACTER_SKILLS(A46),"skillpoints_in_skill"))</f>
        <v>#VALUE!</v>
      </c>
    </row>
    <row r="47" spans="7:11">
      <c r="G47" s="4" cm="1">
        <f t="array" ref="G47">IF(A47="",0,_xldudf_EVEONLINE_CHARACTER_WALLET_BALANCE(A47))</f>
        <v>0</v>
      </c>
      <c r="H47" s="4">
        <f>SUMIFS(Assets!L:L,Assets!G:G,A47)</f>
        <v>0</v>
      </c>
      <c r="I47" s="11">
        <f t="shared" si="1"/>
        <v>0</v>
      </c>
      <c r="J47" cm="1">
        <f t="array" ref="J47">COUNT(_FV(_xldudf_EVEONLINE_CHARACTER_SKILLS(A47),"id"))</f>
        <v>0</v>
      </c>
      <c r="K47" s="9" t="e" cm="1" vm="6">
        <f t="array" ref="K47">SUM(_FV(_xldudf_EVEONLINE_CHARACTER_SKILLS(A47),"skillpoints_in_skill"))</f>
        <v>#VALUE!</v>
      </c>
    </row>
    <row r="48" spans="7:11">
      <c r="G48" s="4" cm="1">
        <f t="array" ref="G48">IF(A48="",0,_xldudf_EVEONLINE_CHARACTER_WALLET_BALANCE(A48))</f>
        <v>0</v>
      </c>
      <c r="H48" s="4">
        <f>SUMIFS(Assets!L:L,Assets!G:G,A48)</f>
        <v>0</v>
      </c>
      <c r="I48" s="11">
        <f t="shared" si="1"/>
        <v>0</v>
      </c>
      <c r="J48" cm="1">
        <f t="array" ref="J48">COUNT(_FV(_xldudf_EVEONLINE_CHARACTER_SKILLS(A48),"id"))</f>
        <v>0</v>
      </c>
      <c r="K48" s="9" t="e" cm="1" vm="6">
        <f t="array" ref="K48">SUM(_FV(_xldudf_EVEONLINE_CHARACTER_SKILLS(A48),"skillpoints_in_skill"))</f>
        <v>#VALUE!</v>
      </c>
    </row>
    <row r="49" spans="7:11">
      <c r="G49" s="4" cm="1">
        <f t="array" ref="G49">IF(A49="",0,_xldudf_EVEONLINE_CHARACTER_WALLET_BALANCE(A49))</f>
        <v>0</v>
      </c>
      <c r="H49" s="4">
        <f>SUMIFS(Assets!L:L,Assets!G:G,A49)</f>
        <v>0</v>
      </c>
      <c r="I49" s="11">
        <f t="shared" si="1"/>
        <v>0</v>
      </c>
      <c r="J49" cm="1">
        <f t="array" ref="J49">COUNT(_FV(_xldudf_EVEONLINE_CHARACTER_SKILLS(A49),"id"))</f>
        <v>0</v>
      </c>
      <c r="K49" s="9" t="e" cm="1" vm="6">
        <f t="array" ref="K49">SUM(_FV(_xldudf_EVEONLINE_CHARACTER_SKILLS(A49),"skillpoints_in_skill"))</f>
        <v>#VALUE!</v>
      </c>
    </row>
    <row r="50" spans="7:11">
      <c r="G50" s="4" cm="1">
        <f t="array" ref="G50">IF(A50="",0,_xldudf_EVEONLINE_CHARACTER_WALLET_BALANCE(A50))</f>
        <v>0</v>
      </c>
      <c r="H50" s="4">
        <f>SUMIFS(Assets!L:L,Assets!G:G,A50)</f>
        <v>0</v>
      </c>
      <c r="I50" s="11">
        <f t="shared" si="1"/>
        <v>0</v>
      </c>
      <c r="J50" cm="1">
        <f t="array" ref="J50">COUNT(_FV(_xldudf_EVEONLINE_CHARACTER_SKILLS(A50),"id"))</f>
        <v>0</v>
      </c>
      <c r="K50" s="9" t="e" cm="1" vm="6">
        <f t="array" ref="K50">SUM(_FV(_xldudf_EVEONLINE_CHARACTER_SKILLS(A50),"skillpoints_in_skill"))</f>
        <v>#VALUE!</v>
      </c>
    </row>
    <row r="51" spans="7:11">
      <c r="G51" s="4" cm="1">
        <f t="array" ref="G51">IF(A51="",0,_xldudf_EVEONLINE_CHARACTER_WALLET_BALANCE(A51))</f>
        <v>0</v>
      </c>
      <c r="H51" s="4">
        <f>SUMIFS(Assets!L:L,Assets!G:G,A51)</f>
        <v>0</v>
      </c>
      <c r="I51" s="11">
        <f t="shared" si="1"/>
        <v>0</v>
      </c>
      <c r="J51" cm="1">
        <f t="array" ref="J51">COUNT(_FV(_xldudf_EVEONLINE_CHARACTER_SKILLS(A51),"id"))</f>
        <v>0</v>
      </c>
      <c r="K51" s="9" t="e" cm="1" vm="6">
        <f t="array" ref="K51">SUM(_FV(_xldudf_EVEONLINE_CHARACTER_SKILLS(A51),"skillpoints_in_skill"))</f>
        <v>#VALUE!</v>
      </c>
    </row>
    <row r="52" spans="7:11">
      <c r="G52" s="4" cm="1">
        <f t="array" ref="G52">IF(A52="",0,_xldudf_EVEONLINE_CHARACTER_WALLET_BALANCE(A52))</f>
        <v>0</v>
      </c>
      <c r="H52" s="4">
        <f>SUMIFS(Assets!L:L,Assets!G:G,A52)</f>
        <v>0</v>
      </c>
      <c r="I52" s="11">
        <f t="shared" si="1"/>
        <v>0</v>
      </c>
      <c r="J52" cm="1">
        <f t="array" ref="J52">COUNT(_FV(_xldudf_EVEONLINE_CHARACTER_SKILLS(A52),"id"))</f>
        <v>0</v>
      </c>
      <c r="K52" s="9" t="e" cm="1" vm="6">
        <f t="array" ref="K52">SUM(_FV(_xldudf_EVEONLINE_CHARACTER_SKILLS(A52),"skillpoints_in_skill"))</f>
        <v>#VALUE!</v>
      </c>
    </row>
    <row r="53" spans="7:11">
      <c r="G53" s="4" cm="1">
        <f t="array" ref="G53">IF(A53="",0,_xldudf_EVEONLINE_CHARACTER_WALLET_BALANCE(A53))</f>
        <v>0</v>
      </c>
      <c r="H53" s="4">
        <f>SUMIFS(Assets!L:L,Assets!G:G,A53)</f>
        <v>0</v>
      </c>
      <c r="I53" s="11">
        <f t="shared" si="1"/>
        <v>0</v>
      </c>
      <c r="J53" cm="1">
        <f t="array" ref="J53">COUNT(_FV(_xldudf_EVEONLINE_CHARACTER_SKILLS(A53),"id"))</f>
        <v>0</v>
      </c>
      <c r="K53" s="9" t="e" cm="1" vm="6">
        <f t="array" ref="K53">SUM(_FV(_xldudf_EVEONLINE_CHARACTER_SKILLS(A53),"skillpoints_in_skill"))</f>
        <v>#VALUE!</v>
      </c>
    </row>
    <row r="54" spans="7:11">
      <c r="G54" s="4" cm="1">
        <f t="array" ref="G54">IF(A54="",0,_xldudf_EVEONLINE_CHARACTER_WALLET_BALANCE(A54))</f>
        <v>0</v>
      </c>
      <c r="H54" s="4">
        <f>SUMIFS(Assets!L:L,Assets!G:G,A54)</f>
        <v>0</v>
      </c>
      <c r="I54" s="11">
        <f t="shared" si="1"/>
        <v>0</v>
      </c>
      <c r="J54" cm="1">
        <f t="array" ref="J54">COUNT(_FV(_xldudf_EVEONLINE_CHARACTER_SKILLS(A54),"id"))</f>
        <v>0</v>
      </c>
      <c r="K54" s="9" t="e" cm="1" vm="6">
        <f t="array" ref="K54">SUM(_FV(_xldudf_EVEONLINE_CHARACTER_SKILLS(A54),"skillpoints_in_skill"))</f>
        <v>#VALUE!</v>
      </c>
    </row>
    <row r="55" spans="7:11">
      <c r="G55" s="4" cm="1">
        <f t="array" ref="G55">IF(A55="",0,_xldudf_EVEONLINE_CHARACTER_WALLET_BALANCE(A55))</f>
        <v>0</v>
      </c>
      <c r="H55" s="4">
        <f>SUMIFS(Assets!L:L,Assets!G:G,A55)</f>
        <v>0</v>
      </c>
      <c r="I55" s="11">
        <f t="shared" si="1"/>
        <v>0</v>
      </c>
      <c r="J55" cm="1">
        <f t="array" ref="J55">COUNT(_FV(_xldudf_EVEONLINE_CHARACTER_SKILLS(A55),"id"))</f>
        <v>0</v>
      </c>
      <c r="K55" s="9" t="e" cm="1" vm="6">
        <f t="array" ref="K55">SUM(_FV(_xldudf_EVEONLINE_CHARACTER_SKILLS(A55),"skillpoints_in_skill"))</f>
        <v>#VALUE!</v>
      </c>
    </row>
    <row r="56" spans="7:11">
      <c r="G56" s="4" cm="1">
        <f t="array" ref="G56">IF(A56="",0,_xldudf_EVEONLINE_CHARACTER_WALLET_BALANCE(A56))</f>
        <v>0</v>
      </c>
      <c r="H56" s="4">
        <f>SUMIFS(Assets!L:L,Assets!G:G,A56)</f>
        <v>0</v>
      </c>
      <c r="I56" s="11">
        <f t="shared" si="1"/>
        <v>0</v>
      </c>
      <c r="J56" cm="1">
        <f t="array" ref="J56">COUNT(_FV(_xldudf_EVEONLINE_CHARACTER_SKILLS(A56),"id"))</f>
        <v>0</v>
      </c>
      <c r="K56" s="9" t="e" cm="1" vm="6">
        <f t="array" ref="K56">SUM(_FV(_xldudf_EVEONLINE_CHARACTER_SKILLS(A56),"skillpoints_in_skill"))</f>
        <v>#VALUE!</v>
      </c>
    </row>
    <row r="57" spans="7:11">
      <c r="G57" s="4" cm="1">
        <f t="array" ref="G57">IF(A57="",0,_xldudf_EVEONLINE_CHARACTER_WALLET_BALANCE(A57))</f>
        <v>0</v>
      </c>
      <c r="H57" s="4">
        <f>SUMIFS(Assets!L:L,Assets!G:G,A57)</f>
        <v>0</v>
      </c>
      <c r="I57" s="11">
        <f t="shared" si="1"/>
        <v>0</v>
      </c>
      <c r="J57" cm="1">
        <f t="array" ref="J57">COUNT(_FV(_xldudf_EVEONLINE_CHARACTER_SKILLS(A57),"id"))</f>
        <v>0</v>
      </c>
      <c r="K57" s="9" t="e" cm="1" vm="6">
        <f t="array" ref="K57">SUM(_FV(_xldudf_EVEONLINE_CHARACTER_SKILLS(A57),"skillpoints_in_skill"))</f>
        <v>#VALUE!</v>
      </c>
    </row>
    <row r="58" spans="7:11">
      <c r="G58" s="4" cm="1">
        <f t="array" ref="G58">IF(A58="",0,_xldudf_EVEONLINE_CHARACTER_WALLET_BALANCE(A58))</f>
        <v>0</v>
      </c>
      <c r="H58" s="4">
        <f>SUMIFS(Assets!L:L,Assets!G:G,A58)</f>
        <v>0</v>
      </c>
      <c r="I58" s="11">
        <f t="shared" si="1"/>
        <v>0</v>
      </c>
      <c r="J58" cm="1">
        <f t="array" ref="J58">COUNT(_FV(_xldudf_EVEONLINE_CHARACTER_SKILLS(A58),"id"))</f>
        <v>0</v>
      </c>
      <c r="K58" s="9" t="e" cm="1" vm="6">
        <f t="array" ref="K58">SUM(_FV(_xldudf_EVEONLINE_CHARACTER_SKILLS(A58),"skillpoints_in_skill"))</f>
        <v>#VALUE!</v>
      </c>
    </row>
    <row r="59" spans="7:11">
      <c r="G59" s="4" cm="1">
        <f t="array" ref="G59">IF(A59="",0,_xldudf_EVEONLINE_CHARACTER_WALLET_BALANCE(A59))</f>
        <v>0</v>
      </c>
      <c r="H59" s="4">
        <f>SUMIFS(Assets!L:L,Assets!G:G,A59)</f>
        <v>0</v>
      </c>
      <c r="I59" s="11">
        <f t="shared" si="1"/>
        <v>0</v>
      </c>
      <c r="J59" cm="1">
        <f t="array" ref="J59">COUNT(_FV(_xldudf_EVEONLINE_CHARACTER_SKILLS(A59),"id"))</f>
        <v>0</v>
      </c>
      <c r="K59" s="9" t="e" cm="1" vm="6">
        <f t="array" ref="K59">SUM(_FV(_xldudf_EVEONLINE_CHARACTER_SKILLS(A59),"skillpoints_in_skill"))</f>
        <v>#VALUE!</v>
      </c>
    </row>
    <row r="60" spans="7:11">
      <c r="G60" s="4" cm="1">
        <f t="array" ref="G60">IF(A60="",0,_xldudf_EVEONLINE_CHARACTER_WALLET_BALANCE(A60))</f>
        <v>0</v>
      </c>
      <c r="H60" s="4">
        <f>SUMIFS(Assets!L:L,Assets!G:G,A60)</f>
        <v>0</v>
      </c>
      <c r="I60" s="11">
        <f t="shared" si="1"/>
        <v>0</v>
      </c>
      <c r="J60" cm="1">
        <f t="array" ref="J60">COUNT(_FV(_xldudf_EVEONLINE_CHARACTER_SKILLS(A60),"id"))</f>
        <v>0</v>
      </c>
      <c r="K60" s="9" t="e" cm="1" vm="6">
        <f t="array" ref="K60">SUM(_FV(_xldudf_EVEONLINE_CHARACTER_SKILLS(A60),"skillpoints_in_skill"))</f>
        <v>#VALUE!</v>
      </c>
    </row>
    <row r="61" spans="7:11">
      <c r="G61" s="4" cm="1">
        <f t="array" ref="G61">IF(A61="",0,_xldudf_EVEONLINE_CHARACTER_WALLET_BALANCE(A61))</f>
        <v>0</v>
      </c>
      <c r="H61" s="4">
        <f>SUMIFS(Assets!L:L,Assets!G:G,A61)</f>
        <v>0</v>
      </c>
      <c r="I61" s="11">
        <f t="shared" si="1"/>
        <v>0</v>
      </c>
      <c r="J61" cm="1">
        <f t="array" ref="J61">COUNT(_FV(_xldudf_EVEONLINE_CHARACTER_SKILLS(A61),"id"))</f>
        <v>0</v>
      </c>
      <c r="K61" s="9" t="e" cm="1" vm="6">
        <f t="array" ref="K61">SUM(_FV(_xldudf_EVEONLINE_CHARACTER_SKILLS(A61),"skillpoints_in_skill"))</f>
        <v>#VALUE!</v>
      </c>
    </row>
    <row r="62" spans="7:11">
      <c r="G62" s="4" cm="1">
        <f t="array" ref="G62">IF(A62="",0,_xldudf_EVEONLINE_CHARACTER_WALLET_BALANCE(A62))</f>
        <v>0</v>
      </c>
      <c r="H62" s="4">
        <f>SUMIFS(Assets!L:L,Assets!G:G,A62)</f>
        <v>0</v>
      </c>
      <c r="I62" s="11">
        <f t="shared" si="1"/>
        <v>0</v>
      </c>
      <c r="J62" cm="1">
        <f t="array" ref="J62">COUNT(_FV(_xldudf_EVEONLINE_CHARACTER_SKILLS(A62),"id"))</f>
        <v>0</v>
      </c>
      <c r="K62" s="9" t="e" cm="1" vm="6">
        <f t="array" ref="K62">SUM(_FV(_xldudf_EVEONLINE_CHARACTER_SKILLS(A62),"skillpoints_in_skill"))</f>
        <v>#VALUE!</v>
      </c>
    </row>
    <row r="63" spans="7:11">
      <c r="G63" s="4" cm="1">
        <f t="array" ref="G63">IF(A63="",0,_xldudf_EVEONLINE_CHARACTER_WALLET_BALANCE(A63))</f>
        <v>0</v>
      </c>
      <c r="H63" s="4">
        <f>SUMIFS(Assets!L:L,Assets!G:G,A63)</f>
        <v>0</v>
      </c>
      <c r="I63" s="11">
        <f t="shared" si="1"/>
        <v>0</v>
      </c>
      <c r="J63" cm="1">
        <f t="array" ref="J63">COUNT(_FV(_xldudf_EVEONLINE_CHARACTER_SKILLS(A63),"id"))</f>
        <v>0</v>
      </c>
      <c r="K63" s="9" t="e" cm="1" vm="6">
        <f t="array" ref="K63">SUM(_FV(_xldudf_EVEONLINE_CHARACTER_SKILLS(A63),"skillpoints_in_skill"))</f>
        <v>#VALUE!</v>
      </c>
    </row>
    <row r="64" spans="7:11">
      <c r="G64" s="4" cm="1">
        <f t="array" ref="G64">IF(A64="",0,_xldudf_EVEONLINE_CHARACTER_WALLET_BALANCE(A64))</f>
        <v>0</v>
      </c>
      <c r="H64" s="4">
        <f>SUMIFS(Assets!L:L,Assets!G:G,A64)</f>
        <v>0</v>
      </c>
      <c r="I64" s="11">
        <f t="shared" si="1"/>
        <v>0</v>
      </c>
      <c r="J64" cm="1">
        <f t="array" ref="J64">COUNT(_FV(_xldudf_EVEONLINE_CHARACTER_SKILLS(A64),"id"))</f>
        <v>0</v>
      </c>
      <c r="K64" s="9" t="e" cm="1" vm="6">
        <f t="array" ref="K64">SUM(_FV(_xldudf_EVEONLINE_CHARACTER_SKILLS(A64),"skillpoints_in_skill"))</f>
        <v>#VALUE!</v>
      </c>
    </row>
    <row r="65" spans="7:11">
      <c r="G65" s="4" cm="1">
        <f t="array" ref="G65">IF(A65="",0,_xldudf_EVEONLINE_CHARACTER_WALLET_BALANCE(A65))</f>
        <v>0</v>
      </c>
      <c r="H65" s="4">
        <f>SUMIFS(Assets!L:L,Assets!G:G,A65)</f>
        <v>0</v>
      </c>
      <c r="I65" s="11">
        <f t="shared" si="1"/>
        <v>0</v>
      </c>
      <c r="J65" cm="1">
        <f t="array" ref="J65">COUNT(_FV(_xldudf_EVEONLINE_CHARACTER_SKILLS(A65),"id"))</f>
        <v>0</v>
      </c>
      <c r="K65" s="9" t="e" cm="1" vm="6">
        <f t="array" ref="K65">SUM(_FV(_xldudf_EVEONLINE_CHARACTER_SKILLS(A65),"skillpoints_in_skill"))</f>
        <v>#VALUE!</v>
      </c>
    </row>
    <row r="66" spans="7:11">
      <c r="G66" s="4" cm="1">
        <f t="array" ref="G66">IF(A66="",0,_xldudf_EVEONLINE_CHARACTER_WALLET_BALANCE(A66))</f>
        <v>0</v>
      </c>
      <c r="H66" s="4">
        <f>SUMIFS(Assets!L:L,Assets!G:G,A66)</f>
        <v>0</v>
      </c>
      <c r="I66" s="11">
        <f t="shared" si="1"/>
        <v>0</v>
      </c>
      <c r="J66" cm="1">
        <f t="array" ref="J66">COUNT(_FV(_xldudf_EVEONLINE_CHARACTER_SKILLS(A66),"id"))</f>
        <v>0</v>
      </c>
      <c r="K66" s="9" t="e" cm="1" vm="6">
        <f t="array" ref="K66">SUM(_FV(_xldudf_EVEONLINE_CHARACTER_SKILLS(A66),"skillpoints_in_skill"))</f>
        <v>#VALUE!</v>
      </c>
    </row>
    <row r="67" spans="7:11">
      <c r="G67" s="4" cm="1">
        <f t="array" ref="G67">IF(A67="",0,_xldudf_EVEONLINE_CHARACTER_WALLET_BALANCE(A67))</f>
        <v>0</v>
      </c>
      <c r="H67" s="4">
        <f>SUMIFS(Assets!L:L,Assets!G:G,A67)</f>
        <v>0</v>
      </c>
      <c r="I67" s="11">
        <f t="shared" si="1"/>
        <v>0</v>
      </c>
      <c r="J67" cm="1">
        <f t="array" ref="J67">COUNT(_FV(_xldudf_EVEONLINE_CHARACTER_SKILLS(A67),"id"))</f>
        <v>0</v>
      </c>
      <c r="K67" s="9" t="e" cm="1" vm="6">
        <f t="array" ref="K67">SUM(_FV(_xldudf_EVEONLINE_CHARACTER_SKILLS(A67),"skillpoints_in_skill"))</f>
        <v>#VALUE!</v>
      </c>
    </row>
    <row r="68" spans="7:11">
      <c r="G68" s="4" cm="1">
        <f t="array" ref="G68">IF(A68="",0,_xldudf_EVEONLINE_CHARACTER_WALLET_BALANCE(A68))</f>
        <v>0</v>
      </c>
      <c r="H68" s="4">
        <f>SUMIFS(Assets!L:L,Assets!G:G,A68)</f>
        <v>0</v>
      </c>
      <c r="I68" s="11">
        <f t="shared" si="1"/>
        <v>0</v>
      </c>
      <c r="J68" cm="1">
        <f t="array" ref="J68">COUNT(_FV(_xldudf_EVEONLINE_CHARACTER_SKILLS(A68),"id"))</f>
        <v>0</v>
      </c>
      <c r="K68" s="9" t="e" cm="1" vm="6">
        <f t="array" ref="K68">SUM(_FV(_xldudf_EVEONLINE_CHARACTER_SKILLS(A68),"skillpoints_in_skill"))</f>
        <v>#VALUE!</v>
      </c>
    </row>
    <row r="69" spans="7:11">
      <c r="G69" s="4" cm="1">
        <f t="array" ref="G69">IF(A69="",0,_xldudf_EVEONLINE_CHARACTER_WALLET_BALANCE(A69))</f>
        <v>0</v>
      </c>
      <c r="H69" s="4">
        <f>SUMIFS(Assets!L:L,Assets!G:G,A69)</f>
        <v>0</v>
      </c>
      <c r="I69" s="11">
        <f t="shared" si="1"/>
        <v>0</v>
      </c>
      <c r="J69" cm="1">
        <f t="array" ref="J69">COUNT(_FV(_xldudf_EVEONLINE_CHARACTER_SKILLS(A69),"id"))</f>
        <v>0</v>
      </c>
      <c r="K69" s="9" t="e" cm="1" vm="6">
        <f t="array" ref="K69">SUM(_FV(_xldudf_EVEONLINE_CHARACTER_SKILLS(A69),"skillpoints_in_skill"))</f>
        <v>#VALUE!</v>
      </c>
    </row>
    <row r="70" spans="7:11">
      <c r="G70" s="4" cm="1">
        <f t="array" ref="G70">IF(A70="",0,_xldudf_EVEONLINE_CHARACTER_WALLET_BALANCE(A70))</f>
        <v>0</v>
      </c>
      <c r="H70" s="4">
        <f>SUMIFS(Assets!L:L,Assets!G:G,A70)</f>
        <v>0</v>
      </c>
      <c r="I70" s="11">
        <f t="shared" si="1"/>
        <v>0</v>
      </c>
      <c r="J70" cm="1">
        <f t="array" ref="J70">COUNT(_FV(_xldudf_EVEONLINE_CHARACTER_SKILLS(A70),"id"))</f>
        <v>0</v>
      </c>
      <c r="K70" s="9" t="e" cm="1" vm="6">
        <f t="array" ref="K70">SUM(_FV(_xldudf_EVEONLINE_CHARACTER_SKILLS(A70),"skillpoints_in_skill"))</f>
        <v>#VALUE!</v>
      </c>
    </row>
    <row r="71" spans="7:11">
      <c r="G71" s="4" cm="1">
        <f t="array" ref="G71">IF(A71="",0,_xldudf_EVEONLINE_CHARACTER_WALLET_BALANCE(A71))</f>
        <v>0</v>
      </c>
      <c r="H71" s="4">
        <f>SUMIFS(Assets!L:L,Assets!G:G,A71)</f>
        <v>0</v>
      </c>
      <c r="I71" s="11">
        <f t="shared" si="1"/>
        <v>0</v>
      </c>
      <c r="J71" cm="1">
        <f t="array" ref="J71">COUNT(_FV(_xldudf_EVEONLINE_CHARACTER_SKILLS(A71),"id"))</f>
        <v>0</v>
      </c>
      <c r="K71" s="9" t="e" cm="1" vm="6">
        <f t="array" ref="K71">SUM(_FV(_xldudf_EVEONLINE_CHARACTER_SKILLS(A71),"skillpoints_in_skill"))</f>
        <v>#VALUE!</v>
      </c>
    </row>
    <row r="72" spans="7:11">
      <c r="G72" s="4" cm="1">
        <f t="array" ref="G72">IF(A72="",0,_xldudf_EVEONLINE_CHARACTER_WALLET_BALANCE(A72))</f>
        <v>0</v>
      </c>
      <c r="H72" s="4">
        <f>SUMIFS(Assets!L:L,Assets!G:G,A72)</f>
        <v>0</v>
      </c>
      <c r="I72" s="11">
        <f t="shared" si="1"/>
        <v>0</v>
      </c>
      <c r="J72" cm="1">
        <f t="array" ref="J72">COUNT(_FV(_xldudf_EVEONLINE_CHARACTER_SKILLS(A72),"id"))</f>
        <v>0</v>
      </c>
      <c r="K72" s="9" t="e" cm="1" vm="6">
        <f t="array" ref="K72">SUM(_FV(_xldudf_EVEONLINE_CHARACTER_SKILLS(A72),"skillpoints_in_skill"))</f>
        <v>#VALUE!</v>
      </c>
    </row>
    <row r="73" spans="7:11">
      <c r="G73" s="4" cm="1">
        <f t="array" ref="G73">IF(A73="",0,_xldudf_EVEONLINE_CHARACTER_WALLET_BALANCE(A73))</f>
        <v>0</v>
      </c>
      <c r="H73" s="4">
        <f>SUMIFS(Assets!L:L,Assets!G:G,A73)</f>
        <v>0</v>
      </c>
      <c r="I73" s="11">
        <f t="shared" si="1"/>
        <v>0</v>
      </c>
      <c r="J73" cm="1">
        <f t="array" ref="J73">COUNT(_FV(_xldudf_EVEONLINE_CHARACTER_SKILLS(A73),"id"))</f>
        <v>0</v>
      </c>
      <c r="K73" s="9" t="e" cm="1" vm="6">
        <f t="array" ref="K73">SUM(_FV(_xldudf_EVEONLINE_CHARACTER_SKILLS(A73),"skillpoints_in_skill"))</f>
        <v>#VALUE!</v>
      </c>
    </row>
    <row r="74" spans="7:11">
      <c r="G74" s="4" cm="1">
        <f t="array" ref="G74">IF(A74="",0,_xldudf_EVEONLINE_CHARACTER_WALLET_BALANCE(A74))</f>
        <v>0</v>
      </c>
      <c r="H74" s="4">
        <f>SUMIFS(Assets!L:L,Assets!G:G,A74)</f>
        <v>0</v>
      </c>
      <c r="I74" s="11">
        <f t="shared" si="1"/>
        <v>0</v>
      </c>
      <c r="J74" cm="1">
        <f t="array" ref="J74">COUNT(_FV(_xldudf_EVEONLINE_CHARACTER_SKILLS(A74),"id"))</f>
        <v>0</v>
      </c>
      <c r="K74" s="9" t="e" cm="1" vm="6">
        <f t="array" ref="K74">SUM(_FV(_xldudf_EVEONLINE_CHARACTER_SKILLS(A74),"skillpoints_in_skill"))</f>
        <v>#VALUE!</v>
      </c>
    </row>
    <row r="75" spans="7:11">
      <c r="G75" s="4" cm="1">
        <f t="array" ref="G75">IF(A75="",0,_xldudf_EVEONLINE_CHARACTER_WALLET_BALANCE(A75))</f>
        <v>0</v>
      </c>
      <c r="H75" s="4">
        <f>SUMIFS(Assets!L:L,Assets!G:G,A75)</f>
        <v>0</v>
      </c>
      <c r="I75" s="11">
        <f t="shared" si="1"/>
        <v>0</v>
      </c>
      <c r="J75" cm="1">
        <f t="array" ref="J75">COUNT(_FV(_xldudf_EVEONLINE_CHARACTER_SKILLS(A75),"id"))</f>
        <v>0</v>
      </c>
      <c r="K75" s="9" t="e" cm="1" vm="6">
        <f t="array" ref="K75">SUM(_FV(_xldudf_EVEONLINE_CHARACTER_SKILLS(A75),"skillpoints_in_skill"))</f>
        <v>#VALUE!</v>
      </c>
    </row>
    <row r="76" spans="7:11">
      <c r="G76" s="4" cm="1">
        <f t="array" ref="G76">IF(A76="",0,_xldudf_EVEONLINE_CHARACTER_WALLET_BALANCE(A76))</f>
        <v>0</v>
      </c>
      <c r="H76" s="4">
        <f>SUMIFS(Assets!L:L,Assets!G:G,A76)</f>
        <v>0</v>
      </c>
      <c r="I76" s="11">
        <f t="shared" si="1"/>
        <v>0</v>
      </c>
      <c r="J76" cm="1">
        <f t="array" ref="J76">COUNT(_FV(_xldudf_EVEONLINE_CHARACTER_SKILLS(A76),"id"))</f>
        <v>0</v>
      </c>
      <c r="K76" s="9" t="e" cm="1" vm="6">
        <f t="array" ref="K76">SUM(_FV(_xldudf_EVEONLINE_CHARACTER_SKILLS(A76),"skillpoints_in_skill"))</f>
        <v>#VALUE!</v>
      </c>
    </row>
    <row r="77" spans="7:11">
      <c r="G77" s="4" cm="1">
        <f t="array" ref="G77">IF(A77="",0,_xldudf_EVEONLINE_CHARACTER_WALLET_BALANCE(A77))</f>
        <v>0</v>
      </c>
      <c r="H77" s="4">
        <f>SUMIFS(Assets!L:L,Assets!G:G,A77)</f>
        <v>0</v>
      </c>
      <c r="I77" s="11">
        <f t="shared" si="1"/>
        <v>0</v>
      </c>
      <c r="J77" cm="1">
        <f t="array" ref="J77">COUNT(_FV(_xldudf_EVEONLINE_CHARACTER_SKILLS(A77),"id"))</f>
        <v>0</v>
      </c>
      <c r="K77" s="9" t="e" cm="1" vm="6">
        <f t="array" ref="K77">SUM(_FV(_xldudf_EVEONLINE_CHARACTER_SKILLS(A77),"skillpoints_in_skill"))</f>
        <v>#VALUE!</v>
      </c>
    </row>
    <row r="78" spans="7:11">
      <c r="G78" s="4" cm="1">
        <f t="array" ref="G78">IF(A78="",0,_xldudf_EVEONLINE_CHARACTER_WALLET_BALANCE(A78))</f>
        <v>0</v>
      </c>
      <c r="H78" s="4">
        <f>SUMIFS(Assets!L:L,Assets!G:G,A78)</f>
        <v>0</v>
      </c>
      <c r="I78" s="11">
        <f t="shared" si="1"/>
        <v>0</v>
      </c>
      <c r="J78" cm="1">
        <f t="array" ref="J78">COUNT(_FV(_xldudf_EVEONLINE_CHARACTER_SKILLS(A78),"id"))</f>
        <v>0</v>
      </c>
      <c r="K78" s="9" t="e" cm="1" vm="6">
        <f t="array" ref="K78">SUM(_FV(_xldudf_EVEONLINE_CHARACTER_SKILLS(A78),"skillpoints_in_skill"))</f>
        <v>#VALUE!</v>
      </c>
    </row>
    <row r="79" spans="7:11">
      <c r="G79" s="4" cm="1">
        <f t="array" ref="G79">IF(A79="",0,_xldudf_EVEONLINE_CHARACTER_WALLET_BALANCE(A79))</f>
        <v>0</v>
      </c>
      <c r="H79" s="4">
        <f>SUMIFS(Assets!L:L,Assets!G:G,A79)</f>
        <v>0</v>
      </c>
      <c r="I79" s="11">
        <f t="shared" si="1"/>
        <v>0</v>
      </c>
      <c r="J79" cm="1">
        <f t="array" ref="J79">COUNT(_FV(_xldudf_EVEONLINE_CHARACTER_SKILLS(A79),"id"))</f>
        <v>0</v>
      </c>
      <c r="K79" s="9" t="e" cm="1" vm="6">
        <f t="array" ref="K79">SUM(_FV(_xldudf_EVEONLINE_CHARACTER_SKILLS(A79),"skillpoints_in_skill"))</f>
        <v>#VALUE!</v>
      </c>
    </row>
    <row r="80" spans="7:11">
      <c r="G80" s="4" cm="1">
        <f t="array" ref="G80">IF(A80="",0,_xldudf_EVEONLINE_CHARACTER_WALLET_BALANCE(A80))</f>
        <v>0</v>
      </c>
      <c r="H80" s="4">
        <f>SUMIFS(Assets!L:L,Assets!G:G,A80)</f>
        <v>0</v>
      </c>
      <c r="I80" s="11">
        <f t="shared" si="1"/>
        <v>0</v>
      </c>
      <c r="J80" cm="1">
        <f t="array" ref="J80">COUNT(_FV(_xldudf_EVEONLINE_CHARACTER_SKILLS(A80),"id"))</f>
        <v>0</v>
      </c>
      <c r="K80" s="9" t="e" cm="1" vm="6">
        <f t="array" ref="K80">SUM(_FV(_xldudf_EVEONLINE_CHARACTER_SKILLS(A80),"skillpoints_in_skill"))</f>
        <v>#VALUE!</v>
      </c>
    </row>
    <row r="81" spans="7:11">
      <c r="G81" s="4" cm="1">
        <f t="array" ref="G81">IF(A81="",0,_xldudf_EVEONLINE_CHARACTER_WALLET_BALANCE(A81))</f>
        <v>0</v>
      </c>
      <c r="H81" s="4">
        <f>SUMIFS(Assets!L:L,Assets!G:G,A81)</f>
        <v>0</v>
      </c>
      <c r="I81" s="11">
        <f t="shared" si="1"/>
        <v>0</v>
      </c>
      <c r="J81" cm="1">
        <f t="array" ref="J81">COUNT(_FV(_xldudf_EVEONLINE_CHARACTER_SKILLS(A81),"id"))</f>
        <v>0</v>
      </c>
      <c r="K81" s="9" t="e" cm="1" vm="6">
        <f t="array" ref="K81">SUM(_FV(_xldudf_EVEONLINE_CHARACTER_SKILLS(A81),"skillpoints_in_skill"))</f>
        <v>#VALUE!</v>
      </c>
    </row>
    <row r="82" spans="7:11">
      <c r="G82" s="4" cm="1">
        <f t="array" ref="G82">IF(A82="",0,_xldudf_EVEONLINE_CHARACTER_WALLET_BALANCE(A82))</f>
        <v>0</v>
      </c>
      <c r="H82" s="4">
        <f>SUMIFS(Assets!L:L,Assets!G:G,A82)</f>
        <v>0</v>
      </c>
      <c r="I82" s="11">
        <f t="shared" si="1"/>
        <v>0</v>
      </c>
      <c r="J82" cm="1">
        <f t="array" ref="J82">COUNT(_FV(_xldudf_EVEONLINE_CHARACTER_SKILLS(A82),"id"))</f>
        <v>0</v>
      </c>
      <c r="K82" s="9" t="e" cm="1" vm="6">
        <f t="array" ref="K82">SUM(_FV(_xldudf_EVEONLINE_CHARACTER_SKILLS(A82),"skillpoints_in_skill"))</f>
        <v>#VALUE!</v>
      </c>
    </row>
    <row r="83" spans="7:11">
      <c r="G83" s="4" cm="1">
        <f t="array" ref="G83">IF(A83="",0,_xldudf_EVEONLINE_CHARACTER_WALLET_BALANCE(A83))</f>
        <v>0</v>
      </c>
      <c r="H83" s="4">
        <f>SUMIFS(Assets!L:L,Assets!G:G,A83)</f>
        <v>0</v>
      </c>
      <c r="I83" s="11">
        <f t="shared" si="1"/>
        <v>0</v>
      </c>
      <c r="J83" cm="1">
        <f t="array" ref="J83">COUNT(_FV(_xldudf_EVEONLINE_CHARACTER_SKILLS(A83),"id"))</f>
        <v>0</v>
      </c>
      <c r="K83" s="9" t="e" cm="1" vm="6">
        <f t="array" ref="K83">SUM(_FV(_xldudf_EVEONLINE_CHARACTER_SKILLS(A83),"skillpoints_in_skill"))</f>
        <v>#VALUE!</v>
      </c>
    </row>
    <row r="84" spans="7:11">
      <c r="G84" s="4" cm="1">
        <f t="array" ref="G84">IF(A84="",0,_xldudf_EVEONLINE_CHARACTER_WALLET_BALANCE(A84))</f>
        <v>0</v>
      </c>
      <c r="H84" s="4">
        <f>SUMIFS(Assets!L:L,Assets!G:G,A84)</f>
        <v>0</v>
      </c>
      <c r="I84" s="11">
        <f t="shared" si="1"/>
        <v>0</v>
      </c>
      <c r="J84" cm="1">
        <f t="array" ref="J84">COUNT(_FV(_xldudf_EVEONLINE_CHARACTER_SKILLS(A84),"id"))</f>
        <v>0</v>
      </c>
      <c r="K84" s="9" t="e" cm="1" vm="6">
        <f t="array" ref="K84">SUM(_FV(_xldudf_EVEONLINE_CHARACTER_SKILLS(A84),"skillpoints_in_skill"))</f>
        <v>#VALUE!</v>
      </c>
    </row>
    <row r="85" spans="7:11">
      <c r="G85" s="4" cm="1">
        <f t="array" ref="G85">IF(A85="",0,_xldudf_EVEONLINE_CHARACTER_WALLET_BALANCE(A85))</f>
        <v>0</v>
      </c>
      <c r="H85" s="4">
        <f>SUMIFS(Assets!L:L,Assets!G:G,A85)</f>
        <v>0</v>
      </c>
      <c r="I85" s="11">
        <f t="shared" si="1"/>
        <v>0</v>
      </c>
      <c r="J85" cm="1">
        <f t="array" ref="J85">COUNT(_FV(_xldudf_EVEONLINE_CHARACTER_SKILLS(A85),"id"))</f>
        <v>0</v>
      </c>
      <c r="K85" s="9" t="e" cm="1" vm="6">
        <f t="array" ref="K85">SUM(_FV(_xldudf_EVEONLINE_CHARACTER_SKILLS(A85),"skillpoints_in_skill"))</f>
        <v>#VALUE!</v>
      </c>
    </row>
    <row r="86" spans="7:11">
      <c r="G86" s="4" cm="1">
        <f t="array" ref="G86">IF(A86="",0,_xldudf_EVEONLINE_CHARACTER_WALLET_BALANCE(A86))</f>
        <v>0</v>
      </c>
      <c r="H86" s="4">
        <f>SUMIFS(Assets!L:L,Assets!G:G,A86)</f>
        <v>0</v>
      </c>
      <c r="I86" s="11">
        <f t="shared" si="1"/>
        <v>0</v>
      </c>
      <c r="J86" cm="1">
        <f t="array" ref="J86">COUNT(_FV(_xldudf_EVEONLINE_CHARACTER_SKILLS(A86),"id"))</f>
        <v>0</v>
      </c>
      <c r="K86" s="9" t="e" cm="1" vm="6">
        <f t="array" ref="K86">SUM(_FV(_xldudf_EVEONLINE_CHARACTER_SKILLS(A86),"skillpoints_in_skill"))</f>
        <v>#VALUE!</v>
      </c>
    </row>
    <row r="87" spans="7:11">
      <c r="G87" s="4" cm="1">
        <f t="array" ref="G87">IF(A87="",0,_xldudf_EVEONLINE_CHARACTER_WALLET_BALANCE(A87))</f>
        <v>0</v>
      </c>
      <c r="H87" s="4">
        <f>SUMIFS(Assets!L:L,Assets!G:G,A87)</f>
        <v>0</v>
      </c>
      <c r="I87" s="11">
        <f t="shared" si="1"/>
        <v>0</v>
      </c>
      <c r="J87" cm="1">
        <f t="array" ref="J87">COUNT(_FV(_xldudf_EVEONLINE_CHARACTER_SKILLS(A87),"id"))</f>
        <v>0</v>
      </c>
      <c r="K87" s="9" t="e" cm="1" vm="6">
        <f t="array" ref="K87">SUM(_FV(_xldudf_EVEONLINE_CHARACTER_SKILLS(A87),"skillpoints_in_skill"))</f>
        <v>#VALUE!</v>
      </c>
    </row>
    <row r="88" spans="7:11">
      <c r="G88" s="4" cm="1">
        <f t="array" ref="G88">IF(A88="",0,_xldudf_EVEONLINE_CHARACTER_WALLET_BALANCE(A88))</f>
        <v>0</v>
      </c>
      <c r="H88" s="4">
        <f>SUMIFS(Assets!L:L,Assets!G:G,A88)</f>
        <v>0</v>
      </c>
      <c r="I88" s="11">
        <f t="shared" si="1"/>
        <v>0</v>
      </c>
      <c r="J88" cm="1">
        <f t="array" ref="J88">COUNT(_FV(_xldudf_EVEONLINE_CHARACTER_SKILLS(A88),"id"))</f>
        <v>0</v>
      </c>
      <c r="K88" s="9" t="e" cm="1" vm="6">
        <f t="array" ref="K88">SUM(_FV(_xldudf_EVEONLINE_CHARACTER_SKILLS(A88),"skillpoints_in_skill"))</f>
        <v>#VALUE!</v>
      </c>
    </row>
    <row r="89" spans="7:11">
      <c r="G89" s="4" cm="1">
        <f t="array" ref="G89">IF(A89="",0,_xldudf_EVEONLINE_CHARACTER_WALLET_BALANCE(A89))</f>
        <v>0</v>
      </c>
      <c r="H89" s="4">
        <f>SUMIFS(Assets!L:L,Assets!G:G,A89)</f>
        <v>0</v>
      </c>
      <c r="I89" s="11">
        <f t="shared" si="1"/>
        <v>0</v>
      </c>
      <c r="J89" cm="1">
        <f t="array" ref="J89">COUNT(_FV(_xldudf_EVEONLINE_CHARACTER_SKILLS(A89),"id"))</f>
        <v>0</v>
      </c>
      <c r="K89" s="9" t="e" cm="1" vm="6">
        <f t="array" ref="K89">SUM(_FV(_xldudf_EVEONLINE_CHARACTER_SKILLS(A89),"skillpoints_in_skill"))</f>
        <v>#VALUE!</v>
      </c>
    </row>
    <row r="90" spans="7:11">
      <c r="G90" s="4" cm="1">
        <f t="array" ref="G90">IF(A90="",0,_xldudf_EVEONLINE_CHARACTER_WALLET_BALANCE(A90))</f>
        <v>0</v>
      </c>
      <c r="H90" s="4">
        <f>SUMIFS(Assets!L:L,Assets!G:G,A90)</f>
        <v>0</v>
      </c>
      <c r="I90" s="11">
        <f t="shared" si="1"/>
        <v>0</v>
      </c>
      <c r="J90" cm="1">
        <f t="array" ref="J90">COUNT(_FV(_xldudf_EVEONLINE_CHARACTER_SKILLS(A90),"id"))</f>
        <v>0</v>
      </c>
      <c r="K90" s="9" t="e" cm="1" vm="6">
        <f t="array" ref="K90">SUM(_FV(_xldudf_EVEONLINE_CHARACTER_SKILLS(A90),"skillpoints_in_skill"))</f>
        <v>#VALUE!</v>
      </c>
    </row>
    <row r="91" spans="7:11">
      <c r="G91" s="4" cm="1">
        <f t="array" ref="G91">IF(A91="",0,_xldudf_EVEONLINE_CHARACTER_WALLET_BALANCE(A91))</f>
        <v>0</v>
      </c>
      <c r="H91" s="4">
        <f>SUMIFS(Assets!L:L,Assets!G:G,A91)</f>
        <v>0</v>
      </c>
      <c r="I91" s="11">
        <f t="shared" si="1"/>
        <v>0</v>
      </c>
      <c r="J91" cm="1">
        <f t="array" ref="J91">COUNT(_FV(_xldudf_EVEONLINE_CHARACTER_SKILLS(A91),"id"))</f>
        <v>0</v>
      </c>
      <c r="K91" s="9" t="e" cm="1" vm="6">
        <f t="array" ref="K91">SUM(_FV(_xldudf_EVEONLINE_CHARACTER_SKILLS(A91),"skillpoints_in_skill"))</f>
        <v>#VALUE!</v>
      </c>
    </row>
    <row r="92" spans="7:11">
      <c r="G92" s="4" cm="1">
        <f t="array" ref="G92">IF(A92="",0,_xldudf_EVEONLINE_CHARACTER_WALLET_BALANCE(A92))</f>
        <v>0</v>
      </c>
      <c r="H92" s="4">
        <f>SUMIFS(Assets!L:L,Assets!G:G,A92)</f>
        <v>0</v>
      </c>
      <c r="I92" s="11">
        <f t="shared" si="1"/>
        <v>0</v>
      </c>
      <c r="J92" cm="1">
        <f t="array" ref="J92">COUNT(_FV(_xldudf_EVEONLINE_CHARACTER_SKILLS(A92),"id"))</f>
        <v>0</v>
      </c>
      <c r="K92" s="9" t="e" cm="1" vm="6">
        <f t="array" ref="K92">SUM(_FV(_xldudf_EVEONLINE_CHARACTER_SKILLS(A92),"skillpoints_in_skill"))</f>
        <v>#VALUE!</v>
      </c>
    </row>
    <row r="93" spans="7:11">
      <c r="G93" s="4" cm="1">
        <f t="array" ref="G93">IF(A93="",0,_xldudf_EVEONLINE_CHARACTER_WALLET_BALANCE(A93))</f>
        <v>0</v>
      </c>
      <c r="H93" s="4">
        <f>SUMIFS(Assets!L:L,Assets!G:G,A93)</f>
        <v>0</v>
      </c>
      <c r="I93" s="11">
        <f t="shared" si="1"/>
        <v>0</v>
      </c>
      <c r="J93" cm="1">
        <f t="array" ref="J93">COUNT(_FV(_xldudf_EVEONLINE_CHARACTER_SKILLS(A93),"id"))</f>
        <v>0</v>
      </c>
      <c r="K93" s="9" t="e" cm="1" vm="6">
        <f t="array" ref="K93">SUM(_FV(_xldudf_EVEONLINE_CHARACTER_SKILLS(A93),"skillpoints_in_skill"))</f>
        <v>#VALUE!</v>
      </c>
    </row>
    <row r="94" spans="7:11">
      <c r="G94" s="4" cm="1">
        <f t="array" ref="G94">IF(A94="",0,_xldudf_EVEONLINE_CHARACTER_WALLET_BALANCE(A94))</f>
        <v>0</v>
      </c>
      <c r="H94" s="4">
        <f>SUMIFS(Assets!L:L,Assets!G:G,A94)</f>
        <v>0</v>
      </c>
      <c r="I94" s="11">
        <f t="shared" si="1"/>
        <v>0</v>
      </c>
      <c r="J94" cm="1">
        <f t="array" ref="J94">COUNT(_FV(_xldudf_EVEONLINE_CHARACTER_SKILLS(A94),"id"))</f>
        <v>0</v>
      </c>
      <c r="K94" s="9" t="e" cm="1" vm="6">
        <f t="array" ref="K94">SUM(_FV(_xldudf_EVEONLINE_CHARACTER_SKILLS(A94),"skillpoints_in_skill"))</f>
        <v>#VALUE!</v>
      </c>
    </row>
    <row r="95" spans="7:11">
      <c r="G95" s="4" cm="1">
        <f t="array" ref="G95">IF(A95="",0,_xldudf_EVEONLINE_CHARACTER_WALLET_BALANCE(A95))</f>
        <v>0</v>
      </c>
      <c r="H95" s="4">
        <f>SUMIFS(Assets!L:L,Assets!G:G,A95)</f>
        <v>0</v>
      </c>
      <c r="I95" s="11">
        <f t="shared" ref="I95:I100" si="2">G95+H95</f>
        <v>0</v>
      </c>
      <c r="J95" cm="1">
        <f t="array" ref="J95">COUNT(_FV(_xldudf_EVEONLINE_CHARACTER_SKILLS(A95),"id"))</f>
        <v>0</v>
      </c>
      <c r="K95" s="9" t="e" cm="1" vm="6">
        <f t="array" ref="K95">SUM(_FV(_xldudf_EVEONLINE_CHARACTER_SKILLS(A95),"skillpoints_in_skill"))</f>
        <v>#VALUE!</v>
      </c>
    </row>
    <row r="96" spans="7:11">
      <c r="G96" s="4" cm="1">
        <f t="array" ref="G96">IF(A96="",0,_xldudf_EVEONLINE_CHARACTER_WALLET_BALANCE(A96))</f>
        <v>0</v>
      </c>
      <c r="H96" s="4">
        <f>SUMIFS(Assets!L:L,Assets!G:G,A96)</f>
        <v>0</v>
      </c>
      <c r="I96" s="11">
        <f t="shared" si="2"/>
        <v>0</v>
      </c>
      <c r="J96" cm="1">
        <f t="array" ref="J96">COUNT(_FV(_xldudf_EVEONLINE_CHARACTER_SKILLS(A96),"id"))</f>
        <v>0</v>
      </c>
      <c r="K96" s="9" t="e" cm="1" vm="6">
        <f t="array" ref="K96">SUM(_FV(_xldudf_EVEONLINE_CHARACTER_SKILLS(A96),"skillpoints_in_skill"))</f>
        <v>#VALUE!</v>
      </c>
    </row>
    <row r="97" spans="7:11">
      <c r="G97" s="4" cm="1">
        <f t="array" ref="G97">IF(A97="",0,_xldudf_EVEONLINE_CHARACTER_WALLET_BALANCE(A97))</f>
        <v>0</v>
      </c>
      <c r="H97" s="4">
        <f>SUMIFS(Assets!L:L,Assets!G:G,A97)</f>
        <v>0</v>
      </c>
      <c r="I97" s="11">
        <f t="shared" si="2"/>
        <v>0</v>
      </c>
      <c r="J97" cm="1">
        <f t="array" ref="J97">COUNT(_FV(_xldudf_EVEONLINE_CHARACTER_SKILLS(A97),"id"))</f>
        <v>0</v>
      </c>
      <c r="K97" s="9" t="e" cm="1" vm="6">
        <f t="array" ref="K97">SUM(_FV(_xldudf_EVEONLINE_CHARACTER_SKILLS(A97),"skillpoints_in_skill"))</f>
        <v>#VALUE!</v>
      </c>
    </row>
    <row r="98" spans="7:11">
      <c r="G98" s="4" cm="1">
        <f t="array" ref="G98">IF(A98="",0,_xldudf_EVEONLINE_CHARACTER_WALLET_BALANCE(A98))</f>
        <v>0</v>
      </c>
      <c r="H98" s="4">
        <f>SUMIFS(Assets!L:L,Assets!G:G,A98)</f>
        <v>0</v>
      </c>
      <c r="I98" s="11">
        <f t="shared" si="2"/>
        <v>0</v>
      </c>
      <c r="J98" cm="1">
        <f t="array" ref="J98">COUNT(_FV(_xldudf_EVEONLINE_CHARACTER_SKILLS(A98),"id"))</f>
        <v>0</v>
      </c>
      <c r="K98" s="9" t="e" cm="1" vm="6">
        <f t="array" ref="K98">SUM(_FV(_xldudf_EVEONLINE_CHARACTER_SKILLS(A98),"skillpoints_in_skill"))</f>
        <v>#VALUE!</v>
      </c>
    </row>
    <row r="99" spans="7:11">
      <c r="G99" s="4" cm="1">
        <f t="array" ref="G99">IF(A99="",0,_xldudf_EVEONLINE_CHARACTER_WALLET_BALANCE(A99))</f>
        <v>0</v>
      </c>
      <c r="H99" s="4">
        <f>SUMIFS(Assets!L:L,Assets!G:G,A99)</f>
        <v>0</v>
      </c>
      <c r="I99" s="11">
        <f t="shared" si="2"/>
        <v>0</v>
      </c>
      <c r="J99" cm="1">
        <f t="array" ref="J99">COUNT(_FV(_xldudf_EVEONLINE_CHARACTER_SKILLS(A99),"id"))</f>
        <v>0</v>
      </c>
      <c r="K99" s="9" t="e" cm="1" vm="6">
        <f t="array" ref="K99">SUM(_FV(_xldudf_EVEONLINE_CHARACTER_SKILLS(A99),"skillpoints_in_skill"))</f>
        <v>#VALUE!</v>
      </c>
    </row>
    <row r="100" spans="7:11">
      <c r="G100" s="4" cm="1">
        <f t="array" ref="G100">IF(A100="",0,_xldudf_EVEONLINE_CHARACTER_WALLET_BALANCE(A100))</f>
        <v>0</v>
      </c>
      <c r="H100" s="4">
        <f>SUMIFS(Assets!L:L,Assets!G:G,A100)</f>
        <v>0</v>
      </c>
      <c r="I100" s="11">
        <f t="shared" si="2"/>
        <v>0</v>
      </c>
      <c r="J100" cm="1">
        <f t="array" ref="J100">COUNT(_FV(_xldudf_EVEONLINE_CHARACTER_SKILLS(A100),"id"))</f>
        <v>0</v>
      </c>
      <c r="K100" s="9" t="e" cm="1" vm="6">
        <f t="array" ref="K100">SUM(_FV(_xldudf_EVEONLINE_CHARACTER_SKILLS(A100),"skillpoints_in_skill"))</f>
        <v>#VALUE!</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EEBD1-57C4-4A46-B5D8-F10E68210637}">
  <dimension ref="A1:N1000"/>
  <sheetViews>
    <sheetView workbookViewId="0">
      <selection activeCell="N9" sqref="N9"/>
    </sheetView>
  </sheetViews>
  <sheetFormatPr defaultRowHeight="15"/>
  <cols>
    <col min="1" max="1" width="25" customWidth="1"/>
    <col min="2" max="2" width="17.5703125" style="9" customWidth="1"/>
    <col min="3" max="4" width="18.5703125" style="9" customWidth="1"/>
    <col min="12" max="12" width="28.28515625" style="9" customWidth="1"/>
    <col min="14" max="14" width="12.85546875" style="9" customWidth="1"/>
  </cols>
  <sheetData>
    <row r="1" spans="1:14" s="1" customFormat="1">
      <c r="A1" s="1" t="s">
        <v>45</v>
      </c>
      <c r="B1" s="13"/>
      <c r="C1" s="1" t="s">
        <v>46</v>
      </c>
      <c r="D1" s="13" t="s">
        <v>47</v>
      </c>
      <c r="E1" s="13" t="s">
        <v>48</v>
      </c>
      <c r="F1" s="1" t="s">
        <v>49</v>
      </c>
      <c r="G1" s="1" t="s">
        <v>50</v>
      </c>
      <c r="H1" s="1" t="s">
        <v>51</v>
      </c>
      <c r="I1" s="1" t="s">
        <v>52</v>
      </c>
      <c r="L1" s="13"/>
      <c r="N1" s="13"/>
    </row>
    <row r="2" spans="1:14">
      <c r="A2" s="18"/>
      <c r="B2" s="14" t="s">
        <v>43</v>
      </c>
      <c r="C2" s="9" cm="1">
        <f t="array" ref="C2">COUNT(_FV(_xlfn.ANCHORARRAY(A9),"id"))</f>
        <v>0</v>
      </c>
      <c r="D2" s="9">
        <f>COUNTIF(_xlfn.ANCHORARRAY($C$9),0)</f>
        <v>0</v>
      </c>
      <c r="E2" s="9">
        <f>COUNTIF(_xlfn.ANCHORARRAY($C$9),1)</f>
        <v>0</v>
      </c>
      <c r="F2" s="9">
        <f>COUNTIF(_xlfn.ANCHORARRAY($C$9),2)</f>
        <v>0</v>
      </c>
      <c r="G2" s="9">
        <f>COUNTIF(_xlfn.ANCHORARRAY($C$9),3)</f>
        <v>0</v>
      </c>
      <c r="H2" s="9">
        <f>COUNTIF(_xlfn.ANCHORARRAY($C$9),4)</f>
        <v>0</v>
      </c>
      <c r="I2" s="9">
        <f>COUNTIF(_xlfn.ANCHORARRAY($C$9),5)</f>
        <v>0</v>
      </c>
    </row>
    <row r="3" spans="1:14">
      <c r="B3" s="14" t="s">
        <v>53</v>
      </c>
      <c r="C3" s="9" t="e" vm="7">
        <f>SUM(_xlfn.ANCHORARRAY(D9))</f>
        <v>#VALUE!</v>
      </c>
      <c r="D3" s="9">
        <f>SUMIFS(_xlfn.ANCHORARRAY($D$9),_xlfn.ANCHORARRAY($C$9),0)</f>
        <v>0</v>
      </c>
      <c r="E3" s="9">
        <f>SUMIFS(_xlfn.ANCHORARRAY($D$9),_xlfn.ANCHORARRAY($C$9),1)</f>
        <v>0</v>
      </c>
      <c r="F3" s="9">
        <f>SUMIFS(_xlfn.ANCHORARRAY($D$9),_xlfn.ANCHORARRAY($C$9),2)</f>
        <v>0</v>
      </c>
      <c r="G3" s="9">
        <f>SUMIFS(_xlfn.ANCHORARRAY($D$9),_xlfn.ANCHORARRAY($C$9),3)</f>
        <v>0</v>
      </c>
      <c r="H3" s="9">
        <f>SUMIFS(_xlfn.ANCHORARRAY($D$9),_xlfn.ANCHORARRAY($C$9),4)</f>
        <v>0</v>
      </c>
      <c r="I3" s="9">
        <f>SUMIFS(_xlfn.ANCHORARRAY($D$9),_xlfn.ANCHORARRAY($C$9),5)</f>
        <v>0</v>
      </c>
    </row>
    <row r="8" spans="1:14" s="1" customFormat="1">
      <c r="A8" s="1" t="s">
        <v>43</v>
      </c>
      <c r="B8" s="13" t="s">
        <v>54</v>
      </c>
      <c r="C8" s="13" t="s">
        <v>55</v>
      </c>
      <c r="D8" s="13" t="s">
        <v>53</v>
      </c>
      <c r="E8" s="1" t="s">
        <v>56</v>
      </c>
      <c r="L8" s="1" t="s">
        <v>56</v>
      </c>
      <c r="M8" s="1" t="s">
        <v>43</v>
      </c>
      <c r="N8" s="13" t="s">
        <v>53</v>
      </c>
    </row>
    <row r="9" spans="1:14">
      <c r="A9" t="e" cm="1">
        <f t="array" ref="A9">_xlfn._xlws.SORT(_xldudf_EVEONLINE_CHARACTER_SKILLS(A2))</f>
        <v>#N/A</v>
      </c>
      <c r="B9" s="9" t="e" cm="1" vm="8">
        <f t="array" ref="B9">_FV(_xlfn.ANCHORARRAY(A9),"active_skill_level")</f>
        <v>#VALUE!</v>
      </c>
      <c r="C9" s="9" t="e" cm="1" vm="9">
        <f t="array" ref="C9">_FV(_xlfn.ANCHORARRAY(A9),"trained_skill_level")</f>
        <v>#VALUE!</v>
      </c>
      <c r="D9" s="9" t="e" cm="1" vm="6">
        <f t="array" ref="D9">_FV(_xlfn.ANCHORARRAY(A9),"skillpoints_in_skill")</f>
        <v>#VALUE!</v>
      </c>
      <c r="E9" t="e" cm="1">
        <f t="array" ref="E9">IF(A9="","-",_FV(_xldudf_EVEONLINE_GROUP(_FV(_xldudf_EVEONLINE_TYPE(_FV(A9,"id")),"groupID")),"name"))</f>
        <v>#N/A</v>
      </c>
      <c r="L9" t="e" cm="1">
        <f t="array" ref="L9">_xlfn._xlws.SORT(_xlfn.UNIQUE(_xlfn._xlws.FILTER($E$9:$E$1000,$E$9:$E$1000&lt;&gt;"-")))</f>
        <v>#N/A</v>
      </c>
      <c r="M9" cm="1">
        <f t="array" ref="M9">COUNTIF($E$9:$E$1000,_xlfn.ANCHORARRAY($L$9))</f>
        <v>1</v>
      </c>
      <c r="N9" s="9" t="e" cm="1">
        <f t="array" ref="N9">SUMIFS($D$9:$D$1000,$E$9:$E$1000,_xlfn.ANCHORARRAY($L$9))</f>
        <v>#VALUE!</v>
      </c>
    </row>
    <row r="10" spans="1:14">
      <c r="E10" t="str" cm="1">
        <f t="array" ref="E10">IF(A10="","-",_FV(_xldudf_EVEONLINE_GROUP(_FV(_xldudf_EVEONLINE_TYPE(_FV(A10,"id")),"groupID")),"name"))</f>
        <v>-</v>
      </c>
      <c r="L10"/>
    </row>
    <row r="11" spans="1:14">
      <c r="E11" t="str" cm="1">
        <f t="array" ref="E11">IF(A11="","-",_FV(_xldudf_EVEONLINE_GROUP(_FV(_xldudf_EVEONLINE_TYPE(_FV(A11,"id")),"groupID")),"name"))</f>
        <v>-</v>
      </c>
      <c r="L11"/>
    </row>
    <row r="12" spans="1:14">
      <c r="E12" t="str" cm="1">
        <f t="array" ref="E12">IF(A12="","-",_FV(_xldudf_EVEONLINE_GROUP(_FV(_xldudf_EVEONLINE_TYPE(_FV(A12,"id")),"groupID")),"name"))</f>
        <v>-</v>
      </c>
      <c r="L12"/>
    </row>
    <row r="13" spans="1:14">
      <c r="E13" t="str" cm="1">
        <f t="array" ref="E13">IF(A13="","-",_FV(_xldudf_EVEONLINE_GROUP(_FV(_xldudf_EVEONLINE_TYPE(_FV(A13,"id")),"groupID")),"name"))</f>
        <v>-</v>
      </c>
      <c r="L13"/>
    </row>
    <row r="14" spans="1:14">
      <c r="E14" t="str" cm="1">
        <f t="array" ref="E14">IF(A14="","-",_FV(_xldudf_EVEONLINE_GROUP(_FV(_xldudf_EVEONLINE_TYPE(_FV(A14,"id")),"groupID")),"name"))</f>
        <v>-</v>
      </c>
      <c r="L14"/>
    </row>
    <row r="15" spans="1:14">
      <c r="E15" t="str" cm="1">
        <f t="array" ref="E15">IF(A15="","-",_FV(_xldudf_EVEONLINE_GROUP(_FV(_xldudf_EVEONLINE_TYPE(_FV(A15,"id")),"groupID")),"name"))</f>
        <v>-</v>
      </c>
      <c r="L15"/>
    </row>
    <row r="16" spans="1:14">
      <c r="E16" t="str" cm="1">
        <f t="array" ref="E16">IF(A16="","-",_FV(_xldudf_EVEONLINE_GROUP(_FV(_xldudf_EVEONLINE_TYPE(_FV(A16,"id")),"groupID")),"name"))</f>
        <v>-</v>
      </c>
      <c r="L16"/>
    </row>
    <row r="17" spans="5:12">
      <c r="E17" t="str" cm="1">
        <f t="array" ref="E17">IF(A17="","-",_FV(_xldudf_EVEONLINE_GROUP(_FV(_xldudf_EVEONLINE_TYPE(_FV(A17,"id")),"groupID")),"name"))</f>
        <v>-</v>
      </c>
      <c r="L17"/>
    </row>
    <row r="18" spans="5:12">
      <c r="E18" t="str" cm="1">
        <f t="array" ref="E18">IF(A18="","-",_FV(_xldudf_EVEONLINE_GROUP(_FV(_xldudf_EVEONLINE_TYPE(_FV(A18,"id")),"groupID")),"name"))</f>
        <v>-</v>
      </c>
      <c r="L18"/>
    </row>
    <row r="19" spans="5:12">
      <c r="E19" t="str" cm="1">
        <f t="array" ref="E19">IF(A19="","-",_FV(_xldudf_EVEONLINE_GROUP(_FV(_xldudf_EVEONLINE_TYPE(_FV(A19,"id")),"groupID")),"name"))</f>
        <v>-</v>
      </c>
      <c r="L19"/>
    </row>
    <row r="20" spans="5:12">
      <c r="E20" t="str" cm="1">
        <f t="array" ref="E20">IF(A20="","-",_FV(_xldudf_EVEONLINE_GROUP(_FV(_xldudf_EVEONLINE_TYPE(_FV(A20,"id")),"groupID")),"name"))</f>
        <v>-</v>
      </c>
      <c r="L20"/>
    </row>
    <row r="21" spans="5:12">
      <c r="E21" t="str" cm="1">
        <f t="array" ref="E21">IF(A21="","-",_FV(_xldudf_EVEONLINE_GROUP(_FV(_xldudf_EVEONLINE_TYPE(_FV(A21,"id")),"groupID")),"name"))</f>
        <v>-</v>
      </c>
      <c r="L21"/>
    </row>
    <row r="22" spans="5:12">
      <c r="E22" t="str" cm="1">
        <f t="array" ref="E22">IF(A22="","-",_FV(_xldudf_EVEONLINE_GROUP(_FV(_xldudf_EVEONLINE_TYPE(_FV(A22,"id")),"groupID")),"name"))</f>
        <v>-</v>
      </c>
      <c r="L22"/>
    </row>
    <row r="23" spans="5:12">
      <c r="E23" t="str" cm="1">
        <f t="array" ref="E23">IF(A23="","-",_FV(_xldudf_EVEONLINE_GROUP(_FV(_xldudf_EVEONLINE_TYPE(_FV(A23,"id")),"groupID")),"name"))</f>
        <v>-</v>
      </c>
      <c r="L23"/>
    </row>
    <row r="24" spans="5:12">
      <c r="E24" t="str" cm="1">
        <f t="array" ref="E24">IF(A24="","-",_FV(_xldudf_EVEONLINE_GROUP(_FV(_xldudf_EVEONLINE_TYPE(_FV(A24,"id")),"groupID")),"name"))</f>
        <v>-</v>
      </c>
      <c r="L24"/>
    </row>
    <row r="25" spans="5:12">
      <c r="E25" t="str" cm="1">
        <f t="array" ref="E25">IF(A25="","-",_FV(_xldudf_EVEONLINE_GROUP(_FV(_xldudf_EVEONLINE_TYPE(_FV(A25,"id")),"groupID")),"name"))</f>
        <v>-</v>
      </c>
    </row>
    <row r="26" spans="5:12">
      <c r="E26" t="str" cm="1">
        <f t="array" ref="E26">IF(A26="","-",_FV(_xldudf_EVEONLINE_GROUP(_FV(_xldudf_EVEONLINE_TYPE(_FV(A26,"id")),"groupID")),"name"))</f>
        <v>-</v>
      </c>
    </row>
    <row r="27" spans="5:12">
      <c r="E27" t="str" cm="1">
        <f t="array" ref="E27">IF(A27="","-",_FV(_xldudf_EVEONLINE_GROUP(_FV(_xldudf_EVEONLINE_TYPE(_FV(A27,"id")),"groupID")),"name"))</f>
        <v>-</v>
      </c>
    </row>
    <row r="28" spans="5:12">
      <c r="E28" t="str" cm="1">
        <f t="array" ref="E28">IF(A28="","-",_FV(_xldudf_EVEONLINE_GROUP(_FV(_xldudf_EVEONLINE_TYPE(_FV(A28,"id")),"groupID")),"name"))</f>
        <v>-</v>
      </c>
    </row>
    <row r="29" spans="5:12">
      <c r="E29" t="str" cm="1">
        <f t="array" ref="E29">IF(A29="","-",_FV(_xldudf_EVEONLINE_GROUP(_FV(_xldudf_EVEONLINE_TYPE(_FV(A29,"id")),"groupID")),"name"))</f>
        <v>-</v>
      </c>
    </row>
    <row r="30" spans="5:12">
      <c r="E30" t="str" cm="1">
        <f t="array" ref="E30">IF(A30="","-",_FV(_xldudf_EVEONLINE_GROUP(_FV(_xldudf_EVEONLINE_TYPE(_FV(A30,"id")),"groupID")),"name"))</f>
        <v>-</v>
      </c>
    </row>
    <row r="31" spans="5:12">
      <c r="E31" t="str" cm="1">
        <f t="array" ref="E31">IF(A31="","-",_FV(_xldudf_EVEONLINE_GROUP(_FV(_xldudf_EVEONLINE_TYPE(_FV(A31,"id")),"groupID")),"name"))</f>
        <v>-</v>
      </c>
    </row>
    <row r="32" spans="5:12">
      <c r="E32" t="str" cm="1">
        <f t="array" ref="E32">IF(A32="","-",_FV(_xldudf_EVEONLINE_GROUP(_FV(_xldudf_EVEONLINE_TYPE(_FV(A32,"id")),"groupID")),"name"))</f>
        <v>-</v>
      </c>
    </row>
    <row r="33" spans="5:5">
      <c r="E33" t="str" cm="1">
        <f t="array" ref="E33">IF(A33="","-",_FV(_xldudf_EVEONLINE_GROUP(_FV(_xldudf_EVEONLINE_TYPE(_FV(A33,"id")),"groupID")),"name"))</f>
        <v>-</v>
      </c>
    </row>
    <row r="34" spans="5:5">
      <c r="E34" t="str" cm="1">
        <f t="array" ref="E34">IF(A34="","-",_FV(_xldudf_EVEONLINE_GROUP(_FV(_xldudf_EVEONLINE_TYPE(_FV(A34,"id")),"groupID")),"name"))</f>
        <v>-</v>
      </c>
    </row>
    <row r="35" spans="5:5">
      <c r="E35" t="str" cm="1">
        <f t="array" ref="E35">IF(A35="","-",_FV(_xldudf_EVEONLINE_GROUP(_FV(_xldudf_EVEONLINE_TYPE(_FV(A35,"id")),"groupID")),"name"))</f>
        <v>-</v>
      </c>
    </row>
    <row r="36" spans="5:5">
      <c r="E36" t="str" cm="1">
        <f t="array" ref="E36">IF(A36="","-",_FV(_xldudf_EVEONLINE_GROUP(_FV(_xldudf_EVEONLINE_TYPE(_FV(A36,"id")),"groupID")),"name"))</f>
        <v>-</v>
      </c>
    </row>
    <row r="37" spans="5:5">
      <c r="E37" t="str" cm="1">
        <f t="array" ref="E37">IF(A37="","-",_FV(_xldudf_EVEONLINE_GROUP(_FV(_xldudf_EVEONLINE_TYPE(_FV(A37,"id")),"groupID")),"name"))</f>
        <v>-</v>
      </c>
    </row>
    <row r="38" spans="5:5">
      <c r="E38" t="str" cm="1">
        <f t="array" ref="E38">IF(A38="","-",_FV(_xldudf_EVEONLINE_GROUP(_FV(_xldudf_EVEONLINE_TYPE(_FV(A38,"id")),"groupID")),"name"))</f>
        <v>-</v>
      </c>
    </row>
    <row r="39" spans="5:5">
      <c r="E39" t="str" cm="1">
        <f t="array" ref="E39">IF(A39="","-",_FV(_xldudf_EVEONLINE_GROUP(_FV(_xldudf_EVEONLINE_TYPE(_FV(A39,"id")),"groupID")),"name"))</f>
        <v>-</v>
      </c>
    </row>
    <row r="40" spans="5:5">
      <c r="E40" t="str" cm="1">
        <f t="array" ref="E40">IF(A40="","-",_FV(_xldudf_EVEONLINE_GROUP(_FV(_xldudf_EVEONLINE_TYPE(_FV(A40,"id")),"groupID")),"name"))</f>
        <v>-</v>
      </c>
    </row>
    <row r="41" spans="5:5">
      <c r="E41" t="str" cm="1">
        <f t="array" ref="E41">IF(A41="","-",_FV(_xldudf_EVEONLINE_GROUP(_FV(_xldudf_EVEONLINE_TYPE(_FV(A41,"id")),"groupID")),"name"))</f>
        <v>-</v>
      </c>
    </row>
    <row r="42" spans="5:5">
      <c r="E42" t="str" cm="1">
        <f t="array" ref="E42">IF(A42="","-",_FV(_xldudf_EVEONLINE_GROUP(_FV(_xldudf_EVEONLINE_TYPE(_FV(A42,"id")),"groupID")),"name"))</f>
        <v>-</v>
      </c>
    </row>
    <row r="43" spans="5:5">
      <c r="E43" t="str" cm="1">
        <f t="array" ref="E43">IF(A43="","-",_FV(_xldudf_EVEONLINE_GROUP(_FV(_xldudf_EVEONLINE_TYPE(_FV(A43,"id")),"groupID")),"name"))</f>
        <v>-</v>
      </c>
    </row>
    <row r="44" spans="5:5">
      <c r="E44" t="str" cm="1">
        <f t="array" ref="E44">IF(A44="","-",_FV(_xldudf_EVEONLINE_GROUP(_FV(_xldudf_EVEONLINE_TYPE(_FV(A44,"id")),"groupID")),"name"))</f>
        <v>-</v>
      </c>
    </row>
    <row r="45" spans="5:5">
      <c r="E45" t="str" cm="1">
        <f t="array" ref="E45">IF(A45="","-",_FV(_xldudf_EVEONLINE_GROUP(_FV(_xldudf_EVEONLINE_TYPE(_FV(A45,"id")),"groupID")),"name"))</f>
        <v>-</v>
      </c>
    </row>
    <row r="46" spans="5:5">
      <c r="E46" t="str" cm="1">
        <f t="array" ref="E46">IF(A46="","-",_FV(_xldudf_EVEONLINE_GROUP(_FV(_xldudf_EVEONLINE_TYPE(_FV(A46,"id")),"groupID")),"name"))</f>
        <v>-</v>
      </c>
    </row>
    <row r="47" spans="5:5">
      <c r="E47" t="str" cm="1">
        <f t="array" ref="E47">IF(A47="","-",_FV(_xldudf_EVEONLINE_GROUP(_FV(_xldudf_EVEONLINE_TYPE(_FV(A47,"id")),"groupID")),"name"))</f>
        <v>-</v>
      </c>
    </row>
    <row r="48" spans="5:5">
      <c r="E48" t="str" cm="1">
        <f t="array" ref="E48">IF(A48="","-",_FV(_xldudf_EVEONLINE_GROUP(_FV(_xldudf_EVEONLINE_TYPE(_FV(A48,"id")),"groupID")),"name"))</f>
        <v>-</v>
      </c>
    </row>
    <row r="49" spans="5:5">
      <c r="E49" t="str" cm="1">
        <f t="array" ref="E49">IF(A49="","-",_FV(_xldudf_EVEONLINE_GROUP(_FV(_xldudf_EVEONLINE_TYPE(_FV(A49,"id")),"groupID")),"name"))</f>
        <v>-</v>
      </c>
    </row>
    <row r="50" spans="5:5">
      <c r="E50" t="str" cm="1">
        <f t="array" ref="E50">IF(A50="","-",_FV(_xldudf_EVEONLINE_GROUP(_FV(_xldudf_EVEONLINE_TYPE(_FV(A50,"id")),"groupID")),"name"))</f>
        <v>-</v>
      </c>
    </row>
    <row r="51" spans="5:5">
      <c r="E51" t="str" cm="1">
        <f t="array" ref="E51">IF(A51="","-",_FV(_xldudf_EVEONLINE_GROUP(_FV(_xldudf_EVEONLINE_TYPE(_FV(A51,"id")),"groupID")),"name"))</f>
        <v>-</v>
      </c>
    </row>
    <row r="52" spans="5:5">
      <c r="E52" t="str" cm="1">
        <f t="array" ref="E52">IF(A52="","-",_FV(_xldudf_EVEONLINE_GROUP(_FV(_xldudf_EVEONLINE_TYPE(_FV(A52,"id")),"groupID")),"name"))</f>
        <v>-</v>
      </c>
    </row>
    <row r="53" spans="5:5">
      <c r="E53" t="str" cm="1">
        <f t="array" ref="E53">IF(A53="","-",_FV(_xldudf_EVEONLINE_GROUP(_FV(_xldudf_EVEONLINE_TYPE(_FV(A53,"id")),"groupID")),"name"))</f>
        <v>-</v>
      </c>
    </row>
    <row r="54" spans="5:5">
      <c r="E54" t="str" cm="1">
        <f t="array" ref="E54">IF(A54="","-",_FV(_xldudf_EVEONLINE_GROUP(_FV(_xldudf_EVEONLINE_TYPE(_FV(A54,"id")),"groupID")),"name"))</f>
        <v>-</v>
      </c>
    </row>
    <row r="55" spans="5:5">
      <c r="E55" t="str" cm="1">
        <f t="array" ref="E55">IF(A55="","-",_FV(_xldudf_EVEONLINE_GROUP(_FV(_xldudf_EVEONLINE_TYPE(_FV(A55,"id")),"groupID")),"name"))</f>
        <v>-</v>
      </c>
    </row>
    <row r="56" spans="5:5">
      <c r="E56" t="str" cm="1">
        <f t="array" ref="E56">IF(A56="","-",_FV(_xldudf_EVEONLINE_GROUP(_FV(_xldudf_EVEONLINE_TYPE(_FV(A56,"id")),"groupID")),"name"))</f>
        <v>-</v>
      </c>
    </row>
    <row r="57" spans="5:5">
      <c r="E57" t="str" cm="1">
        <f t="array" ref="E57">IF(A57="","-",_FV(_xldudf_EVEONLINE_GROUP(_FV(_xldudf_EVEONLINE_TYPE(_FV(A57,"id")),"groupID")),"name"))</f>
        <v>-</v>
      </c>
    </row>
    <row r="58" spans="5:5">
      <c r="E58" t="str" cm="1">
        <f t="array" ref="E58">IF(A58="","-",_FV(_xldudf_EVEONLINE_GROUP(_FV(_xldudf_EVEONLINE_TYPE(_FV(A58,"id")),"groupID")),"name"))</f>
        <v>-</v>
      </c>
    </row>
    <row r="59" spans="5:5">
      <c r="E59" t="str" cm="1">
        <f t="array" ref="E59">IF(A59="","-",_FV(_xldudf_EVEONLINE_GROUP(_FV(_xldudf_EVEONLINE_TYPE(_FV(A59,"id")),"groupID")),"name"))</f>
        <v>-</v>
      </c>
    </row>
    <row r="60" spans="5:5">
      <c r="E60" t="str" cm="1">
        <f t="array" ref="E60">IF(A60="","-",_FV(_xldudf_EVEONLINE_GROUP(_FV(_xldudf_EVEONLINE_TYPE(_FV(A60,"id")),"groupID")),"name"))</f>
        <v>-</v>
      </c>
    </row>
    <row r="61" spans="5:5">
      <c r="E61" t="str" cm="1">
        <f t="array" ref="E61">IF(A61="","-",_FV(_xldudf_EVEONLINE_GROUP(_FV(_xldudf_EVEONLINE_TYPE(_FV(A61,"id")),"groupID")),"name"))</f>
        <v>-</v>
      </c>
    </row>
    <row r="62" spans="5:5">
      <c r="E62" t="str" cm="1">
        <f t="array" ref="E62">IF(A62="","-",_FV(_xldudf_EVEONLINE_GROUP(_FV(_xldudf_EVEONLINE_TYPE(_FV(A62,"id")),"groupID")),"name"))</f>
        <v>-</v>
      </c>
    </row>
    <row r="63" spans="5:5">
      <c r="E63" t="str" cm="1">
        <f t="array" ref="E63">IF(A63="","-",_FV(_xldudf_EVEONLINE_GROUP(_FV(_xldudf_EVEONLINE_TYPE(_FV(A63,"id")),"groupID")),"name"))</f>
        <v>-</v>
      </c>
    </row>
    <row r="64" spans="5:5">
      <c r="E64" t="str" cm="1">
        <f t="array" ref="E64">IF(A64="","-",_FV(_xldudf_EVEONLINE_GROUP(_FV(_xldudf_EVEONLINE_TYPE(_FV(A64,"id")),"groupID")),"name"))</f>
        <v>-</v>
      </c>
    </row>
    <row r="65" spans="5:5">
      <c r="E65" t="str" cm="1">
        <f t="array" ref="E65">IF(A65="","-",_FV(_xldudf_EVEONLINE_GROUP(_FV(_xldudf_EVEONLINE_TYPE(_FV(A65,"id")),"groupID")),"name"))</f>
        <v>-</v>
      </c>
    </row>
    <row r="66" spans="5:5">
      <c r="E66" t="str" cm="1">
        <f t="array" ref="E66">IF(A66="","-",_FV(_xldudf_EVEONLINE_GROUP(_FV(_xldudf_EVEONLINE_TYPE(_FV(A66,"id")),"groupID")),"name"))</f>
        <v>-</v>
      </c>
    </row>
    <row r="67" spans="5:5">
      <c r="E67" t="str" cm="1">
        <f t="array" ref="E67">IF(A67="","-",_FV(_xldudf_EVEONLINE_GROUP(_FV(_xldudf_EVEONLINE_TYPE(_FV(A67,"id")),"groupID")),"name"))</f>
        <v>-</v>
      </c>
    </row>
    <row r="68" spans="5:5">
      <c r="E68" t="str" cm="1">
        <f t="array" ref="E68">IF(A68="","-",_FV(_xldudf_EVEONLINE_GROUP(_FV(_xldudf_EVEONLINE_TYPE(_FV(A68,"id")),"groupID")),"name"))</f>
        <v>-</v>
      </c>
    </row>
    <row r="69" spans="5:5">
      <c r="E69" t="str" cm="1">
        <f t="array" ref="E69">IF(A69="","-",_FV(_xldudf_EVEONLINE_GROUP(_FV(_xldudf_EVEONLINE_TYPE(_FV(A69,"id")),"groupID")),"name"))</f>
        <v>-</v>
      </c>
    </row>
    <row r="70" spans="5:5">
      <c r="E70" t="str" cm="1">
        <f t="array" ref="E70">IF(A70="","-",_FV(_xldudf_EVEONLINE_GROUP(_FV(_xldudf_EVEONLINE_TYPE(_FV(A70,"id")),"groupID")),"name"))</f>
        <v>-</v>
      </c>
    </row>
    <row r="71" spans="5:5">
      <c r="E71" t="str" cm="1">
        <f t="array" ref="E71">IF(A71="","-",_FV(_xldudf_EVEONLINE_GROUP(_FV(_xldudf_EVEONLINE_TYPE(_FV(A71,"id")),"groupID")),"name"))</f>
        <v>-</v>
      </c>
    </row>
    <row r="72" spans="5:5">
      <c r="E72" t="str" cm="1">
        <f t="array" ref="E72">IF(A72="","-",_FV(_xldudf_EVEONLINE_GROUP(_FV(_xldudf_EVEONLINE_TYPE(_FV(A72,"id")),"groupID")),"name"))</f>
        <v>-</v>
      </c>
    </row>
    <row r="73" spans="5:5">
      <c r="E73" t="str" cm="1">
        <f t="array" ref="E73">IF(A73="","-",_FV(_xldudf_EVEONLINE_GROUP(_FV(_xldudf_EVEONLINE_TYPE(_FV(A73,"id")),"groupID")),"name"))</f>
        <v>-</v>
      </c>
    </row>
    <row r="74" spans="5:5">
      <c r="E74" t="str" cm="1">
        <f t="array" ref="E74">IF(A74="","-",_FV(_xldudf_EVEONLINE_GROUP(_FV(_xldudf_EVEONLINE_TYPE(_FV(A74,"id")),"groupID")),"name"))</f>
        <v>-</v>
      </c>
    </row>
    <row r="75" spans="5:5">
      <c r="E75" t="str" cm="1">
        <f t="array" ref="E75">IF(A75="","-",_FV(_xldudf_EVEONLINE_GROUP(_FV(_xldudf_EVEONLINE_TYPE(_FV(A75,"id")),"groupID")),"name"))</f>
        <v>-</v>
      </c>
    </row>
    <row r="76" spans="5:5">
      <c r="E76" t="str" cm="1">
        <f t="array" ref="E76">IF(A76="","-",_FV(_xldudf_EVEONLINE_GROUP(_FV(_xldudf_EVEONLINE_TYPE(_FV(A76,"id")),"groupID")),"name"))</f>
        <v>-</v>
      </c>
    </row>
    <row r="77" spans="5:5">
      <c r="E77" t="str" cm="1">
        <f t="array" ref="E77">IF(A77="","-",_FV(_xldudf_EVEONLINE_GROUP(_FV(_xldudf_EVEONLINE_TYPE(_FV(A77,"id")),"groupID")),"name"))</f>
        <v>-</v>
      </c>
    </row>
    <row r="78" spans="5:5">
      <c r="E78" t="str" cm="1">
        <f t="array" ref="E78">IF(A78="","-",_FV(_xldudf_EVEONLINE_GROUP(_FV(_xldudf_EVEONLINE_TYPE(_FV(A78,"id")),"groupID")),"name"))</f>
        <v>-</v>
      </c>
    </row>
    <row r="79" spans="5:5">
      <c r="E79" t="str" cm="1">
        <f t="array" ref="E79">IF(A79="","-",_FV(_xldudf_EVEONLINE_GROUP(_FV(_xldudf_EVEONLINE_TYPE(_FV(A79,"id")),"groupID")),"name"))</f>
        <v>-</v>
      </c>
    </row>
    <row r="80" spans="5:5">
      <c r="E80" t="str" cm="1">
        <f t="array" ref="E80">IF(A80="","-",_FV(_xldudf_EVEONLINE_GROUP(_FV(_xldudf_EVEONLINE_TYPE(_FV(A80,"id")),"groupID")),"name"))</f>
        <v>-</v>
      </c>
    </row>
    <row r="81" spans="5:5">
      <c r="E81" t="str" cm="1">
        <f t="array" ref="E81">IF(A81="","-",_FV(_xldudf_EVEONLINE_GROUP(_FV(_xldudf_EVEONLINE_TYPE(_FV(A81,"id")),"groupID")),"name"))</f>
        <v>-</v>
      </c>
    </row>
    <row r="82" spans="5:5">
      <c r="E82" t="str" cm="1">
        <f t="array" ref="E82">IF(A82="","-",_FV(_xldudf_EVEONLINE_GROUP(_FV(_xldudf_EVEONLINE_TYPE(_FV(A82,"id")),"groupID")),"name"))</f>
        <v>-</v>
      </c>
    </row>
    <row r="83" spans="5:5">
      <c r="E83" t="str" cm="1">
        <f t="array" ref="E83">IF(A83="","-",_FV(_xldudf_EVEONLINE_GROUP(_FV(_xldudf_EVEONLINE_TYPE(_FV(A83,"id")),"groupID")),"name"))</f>
        <v>-</v>
      </c>
    </row>
    <row r="84" spans="5:5">
      <c r="E84" t="str" cm="1">
        <f t="array" ref="E84">IF(A84="","-",_FV(_xldudf_EVEONLINE_GROUP(_FV(_xldudf_EVEONLINE_TYPE(_FV(A84,"id")),"groupID")),"name"))</f>
        <v>-</v>
      </c>
    </row>
    <row r="85" spans="5:5">
      <c r="E85" t="str" cm="1">
        <f t="array" ref="E85">IF(A85="","-",_FV(_xldudf_EVEONLINE_GROUP(_FV(_xldudf_EVEONLINE_TYPE(_FV(A85,"id")),"groupID")),"name"))</f>
        <v>-</v>
      </c>
    </row>
    <row r="86" spans="5:5">
      <c r="E86" t="str" cm="1">
        <f t="array" ref="E86">IF(A86="","-",_FV(_xldudf_EVEONLINE_GROUP(_FV(_xldudf_EVEONLINE_TYPE(_FV(A86,"id")),"groupID")),"name"))</f>
        <v>-</v>
      </c>
    </row>
    <row r="87" spans="5:5">
      <c r="E87" t="str" cm="1">
        <f t="array" ref="E87">IF(A87="","-",_FV(_xldudf_EVEONLINE_GROUP(_FV(_xldudf_EVEONLINE_TYPE(_FV(A87,"id")),"groupID")),"name"))</f>
        <v>-</v>
      </c>
    </row>
    <row r="88" spans="5:5">
      <c r="E88" t="str" cm="1">
        <f t="array" ref="E88">IF(A88="","-",_FV(_xldudf_EVEONLINE_GROUP(_FV(_xldudf_EVEONLINE_TYPE(_FV(A88,"id")),"groupID")),"name"))</f>
        <v>-</v>
      </c>
    </row>
    <row r="89" spans="5:5">
      <c r="E89" t="str" cm="1">
        <f t="array" ref="E89">IF(A89="","-",_FV(_xldudf_EVEONLINE_GROUP(_FV(_xldudf_EVEONLINE_TYPE(_FV(A89,"id")),"groupID")),"name"))</f>
        <v>-</v>
      </c>
    </row>
    <row r="90" spans="5:5">
      <c r="E90" t="str" cm="1">
        <f t="array" ref="E90">IF(A90="","-",_FV(_xldudf_EVEONLINE_GROUP(_FV(_xldudf_EVEONLINE_TYPE(_FV(A90,"id")),"groupID")),"name"))</f>
        <v>-</v>
      </c>
    </row>
    <row r="91" spans="5:5">
      <c r="E91" t="str" cm="1">
        <f t="array" ref="E91">IF(A91="","-",_FV(_xldudf_EVEONLINE_GROUP(_FV(_xldudf_EVEONLINE_TYPE(_FV(A91,"id")),"groupID")),"name"))</f>
        <v>-</v>
      </c>
    </row>
    <row r="92" spans="5:5">
      <c r="E92" t="str" cm="1">
        <f t="array" ref="E92">IF(A92="","-",_FV(_xldudf_EVEONLINE_GROUP(_FV(_xldudf_EVEONLINE_TYPE(_FV(A92,"id")),"groupID")),"name"))</f>
        <v>-</v>
      </c>
    </row>
    <row r="93" spans="5:5">
      <c r="E93" t="str" cm="1">
        <f t="array" ref="E93">IF(A93="","-",_FV(_xldudf_EVEONLINE_GROUP(_FV(_xldudf_EVEONLINE_TYPE(_FV(A93,"id")),"groupID")),"name"))</f>
        <v>-</v>
      </c>
    </row>
    <row r="94" spans="5:5">
      <c r="E94" t="str" cm="1">
        <f t="array" ref="E94">IF(A94="","-",_FV(_xldudf_EVEONLINE_GROUP(_FV(_xldudf_EVEONLINE_TYPE(_FV(A94,"id")),"groupID")),"name"))</f>
        <v>-</v>
      </c>
    </row>
    <row r="95" spans="5:5">
      <c r="E95" t="str" cm="1">
        <f t="array" ref="E95">IF(A95="","-",_FV(_xldudf_EVEONLINE_GROUP(_FV(_xldudf_EVEONLINE_TYPE(_FV(A95,"id")),"groupID")),"name"))</f>
        <v>-</v>
      </c>
    </row>
    <row r="96" spans="5:5">
      <c r="E96" t="str" cm="1">
        <f t="array" ref="E96">IF(A96="","-",_FV(_xldudf_EVEONLINE_GROUP(_FV(_xldudf_EVEONLINE_TYPE(_FV(A96,"id")),"groupID")),"name"))</f>
        <v>-</v>
      </c>
    </row>
    <row r="97" spans="5:5">
      <c r="E97" t="str" cm="1">
        <f t="array" ref="E97">IF(A97="","-",_FV(_xldudf_EVEONLINE_GROUP(_FV(_xldudf_EVEONLINE_TYPE(_FV(A97,"id")),"groupID")),"name"))</f>
        <v>-</v>
      </c>
    </row>
    <row r="98" spans="5:5">
      <c r="E98" t="str" cm="1">
        <f t="array" ref="E98">IF(A98="","-",_FV(_xldudf_EVEONLINE_GROUP(_FV(_xldudf_EVEONLINE_TYPE(_FV(A98,"id")),"groupID")),"name"))</f>
        <v>-</v>
      </c>
    </row>
    <row r="99" spans="5:5">
      <c r="E99" t="str" cm="1">
        <f t="array" ref="E99">IF(A99="","-",_FV(_xldudf_EVEONLINE_GROUP(_FV(_xldudf_EVEONLINE_TYPE(_FV(A99,"id")),"groupID")),"name"))</f>
        <v>-</v>
      </c>
    </row>
    <row r="100" spans="5:5">
      <c r="E100" t="str" cm="1">
        <f t="array" ref="E100">IF(A100="","-",_FV(_xldudf_EVEONLINE_GROUP(_FV(_xldudf_EVEONLINE_TYPE(_FV(A100,"id")),"groupID")),"name"))</f>
        <v>-</v>
      </c>
    </row>
    <row r="101" spans="5:5">
      <c r="E101" t="str" cm="1">
        <f t="array" ref="E101">IF(A101="","-",_FV(_xldudf_EVEONLINE_GROUP(_FV(_xldudf_EVEONLINE_TYPE(_FV(A101,"id")),"groupID")),"name"))</f>
        <v>-</v>
      </c>
    </row>
    <row r="102" spans="5:5">
      <c r="E102" t="str" cm="1">
        <f t="array" ref="E102">IF(A102="","-",_FV(_xldudf_EVEONLINE_GROUP(_FV(_xldudf_EVEONLINE_TYPE(_FV(A102,"id")),"groupID")),"name"))</f>
        <v>-</v>
      </c>
    </row>
    <row r="103" spans="5:5">
      <c r="E103" t="str" cm="1">
        <f t="array" ref="E103">IF(A103="","-",_FV(_xldudf_EVEONLINE_GROUP(_FV(_xldudf_EVEONLINE_TYPE(_FV(A103,"id")),"groupID")),"name"))</f>
        <v>-</v>
      </c>
    </row>
    <row r="104" spans="5:5">
      <c r="E104" t="str" cm="1">
        <f t="array" ref="E104">IF(A104="","-",_FV(_xldudf_EVEONLINE_GROUP(_FV(_xldudf_EVEONLINE_TYPE(_FV(A104,"id")),"groupID")),"name"))</f>
        <v>-</v>
      </c>
    </row>
    <row r="105" spans="5:5">
      <c r="E105" t="str" cm="1">
        <f t="array" ref="E105">IF(A105="","-",_FV(_xldudf_EVEONLINE_GROUP(_FV(_xldudf_EVEONLINE_TYPE(_FV(A105,"id")),"groupID")),"name"))</f>
        <v>-</v>
      </c>
    </row>
    <row r="106" spans="5:5">
      <c r="E106" t="str" cm="1">
        <f t="array" ref="E106">IF(A106="","-",_FV(_xldudf_EVEONLINE_GROUP(_FV(_xldudf_EVEONLINE_TYPE(_FV(A106,"id")),"groupID")),"name"))</f>
        <v>-</v>
      </c>
    </row>
    <row r="107" spans="5:5">
      <c r="E107" t="str" cm="1">
        <f t="array" ref="E107">IF(A107="","-",_FV(_xldudf_EVEONLINE_GROUP(_FV(_xldudf_EVEONLINE_TYPE(_FV(A107,"id")),"groupID")),"name"))</f>
        <v>-</v>
      </c>
    </row>
    <row r="108" spans="5:5">
      <c r="E108" t="str" cm="1">
        <f t="array" ref="E108">IF(A108="","-",_FV(_xldudf_EVEONLINE_GROUP(_FV(_xldudf_EVEONLINE_TYPE(_FV(A108,"id")),"groupID")),"name"))</f>
        <v>-</v>
      </c>
    </row>
    <row r="109" spans="5:5">
      <c r="E109" t="str" cm="1">
        <f t="array" ref="E109">IF(A109="","-",_FV(_xldudf_EVEONLINE_GROUP(_FV(_xldudf_EVEONLINE_TYPE(_FV(A109,"id")),"groupID")),"name"))</f>
        <v>-</v>
      </c>
    </row>
    <row r="110" spans="5:5">
      <c r="E110" t="str" cm="1">
        <f t="array" ref="E110">IF(A110="","-",_FV(_xldudf_EVEONLINE_GROUP(_FV(_xldudf_EVEONLINE_TYPE(_FV(A110,"id")),"groupID")),"name"))</f>
        <v>-</v>
      </c>
    </row>
    <row r="111" spans="5:5">
      <c r="E111" t="str" cm="1">
        <f t="array" ref="E111">IF(A111="","-",_FV(_xldudf_EVEONLINE_GROUP(_FV(_xldudf_EVEONLINE_TYPE(_FV(A111,"id")),"groupID")),"name"))</f>
        <v>-</v>
      </c>
    </row>
    <row r="112" spans="5:5">
      <c r="E112" t="str" cm="1">
        <f t="array" ref="E112">IF(A112="","-",_FV(_xldudf_EVEONLINE_GROUP(_FV(_xldudf_EVEONLINE_TYPE(_FV(A112,"id")),"groupID")),"name"))</f>
        <v>-</v>
      </c>
    </row>
    <row r="113" spans="5:5">
      <c r="E113" t="str" cm="1">
        <f t="array" ref="E113">IF(A113="","-",_FV(_xldudf_EVEONLINE_GROUP(_FV(_xldudf_EVEONLINE_TYPE(_FV(A113,"id")),"groupID")),"name"))</f>
        <v>-</v>
      </c>
    </row>
    <row r="114" spans="5:5">
      <c r="E114" t="str" cm="1">
        <f t="array" ref="E114">IF(A114="","-",_FV(_xldudf_EVEONLINE_GROUP(_FV(_xldudf_EVEONLINE_TYPE(_FV(A114,"id")),"groupID")),"name"))</f>
        <v>-</v>
      </c>
    </row>
    <row r="115" spans="5:5">
      <c r="E115" t="str" cm="1">
        <f t="array" ref="E115">IF(A115="","-",_FV(_xldudf_EVEONLINE_GROUP(_FV(_xldudf_EVEONLINE_TYPE(_FV(A115,"id")),"groupID")),"name"))</f>
        <v>-</v>
      </c>
    </row>
    <row r="116" spans="5:5">
      <c r="E116" t="str" cm="1">
        <f t="array" ref="E116">IF(A116="","-",_FV(_xldudf_EVEONLINE_GROUP(_FV(_xldudf_EVEONLINE_TYPE(_FV(A116,"id")),"groupID")),"name"))</f>
        <v>-</v>
      </c>
    </row>
    <row r="117" spans="5:5">
      <c r="E117" t="str" cm="1">
        <f t="array" ref="E117">IF(A117="","-",_FV(_xldudf_EVEONLINE_GROUP(_FV(_xldudf_EVEONLINE_TYPE(_FV(A117,"id")),"groupID")),"name"))</f>
        <v>-</v>
      </c>
    </row>
    <row r="118" spans="5:5">
      <c r="E118" t="str" cm="1">
        <f t="array" ref="E118">IF(A118="","-",_FV(_xldudf_EVEONLINE_GROUP(_FV(_xldudf_EVEONLINE_TYPE(_FV(A118,"id")),"groupID")),"name"))</f>
        <v>-</v>
      </c>
    </row>
    <row r="119" spans="5:5">
      <c r="E119" t="str" cm="1">
        <f t="array" ref="E119">IF(A119="","-",_FV(_xldudf_EVEONLINE_GROUP(_FV(_xldudf_EVEONLINE_TYPE(_FV(A119,"id")),"groupID")),"name"))</f>
        <v>-</v>
      </c>
    </row>
    <row r="120" spans="5:5">
      <c r="E120" t="str" cm="1">
        <f t="array" ref="E120">IF(A120="","-",_FV(_xldudf_EVEONLINE_GROUP(_FV(_xldudf_EVEONLINE_TYPE(_FV(A120,"id")),"groupID")),"name"))</f>
        <v>-</v>
      </c>
    </row>
    <row r="121" spans="5:5">
      <c r="E121" t="str" cm="1">
        <f t="array" ref="E121">IF(A121="","-",_FV(_xldudf_EVEONLINE_GROUP(_FV(_xldudf_EVEONLINE_TYPE(_FV(A121,"id")),"groupID")),"name"))</f>
        <v>-</v>
      </c>
    </row>
    <row r="122" spans="5:5">
      <c r="E122" t="str" cm="1">
        <f t="array" ref="E122">IF(A122="","-",_FV(_xldudf_EVEONLINE_GROUP(_FV(_xldudf_EVEONLINE_TYPE(_FV(A122,"id")),"groupID")),"name"))</f>
        <v>-</v>
      </c>
    </row>
    <row r="123" spans="5:5">
      <c r="E123" t="str" cm="1">
        <f t="array" ref="E123">IF(A123="","-",_FV(_xldudf_EVEONLINE_GROUP(_FV(_xldudf_EVEONLINE_TYPE(_FV(A123,"id")),"groupID")),"name"))</f>
        <v>-</v>
      </c>
    </row>
    <row r="124" spans="5:5">
      <c r="E124" t="str" cm="1">
        <f t="array" ref="E124">IF(A124="","-",_FV(_xldudf_EVEONLINE_GROUP(_FV(_xldudf_EVEONLINE_TYPE(_FV(A124,"id")),"groupID")),"name"))</f>
        <v>-</v>
      </c>
    </row>
    <row r="125" spans="5:5">
      <c r="E125" t="str" cm="1">
        <f t="array" ref="E125">IF(A125="","-",_FV(_xldudf_EVEONLINE_GROUP(_FV(_xldudf_EVEONLINE_TYPE(_FV(A125,"id")),"groupID")),"name"))</f>
        <v>-</v>
      </c>
    </row>
    <row r="126" spans="5:5">
      <c r="E126" t="str" cm="1">
        <f t="array" ref="E126">IF(A126="","-",_FV(_xldudf_EVEONLINE_GROUP(_FV(_xldudf_EVEONLINE_TYPE(_FV(A126,"id")),"groupID")),"name"))</f>
        <v>-</v>
      </c>
    </row>
    <row r="127" spans="5:5">
      <c r="E127" t="str" cm="1">
        <f t="array" ref="E127">IF(A127="","-",_FV(_xldudf_EVEONLINE_GROUP(_FV(_xldudf_EVEONLINE_TYPE(_FV(A127,"id")),"groupID")),"name"))</f>
        <v>-</v>
      </c>
    </row>
    <row r="128" spans="5:5">
      <c r="E128" t="str" cm="1">
        <f t="array" ref="E128">IF(A128="","-",_FV(_xldudf_EVEONLINE_GROUP(_FV(_xldudf_EVEONLINE_TYPE(_FV(A128,"id")),"groupID")),"name"))</f>
        <v>-</v>
      </c>
    </row>
    <row r="129" spans="5:5">
      <c r="E129" t="str" cm="1">
        <f t="array" ref="E129">IF(A129="","-",_FV(_xldudf_EVEONLINE_GROUP(_FV(_xldudf_EVEONLINE_TYPE(_FV(A129,"id")),"groupID")),"name"))</f>
        <v>-</v>
      </c>
    </row>
    <row r="130" spans="5:5">
      <c r="E130" t="str" cm="1">
        <f t="array" ref="E130">IF(A130="","-",_FV(_xldudf_EVEONLINE_GROUP(_FV(_xldudf_EVEONLINE_TYPE(_FV(A130,"id")),"groupID")),"name"))</f>
        <v>-</v>
      </c>
    </row>
    <row r="131" spans="5:5">
      <c r="E131" t="str" cm="1">
        <f t="array" ref="E131">IF(A131="","-",_FV(_xldudf_EVEONLINE_GROUP(_FV(_xldudf_EVEONLINE_TYPE(_FV(A131,"id")),"groupID")),"name"))</f>
        <v>-</v>
      </c>
    </row>
    <row r="132" spans="5:5">
      <c r="E132" t="str" cm="1">
        <f t="array" ref="E132">IF(A132="","-",_FV(_xldudf_EVEONLINE_GROUP(_FV(_xldudf_EVEONLINE_TYPE(_FV(A132,"id")),"groupID")),"name"))</f>
        <v>-</v>
      </c>
    </row>
    <row r="133" spans="5:5">
      <c r="E133" t="str" cm="1">
        <f t="array" ref="E133">IF(A133="","-",_FV(_xldudf_EVEONLINE_GROUP(_FV(_xldudf_EVEONLINE_TYPE(_FV(A133,"id")),"groupID")),"name"))</f>
        <v>-</v>
      </c>
    </row>
    <row r="134" spans="5:5">
      <c r="E134" t="str" cm="1">
        <f t="array" ref="E134">IF(A134="","-",_FV(_xldudf_EVEONLINE_GROUP(_FV(_xldudf_EVEONLINE_TYPE(_FV(A134,"id")),"groupID")),"name"))</f>
        <v>-</v>
      </c>
    </row>
    <row r="135" spans="5:5">
      <c r="E135" t="str" cm="1">
        <f t="array" ref="E135">IF(A135="","-",_FV(_xldudf_EVEONLINE_GROUP(_FV(_xldudf_EVEONLINE_TYPE(_FV(A135,"id")),"groupID")),"name"))</f>
        <v>-</v>
      </c>
    </row>
    <row r="136" spans="5:5">
      <c r="E136" t="str" cm="1">
        <f t="array" ref="E136">IF(A136="","-",_FV(_xldudf_EVEONLINE_GROUP(_FV(_xldudf_EVEONLINE_TYPE(_FV(A136,"id")),"groupID")),"name"))</f>
        <v>-</v>
      </c>
    </row>
    <row r="137" spans="5:5">
      <c r="E137" t="str" cm="1">
        <f t="array" ref="E137">IF(A137="","-",_FV(_xldudf_EVEONLINE_GROUP(_FV(_xldudf_EVEONLINE_TYPE(_FV(A137,"id")),"groupID")),"name"))</f>
        <v>-</v>
      </c>
    </row>
    <row r="138" spans="5:5">
      <c r="E138" t="str" cm="1">
        <f t="array" ref="E138">IF(A138="","-",_FV(_xldudf_EVEONLINE_GROUP(_FV(_xldudf_EVEONLINE_TYPE(_FV(A138,"id")),"groupID")),"name"))</f>
        <v>-</v>
      </c>
    </row>
    <row r="139" spans="5:5">
      <c r="E139" t="str" cm="1">
        <f t="array" ref="E139">IF(A139="","-",_FV(_xldudf_EVEONLINE_GROUP(_FV(_xldudf_EVEONLINE_TYPE(_FV(A139,"id")),"groupID")),"name"))</f>
        <v>-</v>
      </c>
    </row>
    <row r="140" spans="5:5">
      <c r="E140" t="str" cm="1">
        <f t="array" ref="E140">IF(A140="","-",_FV(_xldudf_EVEONLINE_GROUP(_FV(_xldudf_EVEONLINE_TYPE(_FV(A140,"id")),"groupID")),"name"))</f>
        <v>-</v>
      </c>
    </row>
    <row r="141" spans="5:5">
      <c r="E141" t="str" cm="1">
        <f t="array" ref="E141">IF(A141="","-",_FV(_xldudf_EVEONLINE_GROUP(_FV(_xldudf_EVEONLINE_TYPE(_FV(A141,"id")),"groupID")),"name"))</f>
        <v>-</v>
      </c>
    </row>
    <row r="142" spans="5:5">
      <c r="E142" t="str" cm="1">
        <f t="array" ref="E142">IF(A142="","-",_FV(_xldudf_EVEONLINE_GROUP(_FV(_xldudf_EVEONLINE_TYPE(_FV(A142,"id")),"groupID")),"name"))</f>
        <v>-</v>
      </c>
    </row>
    <row r="143" spans="5:5">
      <c r="E143" t="str" cm="1">
        <f t="array" ref="E143">IF(A143="","-",_FV(_xldudf_EVEONLINE_GROUP(_FV(_xldudf_EVEONLINE_TYPE(_FV(A143,"id")),"groupID")),"name"))</f>
        <v>-</v>
      </c>
    </row>
    <row r="144" spans="5:5">
      <c r="E144" t="str" cm="1">
        <f t="array" ref="E144">IF(A144="","-",_FV(_xldudf_EVEONLINE_GROUP(_FV(_xldudf_EVEONLINE_TYPE(_FV(A144,"id")),"groupID")),"name"))</f>
        <v>-</v>
      </c>
    </row>
    <row r="145" spans="5:5">
      <c r="E145" t="str" cm="1">
        <f t="array" ref="E145">IF(A145="","-",_FV(_xldudf_EVEONLINE_GROUP(_FV(_xldudf_EVEONLINE_TYPE(_FV(A145,"id")),"groupID")),"name"))</f>
        <v>-</v>
      </c>
    </row>
    <row r="146" spans="5:5">
      <c r="E146" t="str" cm="1">
        <f t="array" ref="E146">IF(A146="","-",_FV(_xldudf_EVEONLINE_GROUP(_FV(_xldudf_EVEONLINE_TYPE(_FV(A146,"id")),"groupID")),"name"))</f>
        <v>-</v>
      </c>
    </row>
    <row r="147" spans="5:5">
      <c r="E147" t="str" cm="1">
        <f t="array" ref="E147">IF(A147="","-",_FV(_xldudf_EVEONLINE_GROUP(_FV(_xldudf_EVEONLINE_TYPE(_FV(A147,"id")),"groupID")),"name"))</f>
        <v>-</v>
      </c>
    </row>
    <row r="148" spans="5:5">
      <c r="E148" t="str" cm="1">
        <f t="array" ref="E148">IF(A148="","-",_FV(_xldudf_EVEONLINE_GROUP(_FV(_xldudf_EVEONLINE_TYPE(_FV(A148,"id")),"groupID")),"name"))</f>
        <v>-</v>
      </c>
    </row>
    <row r="149" spans="5:5">
      <c r="E149" t="str" cm="1">
        <f t="array" ref="E149">IF(A149="","-",_FV(_xldudf_EVEONLINE_GROUP(_FV(_xldudf_EVEONLINE_TYPE(_FV(A149,"id")),"groupID")),"name"))</f>
        <v>-</v>
      </c>
    </row>
    <row r="150" spans="5:5">
      <c r="E150" t="str" cm="1">
        <f t="array" ref="E150">IF(A150="","-",_FV(_xldudf_EVEONLINE_GROUP(_FV(_xldudf_EVEONLINE_TYPE(_FV(A150,"id")),"groupID")),"name"))</f>
        <v>-</v>
      </c>
    </row>
    <row r="151" spans="5:5">
      <c r="E151" t="str" cm="1">
        <f t="array" ref="E151">IF(A151="","-",_FV(_xldudf_EVEONLINE_GROUP(_FV(_xldudf_EVEONLINE_TYPE(_FV(A151,"id")),"groupID")),"name"))</f>
        <v>-</v>
      </c>
    </row>
    <row r="152" spans="5:5">
      <c r="E152" t="str" cm="1">
        <f t="array" ref="E152">IF(A152="","-",_FV(_xldudf_EVEONLINE_GROUP(_FV(_xldudf_EVEONLINE_TYPE(_FV(A152,"id")),"groupID")),"name"))</f>
        <v>-</v>
      </c>
    </row>
    <row r="153" spans="5:5">
      <c r="E153" t="str" cm="1">
        <f t="array" ref="E153">IF(A153="","-",_FV(_xldudf_EVEONLINE_GROUP(_FV(_xldudf_EVEONLINE_TYPE(_FV(A153,"id")),"groupID")),"name"))</f>
        <v>-</v>
      </c>
    </row>
    <row r="154" spans="5:5">
      <c r="E154" t="str" cm="1">
        <f t="array" ref="E154">IF(A154="","-",_FV(_xldudf_EVEONLINE_GROUP(_FV(_xldudf_EVEONLINE_TYPE(_FV(A154,"id")),"groupID")),"name"))</f>
        <v>-</v>
      </c>
    </row>
    <row r="155" spans="5:5">
      <c r="E155" t="str" cm="1">
        <f t="array" ref="E155">IF(A155="","-",_FV(_xldudf_EVEONLINE_GROUP(_FV(_xldudf_EVEONLINE_TYPE(_FV(A155,"id")),"groupID")),"name"))</f>
        <v>-</v>
      </c>
    </row>
    <row r="156" spans="5:5">
      <c r="E156" t="str" cm="1">
        <f t="array" ref="E156">IF(A156="","-",_FV(_xldudf_EVEONLINE_GROUP(_FV(_xldudf_EVEONLINE_TYPE(_FV(A156,"id")),"groupID")),"name"))</f>
        <v>-</v>
      </c>
    </row>
    <row r="157" spans="5:5">
      <c r="E157" t="str" cm="1">
        <f t="array" ref="E157">IF(A157="","-",_FV(_xldudf_EVEONLINE_GROUP(_FV(_xldudf_EVEONLINE_TYPE(_FV(A157,"id")),"groupID")),"name"))</f>
        <v>-</v>
      </c>
    </row>
    <row r="158" spans="5:5">
      <c r="E158" t="str" cm="1">
        <f t="array" ref="E158">IF(A158="","-",_FV(_xldudf_EVEONLINE_GROUP(_FV(_xldudf_EVEONLINE_TYPE(_FV(A158,"id")),"groupID")),"name"))</f>
        <v>-</v>
      </c>
    </row>
    <row r="159" spans="5:5">
      <c r="E159" t="str" cm="1">
        <f t="array" ref="E159">IF(A159="","-",_FV(_xldudf_EVEONLINE_GROUP(_FV(_xldudf_EVEONLINE_TYPE(_FV(A159,"id")),"groupID")),"name"))</f>
        <v>-</v>
      </c>
    </row>
    <row r="160" spans="5:5">
      <c r="E160" t="str" cm="1">
        <f t="array" ref="E160">IF(A160="","-",_FV(_xldudf_EVEONLINE_GROUP(_FV(_xldudf_EVEONLINE_TYPE(_FV(A160,"id")),"groupID")),"name"))</f>
        <v>-</v>
      </c>
    </row>
    <row r="161" spans="5:5">
      <c r="E161" t="str" cm="1">
        <f t="array" ref="E161">IF(A161="","-",_FV(_xldudf_EVEONLINE_GROUP(_FV(_xldudf_EVEONLINE_TYPE(_FV(A161,"id")),"groupID")),"name"))</f>
        <v>-</v>
      </c>
    </row>
    <row r="162" spans="5:5">
      <c r="E162" t="str" cm="1">
        <f t="array" ref="E162">IF(A162="","-",_FV(_xldudf_EVEONLINE_GROUP(_FV(_xldudf_EVEONLINE_TYPE(_FV(A162,"id")),"groupID")),"name"))</f>
        <v>-</v>
      </c>
    </row>
    <row r="163" spans="5:5">
      <c r="E163" t="str" cm="1">
        <f t="array" ref="E163">IF(A163="","-",_FV(_xldudf_EVEONLINE_GROUP(_FV(_xldudf_EVEONLINE_TYPE(_FV(A163,"id")),"groupID")),"name"))</f>
        <v>-</v>
      </c>
    </row>
    <row r="164" spans="5:5">
      <c r="E164" t="str" cm="1">
        <f t="array" ref="E164">IF(A164="","-",_FV(_xldudf_EVEONLINE_GROUP(_FV(_xldudf_EVEONLINE_TYPE(_FV(A164,"id")),"groupID")),"name"))</f>
        <v>-</v>
      </c>
    </row>
    <row r="165" spans="5:5">
      <c r="E165" t="str" cm="1">
        <f t="array" ref="E165">IF(A165="","-",_FV(_xldudf_EVEONLINE_GROUP(_FV(_xldudf_EVEONLINE_TYPE(_FV(A165,"id")),"groupID")),"name"))</f>
        <v>-</v>
      </c>
    </row>
    <row r="166" spans="5:5">
      <c r="E166" t="str" cm="1">
        <f t="array" ref="E166">IF(A166="","-",_FV(_xldudf_EVEONLINE_GROUP(_FV(_xldudf_EVEONLINE_TYPE(_FV(A166,"id")),"groupID")),"name"))</f>
        <v>-</v>
      </c>
    </row>
    <row r="167" spans="5:5">
      <c r="E167" t="str" cm="1">
        <f t="array" ref="E167">IF(A167="","-",_FV(_xldudf_EVEONLINE_GROUP(_FV(_xldudf_EVEONLINE_TYPE(_FV(A167,"id")),"groupID")),"name"))</f>
        <v>-</v>
      </c>
    </row>
    <row r="168" spans="5:5">
      <c r="E168" t="str" cm="1">
        <f t="array" ref="E168">IF(A168="","-",_FV(_xldudf_EVEONLINE_GROUP(_FV(_xldudf_EVEONLINE_TYPE(_FV(A168,"id")),"groupID")),"name"))</f>
        <v>-</v>
      </c>
    </row>
    <row r="169" spans="5:5">
      <c r="E169" t="str" cm="1">
        <f t="array" ref="E169">IF(A169="","-",_FV(_xldudf_EVEONLINE_GROUP(_FV(_xldudf_EVEONLINE_TYPE(_FV(A169,"id")),"groupID")),"name"))</f>
        <v>-</v>
      </c>
    </row>
    <row r="170" spans="5:5">
      <c r="E170" t="str" cm="1">
        <f t="array" ref="E170">IF(A170="","-",_FV(_xldudf_EVEONLINE_GROUP(_FV(_xldudf_EVEONLINE_TYPE(_FV(A170,"id")),"groupID")),"name"))</f>
        <v>-</v>
      </c>
    </row>
    <row r="171" spans="5:5">
      <c r="E171" t="str" cm="1">
        <f t="array" ref="E171">IF(A171="","-",_FV(_xldudf_EVEONLINE_GROUP(_FV(_xldudf_EVEONLINE_TYPE(_FV(A171,"id")),"groupID")),"name"))</f>
        <v>-</v>
      </c>
    </row>
    <row r="172" spans="5:5">
      <c r="E172" t="str" cm="1">
        <f t="array" ref="E172">IF(A172="","-",_FV(_xldudf_EVEONLINE_GROUP(_FV(_xldudf_EVEONLINE_TYPE(_FV(A172,"id")),"groupID")),"name"))</f>
        <v>-</v>
      </c>
    </row>
    <row r="173" spans="5:5">
      <c r="E173" t="str" cm="1">
        <f t="array" ref="E173">IF(A173="","-",_FV(_xldudf_EVEONLINE_GROUP(_FV(_xldudf_EVEONLINE_TYPE(_FV(A173,"id")),"groupID")),"name"))</f>
        <v>-</v>
      </c>
    </row>
    <row r="174" spans="5:5">
      <c r="E174" t="str" cm="1">
        <f t="array" ref="E174">IF(A174="","-",_FV(_xldudf_EVEONLINE_GROUP(_FV(_xldudf_EVEONLINE_TYPE(_FV(A174,"id")),"groupID")),"name"))</f>
        <v>-</v>
      </c>
    </row>
    <row r="175" spans="5:5">
      <c r="E175" t="str" cm="1">
        <f t="array" ref="E175">IF(A175="","-",_FV(_xldudf_EVEONLINE_GROUP(_FV(_xldudf_EVEONLINE_TYPE(_FV(A175,"id")),"groupID")),"name"))</f>
        <v>-</v>
      </c>
    </row>
    <row r="176" spans="5:5">
      <c r="E176" t="str" cm="1">
        <f t="array" ref="E176">IF(A176="","-",_FV(_xldudf_EVEONLINE_GROUP(_FV(_xldudf_EVEONLINE_TYPE(_FV(A176,"id")),"groupID")),"name"))</f>
        <v>-</v>
      </c>
    </row>
    <row r="177" spans="5:5">
      <c r="E177" t="str" cm="1">
        <f t="array" ref="E177">IF(A177="","-",_FV(_xldudf_EVEONLINE_GROUP(_FV(_xldudf_EVEONLINE_TYPE(_FV(A177,"id")),"groupID")),"name"))</f>
        <v>-</v>
      </c>
    </row>
    <row r="178" spans="5:5">
      <c r="E178" t="str" cm="1">
        <f t="array" ref="E178">IF(A178="","-",_FV(_xldudf_EVEONLINE_GROUP(_FV(_xldudf_EVEONLINE_TYPE(_FV(A178,"id")),"groupID")),"name"))</f>
        <v>-</v>
      </c>
    </row>
    <row r="179" spans="5:5">
      <c r="E179" t="str" cm="1">
        <f t="array" ref="E179">IF(A179="","-",_FV(_xldudf_EVEONLINE_GROUP(_FV(_xldudf_EVEONLINE_TYPE(_FV(A179,"id")),"groupID")),"name"))</f>
        <v>-</v>
      </c>
    </row>
    <row r="180" spans="5:5">
      <c r="E180" t="str" cm="1">
        <f t="array" ref="E180">IF(A180="","-",_FV(_xldudf_EVEONLINE_GROUP(_FV(_xldudf_EVEONLINE_TYPE(_FV(A180,"id")),"groupID")),"name"))</f>
        <v>-</v>
      </c>
    </row>
    <row r="181" spans="5:5">
      <c r="E181" t="str" cm="1">
        <f t="array" ref="E181">IF(A181="","-",_FV(_xldudf_EVEONLINE_GROUP(_FV(_xldudf_EVEONLINE_TYPE(_FV(A181,"id")),"groupID")),"name"))</f>
        <v>-</v>
      </c>
    </row>
    <row r="182" spans="5:5">
      <c r="E182" t="str" cm="1">
        <f t="array" ref="E182">IF(A182="","-",_FV(_xldudf_EVEONLINE_GROUP(_FV(_xldudf_EVEONLINE_TYPE(_FV(A182,"id")),"groupID")),"name"))</f>
        <v>-</v>
      </c>
    </row>
    <row r="183" spans="5:5">
      <c r="E183" t="str" cm="1">
        <f t="array" ref="E183">IF(A183="","-",_FV(_xldudf_EVEONLINE_GROUP(_FV(_xldudf_EVEONLINE_TYPE(_FV(A183,"id")),"groupID")),"name"))</f>
        <v>-</v>
      </c>
    </row>
    <row r="184" spans="5:5">
      <c r="E184" t="str" cm="1">
        <f t="array" ref="E184">IF(A184="","-",_FV(_xldudf_EVEONLINE_GROUP(_FV(_xldudf_EVEONLINE_TYPE(_FV(A184,"id")),"groupID")),"name"))</f>
        <v>-</v>
      </c>
    </row>
    <row r="185" spans="5:5">
      <c r="E185" t="str" cm="1">
        <f t="array" ref="E185">IF(A185="","-",_FV(_xldudf_EVEONLINE_GROUP(_FV(_xldudf_EVEONLINE_TYPE(_FV(A185,"id")),"groupID")),"name"))</f>
        <v>-</v>
      </c>
    </row>
    <row r="186" spans="5:5">
      <c r="E186" t="str" cm="1">
        <f t="array" ref="E186">IF(A186="","-",_FV(_xldudf_EVEONLINE_GROUP(_FV(_xldudf_EVEONLINE_TYPE(_FV(A186,"id")),"groupID")),"name"))</f>
        <v>-</v>
      </c>
    </row>
    <row r="187" spans="5:5">
      <c r="E187" t="str" cm="1">
        <f t="array" ref="E187">IF(A187="","-",_FV(_xldudf_EVEONLINE_GROUP(_FV(_xldudf_EVEONLINE_TYPE(_FV(A187,"id")),"groupID")),"name"))</f>
        <v>-</v>
      </c>
    </row>
    <row r="188" spans="5:5">
      <c r="E188" t="str" cm="1">
        <f t="array" ref="E188">IF(A188="","-",_FV(_xldudf_EVEONLINE_GROUP(_FV(_xldudf_EVEONLINE_TYPE(_FV(A188,"id")),"groupID")),"name"))</f>
        <v>-</v>
      </c>
    </row>
    <row r="189" spans="5:5">
      <c r="E189" t="str" cm="1">
        <f t="array" ref="E189">IF(A189="","-",_FV(_xldudf_EVEONLINE_GROUP(_FV(_xldudf_EVEONLINE_TYPE(_FV(A189,"id")),"groupID")),"name"))</f>
        <v>-</v>
      </c>
    </row>
    <row r="190" spans="5:5">
      <c r="E190" t="str" cm="1">
        <f t="array" ref="E190">IF(A190="","-",_FV(_xldudf_EVEONLINE_GROUP(_FV(_xldudf_EVEONLINE_TYPE(_FV(A190,"id")),"groupID")),"name"))</f>
        <v>-</v>
      </c>
    </row>
    <row r="191" spans="5:5">
      <c r="E191" t="str" cm="1">
        <f t="array" ref="E191">IF(A191="","-",_FV(_xldudf_EVEONLINE_GROUP(_FV(_xldudf_EVEONLINE_TYPE(_FV(A191,"id")),"groupID")),"name"))</f>
        <v>-</v>
      </c>
    </row>
    <row r="192" spans="5:5">
      <c r="E192" t="str" cm="1">
        <f t="array" ref="E192">IF(A192="","-",_FV(_xldudf_EVEONLINE_GROUP(_FV(_xldudf_EVEONLINE_TYPE(_FV(A192,"id")),"groupID")),"name"))</f>
        <v>-</v>
      </c>
    </row>
    <row r="193" spans="5:5">
      <c r="E193" t="str" cm="1">
        <f t="array" ref="E193">IF(A193="","-",_FV(_xldudf_EVEONLINE_GROUP(_FV(_xldudf_EVEONLINE_TYPE(_FV(A193,"id")),"groupID")),"name"))</f>
        <v>-</v>
      </c>
    </row>
    <row r="194" spans="5:5">
      <c r="E194" t="str" cm="1">
        <f t="array" ref="E194">IF(A194="","-",_FV(_xldudf_EVEONLINE_GROUP(_FV(_xldudf_EVEONLINE_TYPE(_FV(A194,"id")),"groupID")),"name"))</f>
        <v>-</v>
      </c>
    </row>
    <row r="195" spans="5:5">
      <c r="E195" t="str" cm="1">
        <f t="array" ref="E195">IF(A195="","-",_FV(_xldudf_EVEONLINE_GROUP(_FV(_xldudf_EVEONLINE_TYPE(_FV(A195,"id")),"groupID")),"name"))</f>
        <v>-</v>
      </c>
    </row>
    <row r="196" spans="5:5">
      <c r="E196" t="str" cm="1">
        <f t="array" ref="E196">IF(A196="","-",_FV(_xldudf_EVEONLINE_GROUP(_FV(_xldudf_EVEONLINE_TYPE(_FV(A196,"id")),"groupID")),"name"))</f>
        <v>-</v>
      </c>
    </row>
    <row r="197" spans="5:5">
      <c r="E197" t="str" cm="1">
        <f t="array" ref="E197">IF(A197="","-",_FV(_xldudf_EVEONLINE_GROUP(_FV(_xldudf_EVEONLINE_TYPE(_FV(A197,"id")),"groupID")),"name"))</f>
        <v>-</v>
      </c>
    </row>
    <row r="198" spans="5:5">
      <c r="E198" t="str" cm="1">
        <f t="array" ref="E198">IF(A198="","-",_FV(_xldudf_EVEONLINE_GROUP(_FV(_xldudf_EVEONLINE_TYPE(_FV(A198,"id")),"groupID")),"name"))</f>
        <v>-</v>
      </c>
    </row>
    <row r="199" spans="5:5">
      <c r="E199" t="str" cm="1">
        <f t="array" ref="E199">IF(A199="","-",_FV(_xldudf_EVEONLINE_GROUP(_FV(_xldudf_EVEONLINE_TYPE(_FV(A199,"id")),"groupID")),"name"))</f>
        <v>-</v>
      </c>
    </row>
    <row r="200" spans="5:5">
      <c r="E200" t="str" cm="1">
        <f t="array" ref="E200">IF(A200="","-",_FV(_xldudf_EVEONLINE_GROUP(_FV(_xldudf_EVEONLINE_TYPE(_FV(A200,"id")),"groupID")),"name"))</f>
        <v>-</v>
      </c>
    </row>
    <row r="201" spans="5:5">
      <c r="E201" t="str" cm="1">
        <f t="array" ref="E201">IF(A201="","-",_FV(_xldudf_EVEONLINE_GROUP(_FV(_xldudf_EVEONLINE_TYPE(_FV(A201,"id")),"groupID")),"name"))</f>
        <v>-</v>
      </c>
    </row>
    <row r="202" spans="5:5">
      <c r="E202" t="str" cm="1">
        <f t="array" ref="E202">IF(A202="","-",_FV(_xldudf_EVEONLINE_GROUP(_FV(_xldudf_EVEONLINE_TYPE(_FV(A202,"id")),"groupID")),"name"))</f>
        <v>-</v>
      </c>
    </row>
    <row r="203" spans="5:5">
      <c r="E203" t="str" cm="1">
        <f t="array" ref="E203">IF(A203="","-",_FV(_xldudf_EVEONLINE_GROUP(_FV(_xldudf_EVEONLINE_TYPE(_FV(A203,"id")),"groupID")),"name"))</f>
        <v>-</v>
      </c>
    </row>
    <row r="204" spans="5:5">
      <c r="E204" t="str" cm="1">
        <f t="array" ref="E204">IF(A204="","-",_FV(_xldudf_EVEONLINE_GROUP(_FV(_xldudf_EVEONLINE_TYPE(_FV(A204,"id")),"groupID")),"name"))</f>
        <v>-</v>
      </c>
    </row>
    <row r="205" spans="5:5">
      <c r="E205" t="str" cm="1">
        <f t="array" ref="E205">IF(A205="","-",_FV(_xldudf_EVEONLINE_GROUP(_FV(_xldudf_EVEONLINE_TYPE(_FV(A205,"id")),"groupID")),"name"))</f>
        <v>-</v>
      </c>
    </row>
    <row r="206" spans="5:5">
      <c r="E206" t="str" cm="1">
        <f t="array" ref="E206">IF(A206="","-",_FV(_xldudf_EVEONLINE_GROUP(_FV(_xldudf_EVEONLINE_TYPE(_FV(A206,"id")),"groupID")),"name"))</f>
        <v>-</v>
      </c>
    </row>
    <row r="207" spans="5:5">
      <c r="E207" t="str" cm="1">
        <f t="array" ref="E207">IF(A207="","-",_FV(_xldudf_EVEONLINE_GROUP(_FV(_xldudf_EVEONLINE_TYPE(_FV(A207,"id")),"groupID")),"name"))</f>
        <v>-</v>
      </c>
    </row>
    <row r="208" spans="5:5">
      <c r="E208" t="str" cm="1">
        <f t="array" ref="E208">IF(A208="","-",_FV(_xldudf_EVEONLINE_GROUP(_FV(_xldudf_EVEONLINE_TYPE(_FV(A208,"id")),"groupID")),"name"))</f>
        <v>-</v>
      </c>
    </row>
    <row r="209" spans="5:5">
      <c r="E209" t="str" cm="1">
        <f t="array" ref="E209">IF(A209="","-",_FV(_xldudf_EVEONLINE_GROUP(_FV(_xldudf_EVEONLINE_TYPE(_FV(A209,"id")),"groupID")),"name"))</f>
        <v>-</v>
      </c>
    </row>
    <row r="210" spans="5:5">
      <c r="E210" t="str" cm="1">
        <f t="array" ref="E210">IF(A210="","-",_FV(_xldudf_EVEONLINE_GROUP(_FV(_xldudf_EVEONLINE_TYPE(_FV(A210,"id")),"groupID")),"name"))</f>
        <v>-</v>
      </c>
    </row>
    <row r="211" spans="5:5">
      <c r="E211" t="str" cm="1">
        <f t="array" ref="E211">IF(A211="","-",_FV(_xldudf_EVEONLINE_GROUP(_FV(_xldudf_EVEONLINE_TYPE(_FV(A211,"id")),"groupID")),"name"))</f>
        <v>-</v>
      </c>
    </row>
    <row r="212" spans="5:5">
      <c r="E212" t="str" cm="1">
        <f t="array" ref="E212">IF(A212="","-",_FV(_xldudf_EVEONLINE_GROUP(_FV(_xldudf_EVEONLINE_TYPE(_FV(A212,"id")),"groupID")),"name"))</f>
        <v>-</v>
      </c>
    </row>
    <row r="213" spans="5:5">
      <c r="E213" t="str" cm="1">
        <f t="array" ref="E213">IF(A213="","-",_FV(_xldudf_EVEONLINE_GROUP(_FV(_xldudf_EVEONLINE_TYPE(_FV(A213,"id")),"groupID")),"name"))</f>
        <v>-</v>
      </c>
    </row>
    <row r="214" spans="5:5">
      <c r="E214" t="str" cm="1">
        <f t="array" ref="E214">IF(A214="","-",_FV(_xldudf_EVEONLINE_GROUP(_FV(_xldudf_EVEONLINE_TYPE(_FV(A214,"id")),"groupID")),"name"))</f>
        <v>-</v>
      </c>
    </row>
    <row r="215" spans="5:5">
      <c r="E215" t="str" cm="1">
        <f t="array" ref="E215">IF(A215="","-",_FV(_xldudf_EVEONLINE_GROUP(_FV(_xldudf_EVEONLINE_TYPE(_FV(A215,"id")),"groupID")),"name"))</f>
        <v>-</v>
      </c>
    </row>
    <row r="216" spans="5:5">
      <c r="E216" t="str" cm="1">
        <f t="array" ref="E216">IF(A216="","-",_FV(_xldudf_EVEONLINE_GROUP(_FV(_xldudf_EVEONLINE_TYPE(_FV(A216,"id")),"groupID")),"name"))</f>
        <v>-</v>
      </c>
    </row>
    <row r="217" spans="5:5">
      <c r="E217" t="str" cm="1">
        <f t="array" ref="E217">IF(A217="","-",_FV(_xldudf_EVEONLINE_GROUP(_FV(_xldudf_EVEONLINE_TYPE(_FV(A217,"id")),"groupID")),"name"))</f>
        <v>-</v>
      </c>
    </row>
    <row r="218" spans="5:5">
      <c r="E218" t="str" cm="1">
        <f t="array" ref="E218">IF(A218="","-",_FV(_xldudf_EVEONLINE_GROUP(_FV(_xldudf_EVEONLINE_TYPE(_FV(A218,"id")),"groupID")),"name"))</f>
        <v>-</v>
      </c>
    </row>
    <row r="219" spans="5:5">
      <c r="E219" t="str" cm="1">
        <f t="array" ref="E219">IF(A219="","-",_FV(_xldudf_EVEONLINE_GROUP(_FV(_xldudf_EVEONLINE_TYPE(_FV(A219,"id")),"groupID")),"name"))</f>
        <v>-</v>
      </c>
    </row>
    <row r="220" spans="5:5">
      <c r="E220" t="str" cm="1">
        <f t="array" ref="E220">IF(A220="","-",_FV(_xldudf_EVEONLINE_GROUP(_FV(_xldudf_EVEONLINE_TYPE(_FV(A220,"id")),"groupID")),"name"))</f>
        <v>-</v>
      </c>
    </row>
    <row r="221" spans="5:5">
      <c r="E221" t="str" cm="1">
        <f t="array" ref="E221">IF(A221="","-",_FV(_xldudf_EVEONLINE_GROUP(_FV(_xldudf_EVEONLINE_TYPE(_FV(A221,"id")),"groupID")),"name"))</f>
        <v>-</v>
      </c>
    </row>
    <row r="222" spans="5:5">
      <c r="E222" t="str" cm="1">
        <f t="array" ref="E222">IF(A222="","-",_FV(_xldudf_EVEONLINE_GROUP(_FV(_xldudf_EVEONLINE_TYPE(_FV(A222,"id")),"groupID")),"name"))</f>
        <v>-</v>
      </c>
    </row>
    <row r="223" spans="5:5">
      <c r="E223" t="str" cm="1">
        <f t="array" ref="E223">IF(A223="","-",_FV(_xldudf_EVEONLINE_GROUP(_FV(_xldudf_EVEONLINE_TYPE(_FV(A223,"id")),"groupID")),"name"))</f>
        <v>-</v>
      </c>
    </row>
    <row r="224" spans="5:5">
      <c r="E224" t="str" cm="1">
        <f t="array" ref="E224">IF(A224="","-",_FV(_xldudf_EVEONLINE_GROUP(_FV(_xldudf_EVEONLINE_TYPE(_FV(A224,"id")),"groupID")),"name"))</f>
        <v>-</v>
      </c>
    </row>
    <row r="225" spans="5:5">
      <c r="E225" t="str" cm="1">
        <f t="array" ref="E225">IF(A225="","-",_FV(_xldudf_EVEONLINE_GROUP(_FV(_xldudf_EVEONLINE_TYPE(_FV(A225,"id")),"groupID")),"name"))</f>
        <v>-</v>
      </c>
    </row>
    <row r="226" spans="5:5">
      <c r="E226" t="str" cm="1">
        <f t="array" ref="E226">IF(A226="","-",_FV(_xldudf_EVEONLINE_GROUP(_FV(_xldudf_EVEONLINE_TYPE(_FV(A226,"id")),"groupID")),"name"))</f>
        <v>-</v>
      </c>
    </row>
    <row r="227" spans="5:5">
      <c r="E227" t="str" cm="1">
        <f t="array" ref="E227">IF(A227="","-",_FV(_xldudf_EVEONLINE_GROUP(_FV(_xldudf_EVEONLINE_TYPE(_FV(A227,"id")),"groupID")),"name"))</f>
        <v>-</v>
      </c>
    </row>
    <row r="228" spans="5:5">
      <c r="E228" t="str" cm="1">
        <f t="array" ref="E228">IF(A228="","-",_FV(_xldudf_EVEONLINE_GROUP(_FV(_xldudf_EVEONLINE_TYPE(_FV(A228,"id")),"groupID")),"name"))</f>
        <v>-</v>
      </c>
    </row>
    <row r="229" spans="5:5">
      <c r="E229" t="str" cm="1">
        <f t="array" ref="E229">IF(A229="","-",_FV(_xldudf_EVEONLINE_GROUP(_FV(_xldudf_EVEONLINE_TYPE(_FV(A229,"id")),"groupID")),"name"))</f>
        <v>-</v>
      </c>
    </row>
    <row r="230" spans="5:5">
      <c r="E230" t="str" cm="1">
        <f t="array" ref="E230">IF(A230="","-",_FV(_xldudf_EVEONLINE_GROUP(_FV(_xldudf_EVEONLINE_TYPE(_FV(A230,"id")),"groupID")),"name"))</f>
        <v>-</v>
      </c>
    </row>
    <row r="231" spans="5:5">
      <c r="E231" t="str" cm="1">
        <f t="array" ref="E231">IF(A231="","-",_FV(_xldudf_EVEONLINE_GROUP(_FV(_xldudf_EVEONLINE_TYPE(_FV(A231,"id")),"groupID")),"name"))</f>
        <v>-</v>
      </c>
    </row>
    <row r="232" spans="5:5">
      <c r="E232" t="str" cm="1">
        <f t="array" ref="E232">IF(A232="","-",_FV(_xldudf_EVEONLINE_GROUP(_FV(_xldudf_EVEONLINE_TYPE(_FV(A232,"id")),"groupID")),"name"))</f>
        <v>-</v>
      </c>
    </row>
    <row r="233" spans="5:5">
      <c r="E233" t="str" cm="1">
        <f t="array" ref="E233">IF(A233="","-",_FV(_xldudf_EVEONLINE_GROUP(_FV(_xldudf_EVEONLINE_TYPE(_FV(A233,"id")),"groupID")),"name"))</f>
        <v>-</v>
      </c>
    </row>
    <row r="234" spans="5:5">
      <c r="E234" t="str" cm="1">
        <f t="array" ref="E234">IF(A234="","-",_FV(_xldudf_EVEONLINE_GROUP(_FV(_xldudf_EVEONLINE_TYPE(_FV(A234,"id")),"groupID")),"name"))</f>
        <v>-</v>
      </c>
    </row>
    <row r="235" spans="5:5">
      <c r="E235" t="str" cm="1">
        <f t="array" ref="E235">IF(A235="","-",_FV(_xldudf_EVEONLINE_GROUP(_FV(_xldudf_EVEONLINE_TYPE(_FV(A235,"id")),"groupID")),"name"))</f>
        <v>-</v>
      </c>
    </row>
    <row r="236" spans="5:5">
      <c r="E236" t="str" cm="1">
        <f t="array" ref="E236">IF(A236="","-",_FV(_xldudf_EVEONLINE_GROUP(_FV(_xldudf_EVEONLINE_TYPE(_FV(A236,"id")),"groupID")),"name"))</f>
        <v>-</v>
      </c>
    </row>
    <row r="237" spans="5:5">
      <c r="E237" t="str" cm="1">
        <f t="array" ref="E237">IF(A237="","-",_FV(_xldudf_EVEONLINE_GROUP(_FV(_xldudf_EVEONLINE_TYPE(_FV(A237,"id")),"groupID")),"name"))</f>
        <v>-</v>
      </c>
    </row>
    <row r="238" spans="5:5">
      <c r="E238" t="str" cm="1">
        <f t="array" ref="E238">IF(A238="","-",_FV(_xldudf_EVEONLINE_GROUP(_FV(_xldudf_EVEONLINE_TYPE(_FV(A238,"id")),"groupID")),"name"))</f>
        <v>-</v>
      </c>
    </row>
    <row r="239" spans="5:5">
      <c r="E239" t="str" cm="1">
        <f t="array" ref="E239">IF(A239="","-",_FV(_xldudf_EVEONLINE_GROUP(_FV(_xldudf_EVEONLINE_TYPE(_FV(A239,"id")),"groupID")),"name"))</f>
        <v>-</v>
      </c>
    </row>
    <row r="240" spans="5:5">
      <c r="E240" t="str" cm="1">
        <f t="array" ref="E240">IF(A240="","-",_FV(_xldudf_EVEONLINE_GROUP(_FV(_xldudf_EVEONLINE_TYPE(_FV(A240,"id")),"groupID")),"name"))</f>
        <v>-</v>
      </c>
    </row>
    <row r="241" spans="5:5">
      <c r="E241" t="str" cm="1">
        <f t="array" ref="E241">IF(A241="","-",_FV(_xldudf_EVEONLINE_GROUP(_FV(_xldudf_EVEONLINE_TYPE(_FV(A241,"id")),"groupID")),"name"))</f>
        <v>-</v>
      </c>
    </row>
    <row r="242" spans="5:5">
      <c r="E242" t="str" cm="1">
        <f t="array" ref="E242">IF(A242="","-",_FV(_xldudf_EVEONLINE_GROUP(_FV(_xldudf_EVEONLINE_TYPE(_FV(A242,"id")),"groupID")),"name"))</f>
        <v>-</v>
      </c>
    </row>
    <row r="243" spans="5:5">
      <c r="E243" t="str" cm="1">
        <f t="array" ref="E243">IF(A243="","-",_FV(_xldudf_EVEONLINE_GROUP(_FV(_xldudf_EVEONLINE_TYPE(_FV(A243,"id")),"groupID")),"name"))</f>
        <v>-</v>
      </c>
    </row>
    <row r="244" spans="5:5">
      <c r="E244" t="str" cm="1">
        <f t="array" ref="E244">IF(A244="","-",_FV(_xldudf_EVEONLINE_GROUP(_FV(_xldudf_EVEONLINE_TYPE(_FV(A244,"id")),"groupID")),"name"))</f>
        <v>-</v>
      </c>
    </row>
    <row r="245" spans="5:5">
      <c r="E245" t="str" cm="1">
        <f t="array" ref="E245">IF(A245="","-",_FV(_xldudf_EVEONLINE_GROUP(_FV(_xldudf_EVEONLINE_TYPE(_FV(A245,"id")),"groupID")),"name"))</f>
        <v>-</v>
      </c>
    </row>
    <row r="246" spans="5:5">
      <c r="E246" t="str" cm="1">
        <f t="array" ref="E246">IF(A246="","-",_FV(_xldudf_EVEONLINE_GROUP(_FV(_xldudf_EVEONLINE_TYPE(_FV(A246,"id")),"groupID")),"name"))</f>
        <v>-</v>
      </c>
    </row>
    <row r="247" spans="5:5">
      <c r="E247" t="str" cm="1">
        <f t="array" ref="E247">IF(A247="","-",_FV(_xldudf_EVEONLINE_GROUP(_FV(_xldudf_EVEONLINE_TYPE(_FV(A247,"id")),"groupID")),"name"))</f>
        <v>-</v>
      </c>
    </row>
    <row r="248" spans="5:5">
      <c r="E248" t="str" cm="1">
        <f t="array" ref="E248">IF(A248="","-",_FV(_xldudf_EVEONLINE_GROUP(_FV(_xldudf_EVEONLINE_TYPE(_FV(A248,"id")),"groupID")),"name"))</f>
        <v>-</v>
      </c>
    </row>
    <row r="249" spans="5:5">
      <c r="E249" t="str" cm="1">
        <f t="array" ref="E249">IF(A249="","-",_FV(_xldudf_EVEONLINE_GROUP(_FV(_xldudf_EVEONLINE_TYPE(_FV(A249,"id")),"groupID")),"name"))</f>
        <v>-</v>
      </c>
    </row>
    <row r="250" spans="5:5">
      <c r="E250" t="str" cm="1">
        <f t="array" ref="E250">IF(A250="","-",_FV(_xldudf_EVEONLINE_GROUP(_FV(_xldudf_EVEONLINE_TYPE(_FV(A250,"id")),"groupID")),"name"))</f>
        <v>-</v>
      </c>
    </row>
    <row r="251" spans="5:5">
      <c r="E251" t="str" cm="1">
        <f t="array" ref="E251">IF(A251="","-",_FV(_xldudf_EVEONLINE_GROUP(_FV(_xldudf_EVEONLINE_TYPE(_FV(A251,"id")),"groupID")),"name"))</f>
        <v>-</v>
      </c>
    </row>
    <row r="252" spans="5:5">
      <c r="E252" t="str" cm="1">
        <f t="array" ref="E252">IF(A252="","-",_FV(_xldudf_EVEONLINE_GROUP(_FV(_xldudf_EVEONLINE_TYPE(_FV(A252,"id")),"groupID")),"name"))</f>
        <v>-</v>
      </c>
    </row>
    <row r="253" spans="5:5">
      <c r="E253" t="str" cm="1">
        <f t="array" ref="E253">IF(A253="","-",_FV(_xldudf_EVEONLINE_GROUP(_FV(_xldudf_EVEONLINE_TYPE(_FV(A253,"id")),"groupID")),"name"))</f>
        <v>-</v>
      </c>
    </row>
    <row r="254" spans="5:5">
      <c r="E254" t="str" cm="1">
        <f t="array" ref="E254">IF(A254="","-",_FV(_xldudf_EVEONLINE_GROUP(_FV(_xldudf_EVEONLINE_TYPE(_FV(A254,"id")),"groupID")),"name"))</f>
        <v>-</v>
      </c>
    </row>
    <row r="255" spans="5:5">
      <c r="E255" t="str" cm="1">
        <f t="array" ref="E255">IF(A255="","-",_FV(_xldudf_EVEONLINE_GROUP(_FV(_xldudf_EVEONLINE_TYPE(_FV(A255,"id")),"groupID")),"name"))</f>
        <v>-</v>
      </c>
    </row>
    <row r="256" spans="5:5">
      <c r="E256" t="str" cm="1">
        <f t="array" ref="E256">IF(A256="","-",_FV(_xldudf_EVEONLINE_GROUP(_FV(_xldudf_EVEONLINE_TYPE(_FV(A256,"id")),"groupID")),"name"))</f>
        <v>-</v>
      </c>
    </row>
    <row r="257" spans="5:5">
      <c r="E257" t="str" cm="1">
        <f t="array" ref="E257">IF(A257="","-",_FV(_xldudf_EVEONLINE_GROUP(_FV(_xldudf_EVEONLINE_TYPE(_FV(A257,"id")),"groupID")),"name"))</f>
        <v>-</v>
      </c>
    </row>
    <row r="258" spans="5:5">
      <c r="E258" t="str" cm="1">
        <f t="array" ref="E258">IF(A258="","-",_FV(_xldudf_EVEONLINE_GROUP(_FV(_xldudf_EVEONLINE_TYPE(_FV(A258,"id")),"groupID")),"name"))</f>
        <v>-</v>
      </c>
    </row>
    <row r="259" spans="5:5">
      <c r="E259" t="str" cm="1">
        <f t="array" ref="E259">IF(A259="","-",_FV(_xldudf_EVEONLINE_GROUP(_FV(_xldudf_EVEONLINE_TYPE(_FV(A259,"id")),"groupID")),"name"))</f>
        <v>-</v>
      </c>
    </row>
    <row r="260" spans="5:5">
      <c r="E260" t="str" cm="1">
        <f t="array" ref="E260">IF(A260="","-",_FV(_xldudf_EVEONLINE_GROUP(_FV(_xldudf_EVEONLINE_TYPE(_FV(A260,"id")),"groupID")),"name"))</f>
        <v>-</v>
      </c>
    </row>
    <row r="261" spans="5:5">
      <c r="E261" t="str" cm="1">
        <f t="array" ref="E261">IF(A261="","-",_FV(_xldudf_EVEONLINE_GROUP(_FV(_xldudf_EVEONLINE_TYPE(_FV(A261,"id")),"groupID")),"name"))</f>
        <v>-</v>
      </c>
    </row>
    <row r="262" spans="5:5">
      <c r="E262" t="str" cm="1">
        <f t="array" ref="E262">IF(A262="","-",_FV(_xldudf_EVEONLINE_GROUP(_FV(_xldudf_EVEONLINE_TYPE(_FV(A262,"id")),"groupID")),"name"))</f>
        <v>-</v>
      </c>
    </row>
    <row r="263" spans="5:5">
      <c r="E263" t="str" cm="1">
        <f t="array" ref="E263">IF(A263="","-",_FV(_xldudf_EVEONLINE_GROUP(_FV(_xldudf_EVEONLINE_TYPE(_FV(A263,"id")),"groupID")),"name"))</f>
        <v>-</v>
      </c>
    </row>
    <row r="264" spans="5:5">
      <c r="E264" t="str" cm="1">
        <f t="array" ref="E264">IF(A264="","-",_FV(_xldudf_EVEONLINE_GROUP(_FV(_xldudf_EVEONLINE_TYPE(_FV(A264,"id")),"groupID")),"name"))</f>
        <v>-</v>
      </c>
    </row>
    <row r="265" spans="5:5">
      <c r="E265" t="str" cm="1">
        <f t="array" ref="E265">IF(A265="","-",_FV(_xldudf_EVEONLINE_GROUP(_FV(_xldudf_EVEONLINE_TYPE(_FV(A265,"id")),"groupID")),"name"))</f>
        <v>-</v>
      </c>
    </row>
    <row r="266" spans="5:5">
      <c r="E266" t="str" cm="1">
        <f t="array" ref="E266">IF(A266="","-",_FV(_xldudf_EVEONLINE_GROUP(_FV(_xldudf_EVEONLINE_TYPE(_FV(A266,"id")),"groupID")),"name"))</f>
        <v>-</v>
      </c>
    </row>
    <row r="267" spans="5:5">
      <c r="E267" t="str" cm="1">
        <f t="array" ref="E267">IF(A267="","-",_FV(_xldudf_EVEONLINE_GROUP(_FV(_xldudf_EVEONLINE_TYPE(_FV(A267,"id")),"groupID")),"name"))</f>
        <v>-</v>
      </c>
    </row>
    <row r="268" spans="5:5">
      <c r="E268" t="str" cm="1">
        <f t="array" ref="E268">IF(A268="","-",_FV(_xldudf_EVEONLINE_GROUP(_FV(_xldudf_EVEONLINE_TYPE(_FV(A268,"id")),"groupID")),"name"))</f>
        <v>-</v>
      </c>
    </row>
    <row r="269" spans="5:5">
      <c r="E269" t="str" cm="1">
        <f t="array" ref="E269">IF(A269="","-",_FV(_xldudf_EVEONLINE_GROUP(_FV(_xldudf_EVEONLINE_TYPE(_FV(A269,"id")),"groupID")),"name"))</f>
        <v>-</v>
      </c>
    </row>
    <row r="270" spans="5:5">
      <c r="E270" t="str" cm="1">
        <f t="array" ref="E270">IF(A270="","-",_FV(_xldudf_EVEONLINE_GROUP(_FV(_xldudf_EVEONLINE_TYPE(_FV(A270,"id")),"groupID")),"name"))</f>
        <v>-</v>
      </c>
    </row>
    <row r="271" spans="5:5">
      <c r="E271" t="str" cm="1">
        <f t="array" ref="E271">IF(A271="","-",_FV(_xldudf_EVEONLINE_GROUP(_FV(_xldudf_EVEONLINE_TYPE(_FV(A271,"id")),"groupID")),"name"))</f>
        <v>-</v>
      </c>
    </row>
    <row r="272" spans="5:5">
      <c r="E272" t="str" cm="1">
        <f t="array" ref="E272">IF(A272="","-",_FV(_xldudf_EVEONLINE_GROUP(_FV(_xldudf_EVEONLINE_TYPE(_FV(A272,"id")),"groupID")),"name"))</f>
        <v>-</v>
      </c>
    </row>
    <row r="273" spans="5:5">
      <c r="E273" t="str" cm="1">
        <f t="array" ref="E273">IF(A273="","-",_FV(_xldudf_EVEONLINE_GROUP(_FV(_xldudf_EVEONLINE_TYPE(_FV(A273,"id")),"groupID")),"name"))</f>
        <v>-</v>
      </c>
    </row>
    <row r="274" spans="5:5">
      <c r="E274" t="str" cm="1">
        <f t="array" ref="E274">IF(A274="","-",_FV(_xldudf_EVEONLINE_GROUP(_FV(_xldudf_EVEONLINE_TYPE(_FV(A274,"id")),"groupID")),"name"))</f>
        <v>-</v>
      </c>
    </row>
    <row r="275" spans="5:5">
      <c r="E275" t="str" cm="1">
        <f t="array" ref="E275">IF(A275="","-",_FV(_xldudf_EVEONLINE_GROUP(_FV(_xldudf_EVEONLINE_TYPE(_FV(A275,"id")),"groupID")),"name"))</f>
        <v>-</v>
      </c>
    </row>
    <row r="276" spans="5:5">
      <c r="E276" t="str" cm="1">
        <f t="array" ref="E276">IF(A276="","-",_FV(_xldudf_EVEONLINE_GROUP(_FV(_xldudf_EVEONLINE_TYPE(_FV(A276,"id")),"groupID")),"name"))</f>
        <v>-</v>
      </c>
    </row>
    <row r="277" spans="5:5">
      <c r="E277" t="str" cm="1">
        <f t="array" ref="E277">IF(A277="","-",_FV(_xldudf_EVEONLINE_GROUP(_FV(_xldudf_EVEONLINE_TYPE(_FV(A277,"id")),"groupID")),"name"))</f>
        <v>-</v>
      </c>
    </row>
    <row r="278" spans="5:5">
      <c r="E278" t="str" cm="1">
        <f t="array" ref="E278">IF(A278="","-",_FV(_xldudf_EVEONLINE_GROUP(_FV(_xldudf_EVEONLINE_TYPE(_FV(A278,"id")),"groupID")),"name"))</f>
        <v>-</v>
      </c>
    </row>
    <row r="279" spans="5:5">
      <c r="E279" t="str" cm="1">
        <f t="array" ref="E279">IF(A279="","-",_FV(_xldudf_EVEONLINE_GROUP(_FV(_xldudf_EVEONLINE_TYPE(_FV(A279,"id")),"groupID")),"name"))</f>
        <v>-</v>
      </c>
    </row>
    <row r="280" spans="5:5">
      <c r="E280" t="str" cm="1">
        <f t="array" ref="E280">IF(A280="","-",_FV(_xldudf_EVEONLINE_GROUP(_FV(_xldudf_EVEONLINE_TYPE(_FV(A280,"id")),"groupID")),"name"))</f>
        <v>-</v>
      </c>
    </row>
    <row r="281" spans="5:5">
      <c r="E281" t="str" cm="1">
        <f t="array" ref="E281">IF(A281="","-",_FV(_xldudf_EVEONLINE_GROUP(_FV(_xldudf_EVEONLINE_TYPE(_FV(A281,"id")),"groupID")),"name"))</f>
        <v>-</v>
      </c>
    </row>
    <row r="282" spans="5:5">
      <c r="E282" t="str" cm="1">
        <f t="array" ref="E282">IF(A282="","-",_FV(_xldudf_EVEONLINE_GROUP(_FV(_xldudf_EVEONLINE_TYPE(_FV(A282,"id")),"groupID")),"name"))</f>
        <v>-</v>
      </c>
    </row>
    <row r="283" spans="5:5">
      <c r="E283" t="str" cm="1">
        <f t="array" ref="E283">IF(A283="","-",_FV(_xldudf_EVEONLINE_GROUP(_FV(_xldudf_EVEONLINE_TYPE(_FV(A283,"id")),"groupID")),"name"))</f>
        <v>-</v>
      </c>
    </row>
    <row r="284" spans="5:5">
      <c r="E284" t="str" cm="1">
        <f t="array" ref="E284">IF(A284="","-",_FV(_xldudf_EVEONLINE_GROUP(_FV(_xldudf_EVEONLINE_TYPE(_FV(A284,"id")),"groupID")),"name"))</f>
        <v>-</v>
      </c>
    </row>
    <row r="285" spans="5:5">
      <c r="E285" t="str" cm="1">
        <f t="array" ref="E285">IF(A285="","-",_FV(_xldudf_EVEONLINE_GROUP(_FV(_xldudf_EVEONLINE_TYPE(_FV(A285,"id")),"groupID")),"name"))</f>
        <v>-</v>
      </c>
    </row>
    <row r="286" spans="5:5">
      <c r="E286" t="str" cm="1">
        <f t="array" ref="E286">IF(A286="","-",_FV(_xldudf_EVEONLINE_GROUP(_FV(_xldudf_EVEONLINE_TYPE(_FV(A286,"id")),"groupID")),"name"))</f>
        <v>-</v>
      </c>
    </row>
    <row r="287" spans="5:5">
      <c r="E287" t="str" cm="1">
        <f t="array" ref="E287">IF(A287="","-",_FV(_xldudf_EVEONLINE_GROUP(_FV(_xldudf_EVEONLINE_TYPE(_FV(A287,"id")),"groupID")),"name"))</f>
        <v>-</v>
      </c>
    </row>
    <row r="288" spans="5:5">
      <c r="E288" t="str" cm="1">
        <f t="array" ref="E288">IF(A288="","-",_FV(_xldudf_EVEONLINE_GROUP(_FV(_xldudf_EVEONLINE_TYPE(_FV(A288,"id")),"groupID")),"name"))</f>
        <v>-</v>
      </c>
    </row>
    <row r="289" spans="5:5">
      <c r="E289" t="str" cm="1">
        <f t="array" ref="E289">IF(A289="","-",_FV(_xldudf_EVEONLINE_GROUP(_FV(_xldudf_EVEONLINE_TYPE(_FV(A289,"id")),"groupID")),"name"))</f>
        <v>-</v>
      </c>
    </row>
    <row r="290" spans="5:5">
      <c r="E290" t="str" cm="1">
        <f t="array" ref="E290">IF(A290="","-",_FV(_xldudf_EVEONLINE_GROUP(_FV(_xldudf_EVEONLINE_TYPE(_FV(A290,"id")),"groupID")),"name"))</f>
        <v>-</v>
      </c>
    </row>
    <row r="291" spans="5:5">
      <c r="E291" t="str" cm="1">
        <f t="array" ref="E291">IF(A291="","-",_FV(_xldudf_EVEONLINE_GROUP(_FV(_xldudf_EVEONLINE_TYPE(_FV(A291,"id")),"groupID")),"name"))</f>
        <v>-</v>
      </c>
    </row>
    <row r="292" spans="5:5">
      <c r="E292" t="str" cm="1">
        <f t="array" ref="E292">IF(A292="","-",_FV(_xldudf_EVEONLINE_GROUP(_FV(_xldudf_EVEONLINE_TYPE(_FV(A292,"id")),"groupID")),"name"))</f>
        <v>-</v>
      </c>
    </row>
    <row r="293" spans="5:5">
      <c r="E293" t="str" cm="1">
        <f t="array" ref="E293">IF(A293="","-",_FV(_xldudf_EVEONLINE_GROUP(_FV(_xldudf_EVEONLINE_TYPE(_FV(A293,"id")),"groupID")),"name"))</f>
        <v>-</v>
      </c>
    </row>
    <row r="294" spans="5:5">
      <c r="E294" t="str" cm="1">
        <f t="array" ref="E294">IF(A294="","-",_FV(_xldudf_EVEONLINE_GROUP(_FV(_xldudf_EVEONLINE_TYPE(_FV(A294,"id")),"groupID")),"name"))</f>
        <v>-</v>
      </c>
    </row>
    <row r="295" spans="5:5">
      <c r="E295" t="str" cm="1">
        <f t="array" ref="E295">IF(A295="","-",_FV(_xldudf_EVEONLINE_GROUP(_FV(_xldudf_EVEONLINE_TYPE(_FV(A295,"id")),"groupID")),"name"))</f>
        <v>-</v>
      </c>
    </row>
    <row r="296" spans="5:5">
      <c r="E296" t="str" cm="1">
        <f t="array" ref="E296">IF(A296="","-",_FV(_xldudf_EVEONLINE_GROUP(_FV(_xldudf_EVEONLINE_TYPE(_FV(A296,"id")),"groupID")),"name"))</f>
        <v>-</v>
      </c>
    </row>
    <row r="297" spans="5:5">
      <c r="E297" t="str" cm="1">
        <f t="array" ref="E297">IF(A297="","-",_FV(_xldudf_EVEONLINE_GROUP(_FV(_xldudf_EVEONLINE_TYPE(_FV(A297,"id")),"groupID")),"name"))</f>
        <v>-</v>
      </c>
    </row>
    <row r="298" spans="5:5">
      <c r="E298" t="str" cm="1">
        <f t="array" ref="E298">IF(A298="","-",_FV(_xldudf_EVEONLINE_GROUP(_FV(_xldudf_EVEONLINE_TYPE(_FV(A298,"id")),"groupID")),"name"))</f>
        <v>-</v>
      </c>
    </row>
    <row r="299" spans="5:5">
      <c r="E299" t="str" cm="1">
        <f t="array" ref="E299">IF(A299="","-",_FV(_xldudf_EVEONLINE_GROUP(_FV(_xldudf_EVEONLINE_TYPE(_FV(A299,"id")),"groupID")),"name"))</f>
        <v>-</v>
      </c>
    </row>
    <row r="300" spans="5:5">
      <c r="E300" t="str" cm="1">
        <f t="array" ref="E300">IF(A300="","-",_FV(_xldudf_EVEONLINE_GROUP(_FV(_xldudf_EVEONLINE_TYPE(_FV(A300,"id")),"groupID")),"name"))</f>
        <v>-</v>
      </c>
    </row>
    <row r="301" spans="5:5">
      <c r="E301" t="str" cm="1">
        <f t="array" ref="E301">IF(A301="","-",_FV(_xldudf_EVEONLINE_GROUP(_FV(_xldudf_EVEONLINE_TYPE(_FV(A301,"id")),"groupID")),"name"))</f>
        <v>-</v>
      </c>
    </row>
    <row r="302" spans="5:5">
      <c r="E302" t="str" cm="1">
        <f t="array" ref="E302">IF(A302="","-",_FV(_xldudf_EVEONLINE_GROUP(_FV(_xldudf_EVEONLINE_TYPE(_FV(A302,"id")),"groupID")),"name"))</f>
        <v>-</v>
      </c>
    </row>
    <row r="303" spans="5:5">
      <c r="E303" t="str" cm="1">
        <f t="array" ref="E303">IF(A303="","-",_FV(_xldudf_EVEONLINE_GROUP(_FV(_xldudf_EVEONLINE_TYPE(_FV(A303,"id")),"groupID")),"name"))</f>
        <v>-</v>
      </c>
    </row>
    <row r="304" spans="5:5">
      <c r="E304" t="str" cm="1">
        <f t="array" ref="E304">IF(A304="","-",_FV(_xldudf_EVEONLINE_GROUP(_FV(_xldudf_EVEONLINE_TYPE(_FV(A304,"id")),"groupID")),"name"))</f>
        <v>-</v>
      </c>
    </row>
    <row r="305" spans="5:5">
      <c r="E305" t="str" cm="1">
        <f t="array" ref="E305">IF(A305="","-",_FV(_xldudf_EVEONLINE_GROUP(_FV(_xldudf_EVEONLINE_TYPE(_FV(A305,"id")),"groupID")),"name"))</f>
        <v>-</v>
      </c>
    </row>
    <row r="306" spans="5:5">
      <c r="E306" t="str" cm="1">
        <f t="array" ref="E306">IF(A306="","-",_FV(_xldudf_EVEONLINE_GROUP(_FV(_xldudf_EVEONLINE_TYPE(_FV(A306,"id")),"groupID")),"name"))</f>
        <v>-</v>
      </c>
    </row>
    <row r="307" spans="5:5">
      <c r="E307" t="str" cm="1">
        <f t="array" ref="E307">IF(A307="","-",_FV(_xldudf_EVEONLINE_GROUP(_FV(_xldudf_EVEONLINE_TYPE(_FV(A307,"id")),"groupID")),"name"))</f>
        <v>-</v>
      </c>
    </row>
    <row r="308" spans="5:5">
      <c r="E308" t="str" cm="1">
        <f t="array" ref="E308">IF(A308="","-",_FV(_xldudf_EVEONLINE_GROUP(_FV(_xldudf_EVEONLINE_TYPE(_FV(A308,"id")),"groupID")),"name"))</f>
        <v>-</v>
      </c>
    </row>
    <row r="309" spans="5:5">
      <c r="E309" t="str" cm="1">
        <f t="array" ref="E309">IF(A309="","-",_FV(_xldudf_EVEONLINE_GROUP(_FV(_xldudf_EVEONLINE_TYPE(_FV(A309,"id")),"groupID")),"name"))</f>
        <v>-</v>
      </c>
    </row>
    <row r="310" spans="5:5">
      <c r="E310" t="str" cm="1">
        <f t="array" ref="E310">IF(A310="","-",_FV(_xldudf_EVEONLINE_GROUP(_FV(_xldudf_EVEONLINE_TYPE(_FV(A310,"id")),"groupID")),"name"))</f>
        <v>-</v>
      </c>
    </row>
    <row r="311" spans="5:5">
      <c r="E311" t="str" cm="1">
        <f t="array" ref="E311">IF(A311="","-",_FV(_xldudf_EVEONLINE_GROUP(_FV(_xldudf_EVEONLINE_TYPE(_FV(A311,"id")),"groupID")),"name"))</f>
        <v>-</v>
      </c>
    </row>
    <row r="312" spans="5:5">
      <c r="E312" t="str" cm="1">
        <f t="array" ref="E312">IF(A312="","-",_FV(_xldudf_EVEONLINE_GROUP(_FV(_xldudf_EVEONLINE_TYPE(_FV(A312,"id")),"groupID")),"name"))</f>
        <v>-</v>
      </c>
    </row>
    <row r="313" spans="5:5">
      <c r="E313" t="str" cm="1">
        <f t="array" ref="E313">IF(A313="","-",_FV(_xldudf_EVEONLINE_GROUP(_FV(_xldudf_EVEONLINE_TYPE(_FV(A313,"id")),"groupID")),"name"))</f>
        <v>-</v>
      </c>
    </row>
    <row r="314" spans="5:5">
      <c r="E314" t="str" cm="1">
        <f t="array" ref="E314">IF(A314="","-",_FV(_xldudf_EVEONLINE_GROUP(_FV(_xldudf_EVEONLINE_TYPE(_FV(A314,"id")),"groupID")),"name"))</f>
        <v>-</v>
      </c>
    </row>
    <row r="315" spans="5:5">
      <c r="E315" t="str" cm="1">
        <f t="array" ref="E315">IF(A315="","-",_FV(_xldudf_EVEONLINE_GROUP(_FV(_xldudf_EVEONLINE_TYPE(_FV(A315,"id")),"groupID")),"name"))</f>
        <v>-</v>
      </c>
    </row>
    <row r="316" spans="5:5">
      <c r="E316" t="str" cm="1">
        <f t="array" ref="E316">IF(A316="","-",_FV(_xldudf_EVEONLINE_GROUP(_FV(_xldudf_EVEONLINE_TYPE(_FV(A316,"id")),"groupID")),"name"))</f>
        <v>-</v>
      </c>
    </row>
    <row r="317" spans="5:5">
      <c r="E317" t="str" cm="1">
        <f t="array" ref="E317">IF(A317="","-",_FV(_xldudf_EVEONLINE_GROUP(_FV(_xldudf_EVEONLINE_TYPE(_FV(A317,"id")),"groupID")),"name"))</f>
        <v>-</v>
      </c>
    </row>
    <row r="318" spans="5:5">
      <c r="E318" t="str" cm="1">
        <f t="array" ref="E318">IF(A318="","-",_FV(_xldudf_EVEONLINE_GROUP(_FV(_xldudf_EVEONLINE_TYPE(_FV(A318,"id")),"groupID")),"name"))</f>
        <v>-</v>
      </c>
    </row>
    <row r="319" spans="5:5">
      <c r="E319" t="str" cm="1">
        <f t="array" ref="E319">IF(A319="","-",_FV(_xldudf_EVEONLINE_GROUP(_FV(_xldudf_EVEONLINE_TYPE(_FV(A319,"id")),"groupID")),"name"))</f>
        <v>-</v>
      </c>
    </row>
    <row r="320" spans="5:5">
      <c r="E320" t="str" cm="1">
        <f t="array" ref="E320">IF(A320="","-",_FV(_xldudf_EVEONLINE_GROUP(_FV(_xldudf_EVEONLINE_TYPE(_FV(A320,"id")),"groupID")),"name"))</f>
        <v>-</v>
      </c>
    </row>
    <row r="321" spans="5:5">
      <c r="E321" t="str" cm="1">
        <f t="array" ref="E321">IF(A321="","-",_FV(_xldudf_EVEONLINE_GROUP(_FV(_xldudf_EVEONLINE_TYPE(_FV(A321,"id")),"groupID")),"name"))</f>
        <v>-</v>
      </c>
    </row>
    <row r="322" spans="5:5">
      <c r="E322" t="str" cm="1">
        <f t="array" ref="E322">IF(A322="","-",_FV(_xldudf_EVEONLINE_GROUP(_FV(_xldudf_EVEONLINE_TYPE(_FV(A322,"id")),"groupID")),"name"))</f>
        <v>-</v>
      </c>
    </row>
    <row r="323" spans="5:5">
      <c r="E323" t="str" cm="1">
        <f t="array" ref="E323">IF(A323="","-",_FV(_xldudf_EVEONLINE_GROUP(_FV(_xldudf_EVEONLINE_TYPE(_FV(A323,"id")),"groupID")),"name"))</f>
        <v>-</v>
      </c>
    </row>
    <row r="324" spans="5:5">
      <c r="E324" t="str" cm="1">
        <f t="array" ref="E324">IF(A324="","-",_FV(_xldudf_EVEONLINE_GROUP(_FV(_xldudf_EVEONLINE_TYPE(_FV(A324,"id")),"groupID")),"name"))</f>
        <v>-</v>
      </c>
    </row>
    <row r="325" spans="5:5">
      <c r="E325" t="str" cm="1">
        <f t="array" ref="E325">IF(A325="","-",_FV(_xldudf_EVEONLINE_GROUP(_FV(_xldudf_EVEONLINE_TYPE(_FV(A325,"id")),"groupID")),"name"))</f>
        <v>-</v>
      </c>
    </row>
    <row r="326" spans="5:5">
      <c r="E326" t="str" cm="1">
        <f t="array" ref="E326">IF(A326="","-",_FV(_xldudf_EVEONLINE_GROUP(_FV(_xldudf_EVEONLINE_TYPE(_FV(A326,"id")),"groupID")),"name"))</f>
        <v>-</v>
      </c>
    </row>
    <row r="327" spans="5:5">
      <c r="E327" t="str" cm="1">
        <f t="array" ref="E327">IF(A327="","-",_FV(_xldudf_EVEONLINE_GROUP(_FV(_xldudf_EVEONLINE_TYPE(_FV(A327,"id")),"groupID")),"name"))</f>
        <v>-</v>
      </c>
    </row>
    <row r="328" spans="5:5">
      <c r="E328" t="str" cm="1">
        <f t="array" ref="E328">IF(A328="","-",_FV(_xldudf_EVEONLINE_GROUP(_FV(_xldudf_EVEONLINE_TYPE(_FV(A328,"id")),"groupID")),"name"))</f>
        <v>-</v>
      </c>
    </row>
    <row r="329" spans="5:5">
      <c r="E329" t="str" cm="1">
        <f t="array" ref="E329">IF(A329="","-",_FV(_xldudf_EVEONLINE_GROUP(_FV(_xldudf_EVEONLINE_TYPE(_FV(A329,"id")),"groupID")),"name"))</f>
        <v>-</v>
      </c>
    </row>
    <row r="330" spans="5:5">
      <c r="E330" t="str" cm="1">
        <f t="array" ref="E330">IF(A330="","-",_FV(_xldudf_EVEONLINE_GROUP(_FV(_xldudf_EVEONLINE_TYPE(_FV(A330,"id")),"groupID")),"name"))</f>
        <v>-</v>
      </c>
    </row>
    <row r="331" spans="5:5">
      <c r="E331" t="str" cm="1">
        <f t="array" ref="E331">IF(A331="","-",_FV(_xldudf_EVEONLINE_GROUP(_FV(_xldudf_EVEONLINE_TYPE(_FV(A331,"id")),"groupID")),"name"))</f>
        <v>-</v>
      </c>
    </row>
    <row r="332" spans="5:5">
      <c r="E332" t="str" cm="1">
        <f t="array" ref="E332">IF(A332="","-",_FV(_xldudf_EVEONLINE_GROUP(_FV(_xldudf_EVEONLINE_TYPE(_FV(A332,"id")),"groupID")),"name"))</f>
        <v>-</v>
      </c>
    </row>
    <row r="333" spans="5:5">
      <c r="E333" t="str" cm="1">
        <f t="array" ref="E333">IF(A333="","-",_FV(_xldudf_EVEONLINE_GROUP(_FV(_xldudf_EVEONLINE_TYPE(_FV(A333,"id")),"groupID")),"name"))</f>
        <v>-</v>
      </c>
    </row>
    <row r="334" spans="5:5">
      <c r="E334" t="str" cm="1">
        <f t="array" ref="E334">IF(A334="","-",_FV(_xldudf_EVEONLINE_GROUP(_FV(_xldudf_EVEONLINE_TYPE(_FV(A334,"id")),"groupID")),"name"))</f>
        <v>-</v>
      </c>
    </row>
    <row r="335" spans="5:5">
      <c r="E335" t="str" cm="1">
        <f t="array" ref="E335">IF(A335="","-",_FV(_xldudf_EVEONLINE_GROUP(_FV(_xldudf_EVEONLINE_TYPE(_FV(A335,"id")),"groupID")),"name"))</f>
        <v>-</v>
      </c>
    </row>
    <row r="336" spans="5:5">
      <c r="E336" t="str" cm="1">
        <f t="array" ref="E336">IF(A336="","-",_FV(_xldudf_EVEONLINE_GROUP(_FV(_xldudf_EVEONLINE_TYPE(_FV(A336,"id")),"groupID")),"name"))</f>
        <v>-</v>
      </c>
    </row>
    <row r="337" spans="5:5">
      <c r="E337" t="str" cm="1">
        <f t="array" ref="E337">IF(A337="","-",_FV(_xldudf_EVEONLINE_GROUP(_FV(_xldudf_EVEONLINE_TYPE(_FV(A337,"id")),"groupID")),"name"))</f>
        <v>-</v>
      </c>
    </row>
    <row r="338" spans="5:5">
      <c r="E338" t="str" cm="1">
        <f t="array" ref="E338">IF(A338="","-",_FV(_xldudf_EVEONLINE_GROUP(_FV(_xldudf_EVEONLINE_TYPE(_FV(A338,"id")),"groupID")),"name"))</f>
        <v>-</v>
      </c>
    </row>
    <row r="339" spans="5:5">
      <c r="E339" t="str" cm="1">
        <f t="array" ref="E339">IF(A339="","-",_FV(_xldudf_EVEONLINE_GROUP(_FV(_xldudf_EVEONLINE_TYPE(_FV(A339,"id")),"groupID")),"name"))</f>
        <v>-</v>
      </c>
    </row>
    <row r="340" spans="5:5">
      <c r="E340" t="str" cm="1">
        <f t="array" ref="E340">IF(A340="","-",_FV(_xldudf_EVEONLINE_GROUP(_FV(_xldudf_EVEONLINE_TYPE(_FV(A340,"id")),"groupID")),"name"))</f>
        <v>-</v>
      </c>
    </row>
    <row r="341" spans="5:5">
      <c r="E341" t="str" cm="1">
        <f t="array" ref="E341">IF(A341="","-",_FV(_xldudf_EVEONLINE_GROUP(_FV(_xldudf_EVEONLINE_TYPE(_FV(A341,"id")),"groupID")),"name"))</f>
        <v>-</v>
      </c>
    </row>
    <row r="342" spans="5:5">
      <c r="E342" t="str" cm="1">
        <f t="array" ref="E342">IF(A342="","-",_FV(_xldudf_EVEONLINE_GROUP(_FV(_xldudf_EVEONLINE_TYPE(_FV(A342,"id")),"groupID")),"name"))</f>
        <v>-</v>
      </c>
    </row>
    <row r="343" spans="5:5">
      <c r="E343" t="str" cm="1">
        <f t="array" ref="E343">IF(A343="","-",_FV(_xldudf_EVEONLINE_GROUP(_FV(_xldudf_EVEONLINE_TYPE(_FV(A343,"id")),"groupID")),"name"))</f>
        <v>-</v>
      </c>
    </row>
    <row r="344" spans="5:5">
      <c r="E344" t="str" cm="1">
        <f t="array" ref="E344">IF(A344="","-",_FV(_xldudf_EVEONLINE_GROUP(_FV(_xldudf_EVEONLINE_TYPE(_FV(A344,"id")),"groupID")),"name"))</f>
        <v>-</v>
      </c>
    </row>
    <row r="345" spans="5:5">
      <c r="E345" t="str" cm="1">
        <f t="array" ref="E345">IF(A345="","-",_FV(_xldudf_EVEONLINE_GROUP(_FV(_xldudf_EVEONLINE_TYPE(_FV(A345,"id")),"groupID")),"name"))</f>
        <v>-</v>
      </c>
    </row>
    <row r="346" spans="5:5">
      <c r="E346" t="str" cm="1">
        <f t="array" ref="E346">IF(A346="","-",_FV(_xldudf_EVEONLINE_GROUP(_FV(_xldudf_EVEONLINE_TYPE(_FV(A346,"id")),"groupID")),"name"))</f>
        <v>-</v>
      </c>
    </row>
    <row r="347" spans="5:5">
      <c r="E347" t="str" cm="1">
        <f t="array" ref="E347">IF(A347="","-",_FV(_xldudf_EVEONLINE_GROUP(_FV(_xldudf_EVEONLINE_TYPE(_FV(A347,"id")),"groupID")),"name"))</f>
        <v>-</v>
      </c>
    </row>
    <row r="348" spans="5:5">
      <c r="E348" t="str" cm="1">
        <f t="array" ref="E348">IF(A348="","-",_FV(_xldudf_EVEONLINE_GROUP(_FV(_xldudf_EVEONLINE_TYPE(_FV(A348,"id")),"groupID")),"name"))</f>
        <v>-</v>
      </c>
    </row>
    <row r="349" spans="5:5">
      <c r="E349" t="str" cm="1">
        <f t="array" ref="E349">IF(A349="","-",_FV(_xldudf_EVEONLINE_GROUP(_FV(_xldudf_EVEONLINE_TYPE(_FV(A349,"id")),"groupID")),"name"))</f>
        <v>-</v>
      </c>
    </row>
    <row r="350" spans="5:5">
      <c r="E350" t="str" cm="1">
        <f t="array" ref="E350">IF(A350="","-",_FV(_xldudf_EVEONLINE_GROUP(_FV(_xldudf_EVEONLINE_TYPE(_FV(A350,"id")),"groupID")),"name"))</f>
        <v>-</v>
      </c>
    </row>
    <row r="351" spans="5:5">
      <c r="E351" t="str" cm="1">
        <f t="array" ref="E351">IF(A351="","-",_FV(_xldudf_EVEONLINE_GROUP(_FV(_xldudf_EVEONLINE_TYPE(_FV(A351,"id")),"groupID")),"name"))</f>
        <v>-</v>
      </c>
    </row>
    <row r="352" spans="5:5">
      <c r="E352" t="str" cm="1">
        <f t="array" ref="E352">IF(A352="","-",_FV(_xldudf_EVEONLINE_GROUP(_FV(_xldudf_EVEONLINE_TYPE(_FV(A352,"id")),"groupID")),"name"))</f>
        <v>-</v>
      </c>
    </row>
    <row r="353" spans="5:5">
      <c r="E353" t="str" cm="1">
        <f t="array" ref="E353">IF(A353="","-",_FV(_xldudf_EVEONLINE_GROUP(_FV(_xldudf_EVEONLINE_TYPE(_FV(A353,"id")),"groupID")),"name"))</f>
        <v>-</v>
      </c>
    </row>
    <row r="354" spans="5:5">
      <c r="E354" t="str" cm="1">
        <f t="array" ref="E354">IF(A354="","-",_FV(_xldudf_EVEONLINE_GROUP(_FV(_xldudf_EVEONLINE_TYPE(_FV(A354,"id")),"groupID")),"name"))</f>
        <v>-</v>
      </c>
    </row>
    <row r="355" spans="5:5">
      <c r="E355" t="str" cm="1">
        <f t="array" ref="E355">IF(A355="","-",_FV(_xldudf_EVEONLINE_GROUP(_FV(_xldudf_EVEONLINE_TYPE(_FV(A355,"id")),"groupID")),"name"))</f>
        <v>-</v>
      </c>
    </row>
    <row r="356" spans="5:5">
      <c r="E356" t="str" cm="1">
        <f t="array" ref="E356">IF(A356="","-",_FV(_xldudf_EVEONLINE_GROUP(_FV(_xldudf_EVEONLINE_TYPE(_FV(A356,"id")),"groupID")),"name"))</f>
        <v>-</v>
      </c>
    </row>
    <row r="357" spans="5:5">
      <c r="E357" t="str" cm="1">
        <f t="array" ref="E357">IF(A357="","-",_FV(_xldudf_EVEONLINE_GROUP(_FV(_xldudf_EVEONLINE_TYPE(_FV(A357,"id")),"groupID")),"name"))</f>
        <v>-</v>
      </c>
    </row>
    <row r="358" spans="5:5">
      <c r="E358" t="str" cm="1">
        <f t="array" ref="E358">IF(A358="","-",_FV(_xldudf_EVEONLINE_GROUP(_FV(_xldudf_EVEONLINE_TYPE(_FV(A358,"id")),"groupID")),"name"))</f>
        <v>-</v>
      </c>
    </row>
    <row r="359" spans="5:5">
      <c r="E359" t="str" cm="1">
        <f t="array" ref="E359">IF(A359="","-",_FV(_xldudf_EVEONLINE_GROUP(_FV(_xldudf_EVEONLINE_TYPE(_FV(A359,"id")),"groupID")),"name"))</f>
        <v>-</v>
      </c>
    </row>
    <row r="360" spans="5:5">
      <c r="E360" t="str" cm="1">
        <f t="array" ref="E360">IF(A360="","-",_FV(_xldudf_EVEONLINE_GROUP(_FV(_xldudf_EVEONLINE_TYPE(_FV(A360,"id")),"groupID")),"name"))</f>
        <v>-</v>
      </c>
    </row>
    <row r="361" spans="5:5">
      <c r="E361" t="str" cm="1">
        <f t="array" ref="E361">IF(A361="","-",_FV(_xldudf_EVEONLINE_GROUP(_FV(_xldudf_EVEONLINE_TYPE(_FV(A361,"id")),"groupID")),"name"))</f>
        <v>-</v>
      </c>
    </row>
    <row r="362" spans="5:5">
      <c r="E362" t="str" cm="1">
        <f t="array" ref="E362">IF(A362="","-",_FV(_xldudf_EVEONLINE_GROUP(_FV(_xldudf_EVEONLINE_TYPE(_FV(A362,"id")),"groupID")),"name"))</f>
        <v>-</v>
      </c>
    </row>
    <row r="363" spans="5:5">
      <c r="E363" t="str" cm="1">
        <f t="array" ref="E363">IF(A363="","-",_FV(_xldudf_EVEONLINE_GROUP(_FV(_xldudf_EVEONLINE_TYPE(_FV(A363,"id")),"groupID")),"name"))</f>
        <v>-</v>
      </c>
    </row>
    <row r="364" spans="5:5">
      <c r="E364" t="str" cm="1">
        <f t="array" ref="E364">IF(A364="","-",_FV(_xldudf_EVEONLINE_GROUP(_FV(_xldudf_EVEONLINE_TYPE(_FV(A364,"id")),"groupID")),"name"))</f>
        <v>-</v>
      </c>
    </row>
    <row r="365" spans="5:5">
      <c r="E365" t="str" cm="1">
        <f t="array" ref="E365">IF(A365="","-",_FV(_xldudf_EVEONLINE_GROUP(_FV(_xldudf_EVEONLINE_TYPE(_FV(A365,"id")),"groupID")),"name"))</f>
        <v>-</v>
      </c>
    </row>
    <row r="366" spans="5:5">
      <c r="E366" t="str" cm="1">
        <f t="array" ref="E366">IF(A366="","-",_FV(_xldudf_EVEONLINE_GROUP(_FV(_xldudf_EVEONLINE_TYPE(_FV(A366,"id")),"groupID")),"name"))</f>
        <v>-</v>
      </c>
    </row>
    <row r="367" spans="5:5">
      <c r="E367" t="str" cm="1">
        <f t="array" ref="E367">IF(A367="","-",_FV(_xldudf_EVEONLINE_GROUP(_FV(_xldudf_EVEONLINE_TYPE(_FV(A367,"id")),"groupID")),"name"))</f>
        <v>-</v>
      </c>
    </row>
    <row r="368" spans="5:5">
      <c r="E368" t="str" cm="1">
        <f t="array" ref="E368">IF(A368="","-",_FV(_xldudf_EVEONLINE_GROUP(_FV(_xldudf_EVEONLINE_TYPE(_FV(A368,"id")),"groupID")),"name"))</f>
        <v>-</v>
      </c>
    </row>
    <row r="369" spans="5:5">
      <c r="E369" t="str" cm="1">
        <f t="array" ref="E369">IF(A369="","-",_FV(_xldudf_EVEONLINE_GROUP(_FV(_xldudf_EVEONLINE_TYPE(_FV(A369,"id")),"groupID")),"name"))</f>
        <v>-</v>
      </c>
    </row>
    <row r="370" spans="5:5">
      <c r="E370" t="str" cm="1">
        <f t="array" ref="E370">IF(A370="","-",_FV(_xldudf_EVEONLINE_GROUP(_FV(_xldudf_EVEONLINE_TYPE(_FV(A370,"id")),"groupID")),"name"))</f>
        <v>-</v>
      </c>
    </row>
    <row r="371" spans="5:5">
      <c r="E371" t="str" cm="1">
        <f t="array" ref="E371">IF(A371="","-",_FV(_xldudf_EVEONLINE_GROUP(_FV(_xldudf_EVEONLINE_TYPE(_FV(A371,"id")),"groupID")),"name"))</f>
        <v>-</v>
      </c>
    </row>
    <row r="372" spans="5:5">
      <c r="E372" t="str" cm="1">
        <f t="array" ref="E372">IF(A372="","-",_FV(_xldudf_EVEONLINE_GROUP(_FV(_xldudf_EVEONLINE_TYPE(_FV(A372,"id")),"groupID")),"name"))</f>
        <v>-</v>
      </c>
    </row>
    <row r="373" spans="5:5">
      <c r="E373" t="str" cm="1">
        <f t="array" ref="E373">IF(A373="","-",_FV(_xldudf_EVEONLINE_GROUP(_FV(_xldudf_EVEONLINE_TYPE(_FV(A373,"id")),"groupID")),"name"))</f>
        <v>-</v>
      </c>
    </row>
    <row r="374" spans="5:5">
      <c r="E374" t="str" cm="1">
        <f t="array" ref="E374">IF(A374="","-",_FV(_xldudf_EVEONLINE_GROUP(_FV(_xldudf_EVEONLINE_TYPE(_FV(A374,"id")),"groupID")),"name"))</f>
        <v>-</v>
      </c>
    </row>
    <row r="375" spans="5:5">
      <c r="E375" t="str" cm="1">
        <f t="array" ref="E375">IF(A375="","-",_FV(_xldudf_EVEONLINE_GROUP(_FV(_xldudf_EVEONLINE_TYPE(_FV(A375,"id")),"groupID")),"name"))</f>
        <v>-</v>
      </c>
    </row>
    <row r="376" spans="5:5">
      <c r="E376" t="str" cm="1">
        <f t="array" ref="E376">IF(A376="","-",_FV(_xldudf_EVEONLINE_GROUP(_FV(_xldudf_EVEONLINE_TYPE(_FV(A376,"id")),"groupID")),"name"))</f>
        <v>-</v>
      </c>
    </row>
    <row r="377" spans="5:5">
      <c r="E377" t="str" cm="1">
        <f t="array" ref="E377">IF(A377="","-",_FV(_xldudf_EVEONLINE_GROUP(_FV(_xldudf_EVEONLINE_TYPE(_FV(A377,"id")),"groupID")),"name"))</f>
        <v>-</v>
      </c>
    </row>
    <row r="378" spans="5:5">
      <c r="E378" t="str" cm="1">
        <f t="array" ref="E378">IF(A378="","-",_FV(_xldudf_EVEONLINE_GROUP(_FV(_xldudf_EVEONLINE_TYPE(_FV(A378,"id")),"groupID")),"name"))</f>
        <v>-</v>
      </c>
    </row>
    <row r="379" spans="5:5">
      <c r="E379" t="str" cm="1">
        <f t="array" ref="E379">IF(A379="","-",_FV(_xldudf_EVEONLINE_GROUP(_FV(_xldudf_EVEONLINE_TYPE(_FV(A379,"id")),"groupID")),"name"))</f>
        <v>-</v>
      </c>
    </row>
    <row r="380" spans="5:5">
      <c r="E380" t="str" cm="1">
        <f t="array" ref="E380">IF(A380="","-",_FV(_xldudf_EVEONLINE_GROUP(_FV(_xldudf_EVEONLINE_TYPE(_FV(A380,"id")),"groupID")),"name"))</f>
        <v>-</v>
      </c>
    </row>
    <row r="381" spans="5:5">
      <c r="E381" t="str" cm="1">
        <f t="array" ref="E381">IF(A381="","-",_FV(_xldudf_EVEONLINE_GROUP(_FV(_xldudf_EVEONLINE_TYPE(_FV(A381,"id")),"groupID")),"name"))</f>
        <v>-</v>
      </c>
    </row>
    <row r="382" spans="5:5">
      <c r="E382" t="str" cm="1">
        <f t="array" ref="E382">IF(A382="","-",_FV(_xldudf_EVEONLINE_GROUP(_FV(_xldudf_EVEONLINE_TYPE(_FV(A382,"id")),"groupID")),"name"))</f>
        <v>-</v>
      </c>
    </row>
    <row r="383" spans="5:5">
      <c r="E383" t="str" cm="1">
        <f t="array" ref="E383">IF(A383="","-",_FV(_xldudf_EVEONLINE_GROUP(_FV(_xldudf_EVEONLINE_TYPE(_FV(A383,"id")),"groupID")),"name"))</f>
        <v>-</v>
      </c>
    </row>
    <row r="384" spans="5:5">
      <c r="E384" t="str" cm="1">
        <f t="array" ref="E384">IF(A384="","-",_FV(_xldudf_EVEONLINE_GROUP(_FV(_xldudf_EVEONLINE_TYPE(_FV(A384,"id")),"groupID")),"name"))</f>
        <v>-</v>
      </c>
    </row>
    <row r="385" spans="5:5">
      <c r="E385" t="str" cm="1">
        <f t="array" ref="E385">IF(A385="","-",_FV(_xldudf_EVEONLINE_GROUP(_FV(_xldudf_EVEONLINE_TYPE(_FV(A385,"id")),"groupID")),"name"))</f>
        <v>-</v>
      </c>
    </row>
    <row r="386" spans="5:5">
      <c r="E386" t="str" cm="1">
        <f t="array" ref="E386">IF(A386="","-",_FV(_xldudf_EVEONLINE_GROUP(_FV(_xldudf_EVEONLINE_TYPE(_FV(A386,"id")),"groupID")),"name"))</f>
        <v>-</v>
      </c>
    </row>
    <row r="387" spans="5:5">
      <c r="E387" t="str" cm="1">
        <f t="array" ref="E387">IF(A387="","-",_FV(_xldudf_EVEONLINE_GROUP(_FV(_xldudf_EVEONLINE_TYPE(_FV(A387,"id")),"groupID")),"name"))</f>
        <v>-</v>
      </c>
    </row>
    <row r="388" spans="5:5">
      <c r="E388" t="str" cm="1">
        <f t="array" ref="E388">IF(A388="","-",_FV(_xldudf_EVEONLINE_GROUP(_FV(_xldudf_EVEONLINE_TYPE(_FV(A388,"id")),"groupID")),"name"))</f>
        <v>-</v>
      </c>
    </row>
    <row r="389" spans="5:5">
      <c r="E389" t="str" cm="1">
        <f t="array" ref="E389">IF(A389="","-",_FV(_xldudf_EVEONLINE_GROUP(_FV(_xldudf_EVEONLINE_TYPE(_FV(A389,"id")),"groupID")),"name"))</f>
        <v>-</v>
      </c>
    </row>
    <row r="390" spans="5:5">
      <c r="E390" t="str" cm="1">
        <f t="array" ref="E390">IF(A390="","-",_FV(_xldudf_EVEONLINE_GROUP(_FV(_xldudf_EVEONLINE_TYPE(_FV(A390,"id")),"groupID")),"name"))</f>
        <v>-</v>
      </c>
    </row>
    <row r="391" spans="5:5">
      <c r="E391" t="str" cm="1">
        <f t="array" ref="E391">IF(A391="","-",_FV(_xldudf_EVEONLINE_GROUP(_FV(_xldudf_EVEONLINE_TYPE(_FV(A391,"id")),"groupID")),"name"))</f>
        <v>-</v>
      </c>
    </row>
    <row r="392" spans="5:5">
      <c r="E392" t="str" cm="1">
        <f t="array" ref="E392">IF(A392="","-",_FV(_xldudf_EVEONLINE_GROUP(_FV(_xldudf_EVEONLINE_TYPE(_FV(A392,"id")),"groupID")),"name"))</f>
        <v>-</v>
      </c>
    </row>
    <row r="393" spans="5:5">
      <c r="E393" t="str" cm="1">
        <f t="array" ref="E393">IF(A393="","-",_FV(_xldudf_EVEONLINE_GROUP(_FV(_xldudf_EVEONLINE_TYPE(_FV(A393,"id")),"groupID")),"name"))</f>
        <v>-</v>
      </c>
    </row>
    <row r="394" spans="5:5">
      <c r="E394" t="str" cm="1">
        <f t="array" ref="E394">IF(A394="","-",_FV(_xldudf_EVEONLINE_GROUP(_FV(_xldudf_EVEONLINE_TYPE(_FV(A394,"id")),"groupID")),"name"))</f>
        <v>-</v>
      </c>
    </row>
    <row r="395" spans="5:5">
      <c r="E395" t="str" cm="1">
        <f t="array" ref="E395">IF(A395="","-",_FV(_xldudf_EVEONLINE_GROUP(_FV(_xldudf_EVEONLINE_TYPE(_FV(A395,"id")),"groupID")),"name"))</f>
        <v>-</v>
      </c>
    </row>
    <row r="396" spans="5:5">
      <c r="E396" t="str" cm="1">
        <f t="array" ref="E396">IF(A396="","-",_FV(_xldudf_EVEONLINE_GROUP(_FV(_xldudf_EVEONLINE_TYPE(_FV(A396,"id")),"groupID")),"name"))</f>
        <v>-</v>
      </c>
    </row>
    <row r="397" spans="5:5">
      <c r="E397" t="str" cm="1">
        <f t="array" ref="E397">IF(A397="","-",_FV(_xldudf_EVEONLINE_GROUP(_FV(_xldudf_EVEONLINE_TYPE(_FV(A397,"id")),"groupID")),"name"))</f>
        <v>-</v>
      </c>
    </row>
    <row r="398" spans="5:5">
      <c r="E398" t="str" cm="1">
        <f t="array" ref="E398">IF(A398="","-",_FV(_xldudf_EVEONLINE_GROUP(_FV(_xldudf_EVEONLINE_TYPE(_FV(A398,"id")),"groupID")),"name"))</f>
        <v>-</v>
      </c>
    </row>
    <row r="399" spans="5:5">
      <c r="E399" t="str" cm="1">
        <f t="array" ref="E399">IF(A399="","-",_FV(_xldudf_EVEONLINE_GROUP(_FV(_xldudf_EVEONLINE_TYPE(_FV(A399,"id")),"groupID")),"name"))</f>
        <v>-</v>
      </c>
    </row>
    <row r="400" spans="5:5">
      <c r="E400" t="str" cm="1">
        <f t="array" ref="E400">IF(A400="","-",_FV(_xldudf_EVEONLINE_GROUP(_FV(_xldudf_EVEONLINE_TYPE(_FV(A400,"id")),"groupID")),"name"))</f>
        <v>-</v>
      </c>
    </row>
    <row r="401" spans="5:5">
      <c r="E401" t="str" cm="1">
        <f t="array" ref="E401">IF(A401="","-",_FV(_xldudf_EVEONLINE_GROUP(_FV(_xldudf_EVEONLINE_TYPE(_FV(A401,"id")),"groupID")),"name"))</f>
        <v>-</v>
      </c>
    </row>
    <row r="402" spans="5:5">
      <c r="E402" t="str" cm="1">
        <f t="array" ref="E402">IF(A402="","-",_FV(_xldudf_EVEONLINE_GROUP(_FV(_xldudf_EVEONLINE_TYPE(_FV(A402,"id")),"groupID")),"name"))</f>
        <v>-</v>
      </c>
    </row>
    <row r="403" spans="5:5">
      <c r="E403" t="str" cm="1">
        <f t="array" ref="E403">IF(A403="","-",_FV(_xldudf_EVEONLINE_GROUP(_FV(_xldudf_EVEONLINE_TYPE(_FV(A403,"id")),"groupID")),"name"))</f>
        <v>-</v>
      </c>
    </row>
    <row r="404" spans="5:5">
      <c r="E404" t="str" cm="1">
        <f t="array" ref="E404">IF(A404="","-",_FV(_xldudf_EVEONLINE_GROUP(_FV(_xldudf_EVEONLINE_TYPE(_FV(A404,"id")),"groupID")),"name"))</f>
        <v>-</v>
      </c>
    </row>
    <row r="405" spans="5:5">
      <c r="E405" t="str" cm="1">
        <f t="array" ref="E405">IF(A405="","-",_FV(_xldudf_EVEONLINE_GROUP(_FV(_xldudf_EVEONLINE_TYPE(_FV(A405,"id")),"groupID")),"name"))</f>
        <v>-</v>
      </c>
    </row>
    <row r="406" spans="5:5">
      <c r="E406" t="str" cm="1">
        <f t="array" ref="E406">IF(A406="","-",_FV(_xldudf_EVEONLINE_GROUP(_FV(_xldudf_EVEONLINE_TYPE(_FV(A406,"id")),"groupID")),"name"))</f>
        <v>-</v>
      </c>
    </row>
    <row r="407" spans="5:5">
      <c r="E407" t="str" cm="1">
        <f t="array" ref="E407">IF(A407="","-",_FV(_xldudf_EVEONLINE_GROUP(_FV(_xldudf_EVEONLINE_TYPE(_FV(A407,"id")),"groupID")),"name"))</f>
        <v>-</v>
      </c>
    </row>
    <row r="408" spans="5:5">
      <c r="E408" t="str" cm="1">
        <f t="array" ref="E408">IF(A408="","-",_FV(_xldudf_EVEONLINE_GROUP(_FV(_xldudf_EVEONLINE_TYPE(_FV(A408,"id")),"groupID")),"name"))</f>
        <v>-</v>
      </c>
    </row>
    <row r="409" spans="5:5">
      <c r="E409" t="str" cm="1">
        <f t="array" ref="E409">IF(A409="","-",_FV(_xldudf_EVEONLINE_GROUP(_FV(_xldudf_EVEONLINE_TYPE(_FV(A409,"id")),"groupID")),"name"))</f>
        <v>-</v>
      </c>
    </row>
    <row r="410" spans="5:5">
      <c r="E410" t="str" cm="1">
        <f t="array" ref="E410">IF(A410="","-",_FV(_xldudf_EVEONLINE_GROUP(_FV(_xldudf_EVEONLINE_TYPE(_FV(A410,"id")),"groupID")),"name"))</f>
        <v>-</v>
      </c>
    </row>
    <row r="411" spans="5:5">
      <c r="E411" t="str" cm="1">
        <f t="array" ref="E411">IF(A411="","-",_FV(_xldudf_EVEONLINE_GROUP(_FV(_xldudf_EVEONLINE_TYPE(_FV(A411,"id")),"groupID")),"name"))</f>
        <v>-</v>
      </c>
    </row>
    <row r="412" spans="5:5">
      <c r="E412" t="str" cm="1">
        <f t="array" ref="E412">IF(A412="","-",_FV(_xldudf_EVEONLINE_GROUP(_FV(_xldudf_EVEONLINE_TYPE(_FV(A412,"id")),"groupID")),"name"))</f>
        <v>-</v>
      </c>
    </row>
    <row r="413" spans="5:5">
      <c r="E413" t="str" cm="1">
        <f t="array" ref="E413">IF(A413="","-",_FV(_xldudf_EVEONLINE_GROUP(_FV(_xldudf_EVEONLINE_TYPE(_FV(A413,"id")),"groupID")),"name"))</f>
        <v>-</v>
      </c>
    </row>
    <row r="414" spans="5:5">
      <c r="E414" t="str" cm="1">
        <f t="array" ref="E414">IF(A414="","-",_FV(_xldudf_EVEONLINE_GROUP(_FV(_xldudf_EVEONLINE_TYPE(_FV(A414,"id")),"groupID")),"name"))</f>
        <v>-</v>
      </c>
    </row>
    <row r="415" spans="5:5">
      <c r="E415" t="str" cm="1">
        <f t="array" ref="E415">IF(A415="","-",_FV(_xldudf_EVEONLINE_GROUP(_FV(_xldudf_EVEONLINE_TYPE(_FV(A415,"id")),"groupID")),"name"))</f>
        <v>-</v>
      </c>
    </row>
    <row r="416" spans="5:5">
      <c r="E416" t="str" cm="1">
        <f t="array" ref="E416">IF(A416="","-",_FV(_xldudf_EVEONLINE_GROUP(_FV(_xldudf_EVEONLINE_TYPE(_FV(A416,"id")),"groupID")),"name"))</f>
        <v>-</v>
      </c>
    </row>
    <row r="417" spans="5:5">
      <c r="E417" t="str" cm="1">
        <f t="array" ref="E417">IF(A417="","-",_FV(_xldudf_EVEONLINE_GROUP(_FV(_xldudf_EVEONLINE_TYPE(_FV(A417,"id")),"groupID")),"name"))</f>
        <v>-</v>
      </c>
    </row>
    <row r="418" spans="5:5">
      <c r="E418" t="str" cm="1">
        <f t="array" ref="E418">IF(A418="","-",_FV(_xldudf_EVEONLINE_GROUP(_FV(_xldudf_EVEONLINE_TYPE(_FV(A418,"id")),"groupID")),"name"))</f>
        <v>-</v>
      </c>
    </row>
    <row r="419" spans="5:5">
      <c r="E419" t="str" cm="1">
        <f t="array" ref="E419">IF(A419="","-",_FV(_xldudf_EVEONLINE_GROUP(_FV(_xldudf_EVEONLINE_TYPE(_FV(A419,"id")),"groupID")),"name"))</f>
        <v>-</v>
      </c>
    </row>
    <row r="420" spans="5:5">
      <c r="E420" t="str" cm="1">
        <f t="array" ref="E420">IF(A420="","-",_FV(_xldudf_EVEONLINE_GROUP(_FV(_xldudf_EVEONLINE_TYPE(_FV(A420,"id")),"groupID")),"name"))</f>
        <v>-</v>
      </c>
    </row>
    <row r="421" spans="5:5">
      <c r="E421" t="str" cm="1">
        <f t="array" ref="E421">IF(A421="","-",_FV(_xldudf_EVEONLINE_GROUP(_FV(_xldudf_EVEONLINE_TYPE(_FV(A421,"id")),"groupID")),"name"))</f>
        <v>-</v>
      </c>
    </row>
    <row r="422" spans="5:5">
      <c r="E422" t="str" cm="1">
        <f t="array" ref="E422">IF(A422="","-",_FV(_xldudf_EVEONLINE_GROUP(_FV(_xldudf_EVEONLINE_TYPE(_FV(A422,"id")),"groupID")),"name"))</f>
        <v>-</v>
      </c>
    </row>
    <row r="423" spans="5:5">
      <c r="E423" t="str" cm="1">
        <f t="array" ref="E423">IF(A423="","-",_FV(_xldudf_EVEONLINE_GROUP(_FV(_xldudf_EVEONLINE_TYPE(_FV(A423,"id")),"groupID")),"name"))</f>
        <v>-</v>
      </c>
    </row>
    <row r="424" spans="5:5">
      <c r="E424" t="str" cm="1">
        <f t="array" ref="E424">IF(A424="","-",_FV(_xldudf_EVEONLINE_GROUP(_FV(_xldudf_EVEONLINE_TYPE(_FV(A424,"id")),"groupID")),"name"))</f>
        <v>-</v>
      </c>
    </row>
    <row r="425" spans="5:5">
      <c r="E425" t="str" cm="1">
        <f t="array" ref="E425">IF(A425="","-",_FV(_xldudf_EVEONLINE_GROUP(_FV(_xldudf_EVEONLINE_TYPE(_FV(A425,"id")),"groupID")),"name"))</f>
        <v>-</v>
      </c>
    </row>
    <row r="426" spans="5:5">
      <c r="E426" t="str" cm="1">
        <f t="array" ref="E426">IF(A426="","-",_FV(_xldudf_EVEONLINE_GROUP(_FV(_xldudf_EVEONLINE_TYPE(_FV(A426,"id")),"groupID")),"name"))</f>
        <v>-</v>
      </c>
    </row>
    <row r="427" spans="5:5">
      <c r="E427" t="str" cm="1">
        <f t="array" ref="E427">IF(A427="","-",_FV(_xldudf_EVEONLINE_GROUP(_FV(_xldudf_EVEONLINE_TYPE(_FV(A427,"id")),"groupID")),"name"))</f>
        <v>-</v>
      </c>
    </row>
    <row r="428" spans="5:5">
      <c r="E428" t="str" cm="1">
        <f t="array" ref="E428">IF(A428="","-",_FV(_xldudf_EVEONLINE_GROUP(_FV(_xldudf_EVEONLINE_TYPE(_FV(A428,"id")),"groupID")),"name"))</f>
        <v>-</v>
      </c>
    </row>
    <row r="429" spans="5:5">
      <c r="E429" t="str" cm="1">
        <f t="array" ref="E429">IF(A429="","-",_FV(_xldudf_EVEONLINE_GROUP(_FV(_xldudf_EVEONLINE_TYPE(_FV(A429,"id")),"groupID")),"name"))</f>
        <v>-</v>
      </c>
    </row>
    <row r="430" spans="5:5">
      <c r="E430" t="str" cm="1">
        <f t="array" ref="E430">IF(A430="","-",_FV(_xldudf_EVEONLINE_GROUP(_FV(_xldudf_EVEONLINE_TYPE(_FV(A430,"id")),"groupID")),"name"))</f>
        <v>-</v>
      </c>
    </row>
    <row r="431" spans="5:5">
      <c r="E431" t="str" cm="1">
        <f t="array" ref="E431">IF(A431="","-",_FV(_xldudf_EVEONLINE_GROUP(_FV(_xldudf_EVEONLINE_TYPE(_FV(A431,"id")),"groupID")),"name"))</f>
        <v>-</v>
      </c>
    </row>
    <row r="432" spans="5:5">
      <c r="E432" t="str" cm="1">
        <f t="array" ref="E432">IF(A432="","-",_FV(_xldudf_EVEONLINE_GROUP(_FV(_xldudf_EVEONLINE_TYPE(_FV(A432,"id")),"groupID")),"name"))</f>
        <v>-</v>
      </c>
    </row>
    <row r="433" spans="5:5">
      <c r="E433" t="str" cm="1">
        <f t="array" ref="E433">IF(A433="","-",_FV(_xldudf_EVEONLINE_GROUP(_FV(_xldudf_EVEONLINE_TYPE(_FV(A433,"id")),"groupID")),"name"))</f>
        <v>-</v>
      </c>
    </row>
    <row r="434" spans="5:5">
      <c r="E434" t="str" cm="1">
        <f t="array" ref="E434">IF(A434="","-",_FV(_xldudf_EVEONLINE_GROUP(_FV(_xldudf_EVEONLINE_TYPE(_FV(A434,"id")),"groupID")),"name"))</f>
        <v>-</v>
      </c>
    </row>
    <row r="435" spans="5:5">
      <c r="E435" t="str" cm="1">
        <f t="array" ref="E435">IF(A435="","-",_FV(_xldudf_EVEONLINE_GROUP(_FV(_xldudf_EVEONLINE_TYPE(_FV(A435,"id")),"groupID")),"name"))</f>
        <v>-</v>
      </c>
    </row>
    <row r="436" spans="5:5">
      <c r="E436" t="str" cm="1">
        <f t="array" ref="E436">IF(A436="","-",_FV(_xldudf_EVEONLINE_GROUP(_FV(_xldudf_EVEONLINE_TYPE(_FV(A436,"id")),"groupID")),"name"))</f>
        <v>-</v>
      </c>
    </row>
    <row r="437" spans="5:5">
      <c r="E437" t="str" cm="1">
        <f t="array" ref="E437">IF(A437="","-",_FV(_xldudf_EVEONLINE_GROUP(_FV(_xldudf_EVEONLINE_TYPE(_FV(A437,"id")),"groupID")),"name"))</f>
        <v>-</v>
      </c>
    </row>
    <row r="438" spans="5:5">
      <c r="E438" t="str" cm="1">
        <f t="array" ref="E438">IF(A438="","-",_FV(_xldudf_EVEONLINE_GROUP(_FV(_xldudf_EVEONLINE_TYPE(_FV(A438,"id")),"groupID")),"name"))</f>
        <v>-</v>
      </c>
    </row>
    <row r="439" spans="5:5">
      <c r="E439" t="str" cm="1">
        <f t="array" ref="E439">IF(A439="","-",_FV(_xldudf_EVEONLINE_GROUP(_FV(_xldudf_EVEONLINE_TYPE(_FV(A439,"id")),"groupID")),"name"))</f>
        <v>-</v>
      </c>
    </row>
    <row r="440" spans="5:5">
      <c r="E440" t="str" cm="1">
        <f t="array" ref="E440">IF(A440="","-",_FV(_xldudf_EVEONLINE_GROUP(_FV(_xldudf_EVEONLINE_TYPE(_FV(A440,"id")),"groupID")),"name"))</f>
        <v>-</v>
      </c>
    </row>
    <row r="441" spans="5:5">
      <c r="E441" t="str" cm="1">
        <f t="array" ref="E441">IF(A441="","-",_FV(_xldudf_EVEONLINE_GROUP(_FV(_xldudf_EVEONLINE_TYPE(_FV(A441,"id")),"groupID")),"name"))</f>
        <v>-</v>
      </c>
    </row>
    <row r="442" spans="5:5">
      <c r="E442" t="str" cm="1">
        <f t="array" ref="E442">IF(A442="","-",_FV(_xldudf_EVEONLINE_GROUP(_FV(_xldudf_EVEONLINE_TYPE(_FV(A442,"id")),"groupID")),"name"))</f>
        <v>-</v>
      </c>
    </row>
    <row r="443" spans="5:5">
      <c r="E443" t="str" cm="1">
        <f t="array" ref="E443">IF(A443="","-",_FV(_xldudf_EVEONLINE_GROUP(_FV(_xldudf_EVEONLINE_TYPE(_FV(A443,"id")),"groupID")),"name"))</f>
        <v>-</v>
      </c>
    </row>
    <row r="444" spans="5:5">
      <c r="E444" t="str" cm="1">
        <f t="array" ref="E444">IF(A444="","-",_FV(_xldudf_EVEONLINE_GROUP(_FV(_xldudf_EVEONLINE_TYPE(_FV(A444,"id")),"groupID")),"name"))</f>
        <v>-</v>
      </c>
    </row>
    <row r="445" spans="5:5">
      <c r="E445" t="str" cm="1">
        <f t="array" ref="E445">IF(A445="","-",_FV(_xldudf_EVEONLINE_GROUP(_FV(_xldudf_EVEONLINE_TYPE(_FV(A445,"id")),"groupID")),"name"))</f>
        <v>-</v>
      </c>
    </row>
    <row r="446" spans="5:5">
      <c r="E446" t="str" cm="1">
        <f t="array" ref="E446">IF(A446="","-",_FV(_xldudf_EVEONLINE_GROUP(_FV(_xldudf_EVEONLINE_TYPE(_FV(A446,"id")),"groupID")),"name"))</f>
        <v>-</v>
      </c>
    </row>
    <row r="447" spans="5:5">
      <c r="E447" t="str" cm="1">
        <f t="array" ref="E447">IF(A447="","-",_FV(_xldudf_EVEONLINE_GROUP(_FV(_xldudf_EVEONLINE_TYPE(_FV(A447,"id")),"groupID")),"name"))</f>
        <v>-</v>
      </c>
    </row>
    <row r="448" spans="5:5">
      <c r="E448" t="str" cm="1">
        <f t="array" ref="E448">IF(A448="","-",_FV(_xldudf_EVEONLINE_GROUP(_FV(_xldudf_EVEONLINE_TYPE(_FV(A448,"id")),"groupID")),"name"))</f>
        <v>-</v>
      </c>
    </row>
    <row r="449" spans="5:5">
      <c r="E449" t="str" cm="1">
        <f t="array" ref="E449">IF(A449="","-",_FV(_xldudf_EVEONLINE_GROUP(_FV(_xldudf_EVEONLINE_TYPE(_FV(A449,"id")),"groupID")),"name"))</f>
        <v>-</v>
      </c>
    </row>
    <row r="450" spans="5:5">
      <c r="E450" t="str" cm="1">
        <f t="array" ref="E450">IF(A450="","-",_FV(_xldudf_EVEONLINE_GROUP(_FV(_xldudf_EVEONLINE_TYPE(_FV(A450,"id")),"groupID")),"name"))</f>
        <v>-</v>
      </c>
    </row>
    <row r="451" spans="5:5">
      <c r="E451" t="str" cm="1">
        <f t="array" ref="E451">IF(A451="","-",_FV(_xldudf_EVEONLINE_GROUP(_FV(_xldudf_EVEONLINE_TYPE(_FV(A451,"id")),"groupID")),"name"))</f>
        <v>-</v>
      </c>
    </row>
    <row r="452" spans="5:5">
      <c r="E452" t="str" cm="1">
        <f t="array" ref="E452">IF(A452="","-",_FV(_xldudf_EVEONLINE_GROUP(_FV(_xldudf_EVEONLINE_TYPE(_FV(A452,"id")),"groupID")),"name"))</f>
        <v>-</v>
      </c>
    </row>
    <row r="453" spans="5:5">
      <c r="E453" t="str" cm="1">
        <f t="array" ref="E453">IF(A453="","-",_FV(_xldudf_EVEONLINE_GROUP(_FV(_xldudf_EVEONLINE_TYPE(_FV(A453,"id")),"groupID")),"name"))</f>
        <v>-</v>
      </c>
    </row>
    <row r="454" spans="5:5">
      <c r="E454" t="str" cm="1">
        <f t="array" ref="E454">IF(A454="","-",_FV(_xldudf_EVEONLINE_GROUP(_FV(_xldudf_EVEONLINE_TYPE(_FV(A454,"id")),"groupID")),"name"))</f>
        <v>-</v>
      </c>
    </row>
    <row r="455" spans="5:5">
      <c r="E455" t="str" cm="1">
        <f t="array" ref="E455">IF(A455="","-",_FV(_xldudf_EVEONLINE_GROUP(_FV(_xldudf_EVEONLINE_TYPE(_FV(A455,"id")),"groupID")),"name"))</f>
        <v>-</v>
      </c>
    </row>
    <row r="456" spans="5:5">
      <c r="E456" t="str" cm="1">
        <f t="array" ref="E456">IF(A456="","-",_FV(_xldudf_EVEONLINE_GROUP(_FV(_xldudf_EVEONLINE_TYPE(_FV(A456,"id")),"groupID")),"name"))</f>
        <v>-</v>
      </c>
    </row>
    <row r="457" spans="5:5">
      <c r="E457" t="str" cm="1">
        <f t="array" ref="E457">IF(A457="","-",_FV(_xldudf_EVEONLINE_GROUP(_FV(_xldudf_EVEONLINE_TYPE(_FV(A457,"id")),"groupID")),"name"))</f>
        <v>-</v>
      </c>
    </row>
    <row r="458" spans="5:5">
      <c r="E458" t="str" cm="1">
        <f t="array" ref="E458">IF(A458="","-",_FV(_xldudf_EVEONLINE_GROUP(_FV(_xldudf_EVEONLINE_TYPE(_FV(A458,"id")),"groupID")),"name"))</f>
        <v>-</v>
      </c>
    </row>
    <row r="459" spans="5:5">
      <c r="E459" t="str" cm="1">
        <f t="array" ref="E459">IF(A459="","-",_FV(_xldudf_EVEONLINE_GROUP(_FV(_xldudf_EVEONLINE_TYPE(_FV(A459,"id")),"groupID")),"name"))</f>
        <v>-</v>
      </c>
    </row>
    <row r="460" spans="5:5">
      <c r="E460" t="str" cm="1">
        <f t="array" ref="E460">IF(A460="","-",_FV(_xldudf_EVEONLINE_GROUP(_FV(_xldudf_EVEONLINE_TYPE(_FV(A460,"id")),"groupID")),"name"))</f>
        <v>-</v>
      </c>
    </row>
    <row r="461" spans="5:5">
      <c r="E461" t="str" cm="1">
        <f t="array" ref="E461">IF(A461="","-",_FV(_xldudf_EVEONLINE_GROUP(_FV(_xldudf_EVEONLINE_TYPE(_FV(A461,"id")),"groupID")),"name"))</f>
        <v>-</v>
      </c>
    </row>
    <row r="462" spans="5:5">
      <c r="E462" t="str" cm="1">
        <f t="array" ref="E462">IF(A462="","-",_FV(_xldudf_EVEONLINE_GROUP(_FV(_xldudf_EVEONLINE_TYPE(_FV(A462,"id")),"groupID")),"name"))</f>
        <v>-</v>
      </c>
    </row>
    <row r="463" spans="5:5">
      <c r="E463" t="str" cm="1">
        <f t="array" ref="E463">IF(A463="","-",_FV(_xldudf_EVEONLINE_GROUP(_FV(_xldudf_EVEONLINE_TYPE(_FV(A463,"id")),"groupID")),"name"))</f>
        <v>-</v>
      </c>
    </row>
    <row r="464" spans="5:5">
      <c r="E464" t="str" cm="1">
        <f t="array" ref="E464">IF(A464="","-",_FV(_xldudf_EVEONLINE_GROUP(_FV(_xldudf_EVEONLINE_TYPE(_FV(A464,"id")),"groupID")),"name"))</f>
        <v>-</v>
      </c>
    </row>
    <row r="465" spans="5:5">
      <c r="E465" t="str" cm="1">
        <f t="array" ref="E465">IF(A465="","-",_FV(_xldudf_EVEONLINE_GROUP(_FV(_xldudf_EVEONLINE_TYPE(_FV(A465,"id")),"groupID")),"name"))</f>
        <v>-</v>
      </c>
    </row>
    <row r="466" spans="5:5">
      <c r="E466" t="str" cm="1">
        <f t="array" ref="E466">IF(A466="","-",_FV(_xldudf_EVEONLINE_GROUP(_FV(_xldudf_EVEONLINE_TYPE(_FV(A466,"id")),"groupID")),"name"))</f>
        <v>-</v>
      </c>
    </row>
    <row r="467" spans="5:5">
      <c r="E467" t="str" cm="1">
        <f t="array" ref="E467">IF(A467="","-",_FV(_xldudf_EVEONLINE_GROUP(_FV(_xldudf_EVEONLINE_TYPE(_FV(A467,"id")),"groupID")),"name"))</f>
        <v>-</v>
      </c>
    </row>
    <row r="468" spans="5:5">
      <c r="E468" t="str" cm="1">
        <f t="array" ref="E468">IF(A468="","-",_FV(_xldudf_EVEONLINE_GROUP(_FV(_xldudf_EVEONLINE_TYPE(_FV(A468,"id")),"groupID")),"name"))</f>
        <v>-</v>
      </c>
    </row>
    <row r="469" spans="5:5">
      <c r="E469" t="str" cm="1">
        <f t="array" ref="E469">IF(A469="","-",_FV(_xldudf_EVEONLINE_GROUP(_FV(_xldudf_EVEONLINE_TYPE(_FV(A469,"id")),"groupID")),"name"))</f>
        <v>-</v>
      </c>
    </row>
    <row r="470" spans="5:5">
      <c r="E470" t="str" cm="1">
        <f t="array" ref="E470">IF(A470="","-",_FV(_xldudf_EVEONLINE_GROUP(_FV(_xldudf_EVEONLINE_TYPE(_FV(A470,"id")),"groupID")),"name"))</f>
        <v>-</v>
      </c>
    </row>
    <row r="471" spans="5:5">
      <c r="E471" t="str" cm="1">
        <f t="array" ref="E471">IF(A471="","-",_FV(_xldudf_EVEONLINE_GROUP(_FV(_xldudf_EVEONLINE_TYPE(_FV(A471,"id")),"groupID")),"name"))</f>
        <v>-</v>
      </c>
    </row>
    <row r="472" spans="5:5">
      <c r="E472" t="str" cm="1">
        <f t="array" ref="E472">IF(A472="","-",_FV(_xldudf_EVEONLINE_GROUP(_FV(_xldudf_EVEONLINE_TYPE(_FV(A472,"id")),"groupID")),"name"))</f>
        <v>-</v>
      </c>
    </row>
    <row r="473" spans="5:5">
      <c r="E473" t="str" cm="1">
        <f t="array" ref="E473">IF(A473="","-",_FV(_xldudf_EVEONLINE_GROUP(_FV(_xldudf_EVEONLINE_TYPE(_FV(A473,"id")),"groupID")),"name"))</f>
        <v>-</v>
      </c>
    </row>
    <row r="474" spans="5:5">
      <c r="E474" t="str" cm="1">
        <f t="array" ref="E474">IF(A474="","-",_FV(_xldudf_EVEONLINE_GROUP(_FV(_xldudf_EVEONLINE_TYPE(_FV(A474,"id")),"groupID")),"name"))</f>
        <v>-</v>
      </c>
    </row>
    <row r="475" spans="5:5">
      <c r="E475" t="str" cm="1">
        <f t="array" ref="E475">IF(A475="","-",_FV(_xldudf_EVEONLINE_GROUP(_FV(_xldudf_EVEONLINE_TYPE(_FV(A475,"id")),"groupID")),"name"))</f>
        <v>-</v>
      </c>
    </row>
    <row r="476" spans="5:5">
      <c r="E476" t="str" cm="1">
        <f t="array" ref="E476">IF(A476="","-",_FV(_xldudf_EVEONLINE_GROUP(_FV(_xldudf_EVEONLINE_TYPE(_FV(A476,"id")),"groupID")),"name"))</f>
        <v>-</v>
      </c>
    </row>
    <row r="477" spans="5:5">
      <c r="E477" t="str" cm="1">
        <f t="array" ref="E477">IF(A477="","-",_FV(_xldudf_EVEONLINE_GROUP(_FV(_xldudf_EVEONLINE_TYPE(_FV(A477,"id")),"groupID")),"name"))</f>
        <v>-</v>
      </c>
    </row>
    <row r="478" spans="5:5">
      <c r="E478" t="str" cm="1">
        <f t="array" ref="E478">IF(A478="","-",_FV(_xldudf_EVEONLINE_GROUP(_FV(_xldudf_EVEONLINE_TYPE(_FV(A478,"id")),"groupID")),"name"))</f>
        <v>-</v>
      </c>
    </row>
    <row r="479" spans="5:5">
      <c r="E479" t="str" cm="1">
        <f t="array" ref="E479">IF(A479="","-",_FV(_xldudf_EVEONLINE_GROUP(_FV(_xldudf_EVEONLINE_TYPE(_FV(A479,"id")),"groupID")),"name"))</f>
        <v>-</v>
      </c>
    </row>
    <row r="480" spans="5:5">
      <c r="E480" t="str" cm="1">
        <f t="array" ref="E480">IF(A480="","-",_FV(_xldudf_EVEONLINE_GROUP(_FV(_xldudf_EVEONLINE_TYPE(_FV(A480,"id")),"groupID")),"name"))</f>
        <v>-</v>
      </c>
    </row>
    <row r="481" spans="5:5">
      <c r="E481" t="str" cm="1">
        <f t="array" ref="E481">IF(A481="","-",_FV(_xldudf_EVEONLINE_GROUP(_FV(_xldudf_EVEONLINE_TYPE(_FV(A481,"id")),"groupID")),"name"))</f>
        <v>-</v>
      </c>
    </row>
    <row r="482" spans="5:5">
      <c r="E482" t="str" cm="1">
        <f t="array" ref="E482">IF(A482="","-",_FV(_xldudf_EVEONLINE_GROUP(_FV(_xldudf_EVEONLINE_TYPE(_FV(A482,"id")),"groupID")),"name"))</f>
        <v>-</v>
      </c>
    </row>
    <row r="483" spans="5:5">
      <c r="E483" t="str" cm="1">
        <f t="array" ref="E483">IF(A483="","-",_FV(_xldudf_EVEONLINE_GROUP(_FV(_xldudf_EVEONLINE_TYPE(_FV(A483,"id")),"groupID")),"name"))</f>
        <v>-</v>
      </c>
    </row>
    <row r="484" spans="5:5">
      <c r="E484" t="str" cm="1">
        <f t="array" ref="E484">IF(A484="","-",_FV(_xldudf_EVEONLINE_GROUP(_FV(_xldudf_EVEONLINE_TYPE(_FV(A484,"id")),"groupID")),"name"))</f>
        <v>-</v>
      </c>
    </row>
    <row r="485" spans="5:5">
      <c r="E485" t="str" cm="1">
        <f t="array" ref="E485">IF(A485="","-",_FV(_xldudf_EVEONLINE_GROUP(_FV(_xldudf_EVEONLINE_TYPE(_FV(A485,"id")),"groupID")),"name"))</f>
        <v>-</v>
      </c>
    </row>
    <row r="486" spans="5:5">
      <c r="E486" t="str" cm="1">
        <f t="array" ref="E486">IF(A486="","-",_FV(_xldudf_EVEONLINE_GROUP(_FV(_xldudf_EVEONLINE_TYPE(_FV(A486,"id")),"groupID")),"name"))</f>
        <v>-</v>
      </c>
    </row>
    <row r="487" spans="5:5">
      <c r="E487" t="str" cm="1">
        <f t="array" ref="E487">IF(A487="","-",_FV(_xldudf_EVEONLINE_GROUP(_FV(_xldudf_EVEONLINE_TYPE(_FV(A487,"id")),"groupID")),"name"))</f>
        <v>-</v>
      </c>
    </row>
    <row r="488" spans="5:5">
      <c r="E488" t="str" cm="1">
        <f t="array" ref="E488">IF(A488="","-",_FV(_xldudf_EVEONLINE_GROUP(_FV(_xldudf_EVEONLINE_TYPE(_FV(A488,"id")),"groupID")),"name"))</f>
        <v>-</v>
      </c>
    </row>
    <row r="489" spans="5:5">
      <c r="E489" t="str" cm="1">
        <f t="array" ref="E489">IF(A489="","-",_FV(_xldudf_EVEONLINE_GROUP(_FV(_xldudf_EVEONLINE_TYPE(_FV(A489,"id")),"groupID")),"name"))</f>
        <v>-</v>
      </c>
    </row>
    <row r="490" spans="5:5">
      <c r="E490" t="str" cm="1">
        <f t="array" ref="E490">IF(A490="","-",_FV(_xldudf_EVEONLINE_GROUP(_FV(_xldudf_EVEONLINE_TYPE(_FV(A490,"id")),"groupID")),"name"))</f>
        <v>-</v>
      </c>
    </row>
    <row r="491" spans="5:5">
      <c r="E491" t="str" cm="1">
        <f t="array" ref="E491">IF(A491="","-",_FV(_xldudf_EVEONLINE_GROUP(_FV(_xldudf_EVEONLINE_TYPE(_FV(A491,"id")),"groupID")),"name"))</f>
        <v>-</v>
      </c>
    </row>
    <row r="492" spans="5:5">
      <c r="E492" t="str" cm="1">
        <f t="array" ref="E492">IF(A492="","-",_FV(_xldudf_EVEONLINE_GROUP(_FV(_xldudf_EVEONLINE_TYPE(_FV(A492,"id")),"groupID")),"name"))</f>
        <v>-</v>
      </c>
    </row>
    <row r="493" spans="5:5">
      <c r="E493" t="str" cm="1">
        <f t="array" ref="E493">IF(A493="","-",_FV(_xldudf_EVEONLINE_GROUP(_FV(_xldudf_EVEONLINE_TYPE(_FV(A493,"id")),"groupID")),"name"))</f>
        <v>-</v>
      </c>
    </row>
    <row r="494" spans="5:5">
      <c r="E494" t="str" cm="1">
        <f t="array" ref="E494">IF(A494="","-",_FV(_xldudf_EVEONLINE_GROUP(_FV(_xldudf_EVEONLINE_TYPE(_FV(A494,"id")),"groupID")),"name"))</f>
        <v>-</v>
      </c>
    </row>
    <row r="495" spans="5:5">
      <c r="E495" t="str" cm="1">
        <f t="array" ref="E495">IF(A495="","-",_FV(_xldudf_EVEONLINE_GROUP(_FV(_xldudf_EVEONLINE_TYPE(_FV(A495,"id")),"groupID")),"name"))</f>
        <v>-</v>
      </c>
    </row>
    <row r="496" spans="5:5">
      <c r="E496" t="str" cm="1">
        <f t="array" ref="E496">IF(A496="","-",_FV(_xldudf_EVEONLINE_GROUP(_FV(_xldudf_EVEONLINE_TYPE(_FV(A496,"id")),"groupID")),"name"))</f>
        <v>-</v>
      </c>
    </row>
    <row r="497" spans="5:5">
      <c r="E497" t="str" cm="1">
        <f t="array" ref="E497">IF(A497="","-",_FV(_xldudf_EVEONLINE_GROUP(_FV(_xldudf_EVEONLINE_TYPE(_FV(A497,"id")),"groupID")),"name"))</f>
        <v>-</v>
      </c>
    </row>
    <row r="498" spans="5:5">
      <c r="E498" t="str" cm="1">
        <f t="array" ref="E498">IF(A498="","-",_FV(_xldudf_EVEONLINE_GROUP(_FV(_xldudf_EVEONLINE_TYPE(_FV(A498,"id")),"groupID")),"name"))</f>
        <v>-</v>
      </c>
    </row>
    <row r="499" spans="5:5">
      <c r="E499" t="str" cm="1">
        <f t="array" ref="E499">IF(A499="","-",_FV(_xldudf_EVEONLINE_GROUP(_FV(_xldudf_EVEONLINE_TYPE(_FV(A499,"id")),"groupID")),"name"))</f>
        <v>-</v>
      </c>
    </row>
    <row r="500" spans="5:5">
      <c r="E500" t="str" cm="1">
        <f t="array" ref="E500">IF(A500="","-",_FV(_xldudf_EVEONLINE_GROUP(_FV(_xldudf_EVEONLINE_TYPE(_FV(A500,"id")),"groupID")),"name"))</f>
        <v>-</v>
      </c>
    </row>
    <row r="501" spans="5:5">
      <c r="E501" t="str" cm="1">
        <f t="array" ref="E501">IF(A501="","-",_FV(_xldudf_EVEONLINE_GROUP(_FV(_xldudf_EVEONLINE_TYPE(_FV(A501,"id")),"groupID")),"name"))</f>
        <v>-</v>
      </c>
    </row>
    <row r="502" spans="5:5">
      <c r="E502" t="str" cm="1">
        <f t="array" ref="E502">IF(A502="","-",_FV(_xldudf_EVEONLINE_GROUP(_FV(_xldudf_EVEONLINE_TYPE(_FV(A502,"id")),"groupID")),"name"))</f>
        <v>-</v>
      </c>
    </row>
    <row r="503" spans="5:5">
      <c r="E503" t="str" cm="1">
        <f t="array" ref="E503">IF(A503="","-",_FV(_xldudf_EVEONLINE_GROUP(_FV(_xldudf_EVEONLINE_TYPE(_FV(A503,"id")),"groupID")),"name"))</f>
        <v>-</v>
      </c>
    </row>
    <row r="504" spans="5:5">
      <c r="E504" t="str" cm="1">
        <f t="array" ref="E504">IF(A504="","-",_FV(_xldudf_EVEONLINE_GROUP(_FV(_xldudf_EVEONLINE_TYPE(_FV(A504,"id")),"groupID")),"name"))</f>
        <v>-</v>
      </c>
    </row>
    <row r="505" spans="5:5">
      <c r="E505" t="str" cm="1">
        <f t="array" ref="E505">IF(A505="","-",_FV(_xldudf_EVEONLINE_GROUP(_FV(_xldudf_EVEONLINE_TYPE(_FV(A505,"id")),"groupID")),"name"))</f>
        <v>-</v>
      </c>
    </row>
    <row r="506" spans="5:5">
      <c r="E506" t="str" cm="1">
        <f t="array" ref="E506">IF(A506="","-",_FV(_xldudf_EVEONLINE_GROUP(_FV(_xldudf_EVEONLINE_TYPE(_FV(A506,"id")),"groupID")),"name"))</f>
        <v>-</v>
      </c>
    </row>
    <row r="507" spans="5:5">
      <c r="E507" t="str" cm="1">
        <f t="array" ref="E507">IF(A507="","-",_FV(_xldudf_EVEONLINE_GROUP(_FV(_xldudf_EVEONLINE_TYPE(_FV(A507,"id")),"groupID")),"name"))</f>
        <v>-</v>
      </c>
    </row>
    <row r="508" spans="5:5">
      <c r="E508" t="str" cm="1">
        <f t="array" ref="E508">IF(A508="","-",_FV(_xldudf_EVEONLINE_GROUP(_FV(_xldudf_EVEONLINE_TYPE(_FV(A508,"id")),"groupID")),"name"))</f>
        <v>-</v>
      </c>
    </row>
    <row r="509" spans="5:5">
      <c r="E509" t="str" cm="1">
        <f t="array" ref="E509">IF(A509="","-",_FV(_xldudf_EVEONLINE_GROUP(_FV(_xldudf_EVEONLINE_TYPE(_FV(A509,"id")),"groupID")),"name"))</f>
        <v>-</v>
      </c>
    </row>
    <row r="510" spans="5:5">
      <c r="E510" t="str" cm="1">
        <f t="array" ref="E510">IF(A510="","-",_FV(_xldudf_EVEONLINE_GROUP(_FV(_xldudf_EVEONLINE_TYPE(_FV(A510,"id")),"groupID")),"name"))</f>
        <v>-</v>
      </c>
    </row>
    <row r="511" spans="5:5">
      <c r="E511" t="str" cm="1">
        <f t="array" ref="E511">IF(A511="","-",_FV(_xldudf_EVEONLINE_GROUP(_FV(_xldudf_EVEONLINE_TYPE(_FV(A511,"id")),"groupID")),"name"))</f>
        <v>-</v>
      </c>
    </row>
    <row r="512" spans="5:5">
      <c r="E512" t="str" cm="1">
        <f t="array" ref="E512">IF(A512="","-",_FV(_xldudf_EVEONLINE_GROUP(_FV(_xldudf_EVEONLINE_TYPE(_FV(A512,"id")),"groupID")),"name"))</f>
        <v>-</v>
      </c>
    </row>
    <row r="513" spans="5:5">
      <c r="E513" t="str" cm="1">
        <f t="array" ref="E513">IF(A513="","-",_FV(_xldudf_EVEONLINE_GROUP(_FV(_xldudf_EVEONLINE_TYPE(_FV(A513,"id")),"groupID")),"name"))</f>
        <v>-</v>
      </c>
    </row>
    <row r="514" spans="5:5">
      <c r="E514" t="str" cm="1">
        <f t="array" ref="E514">IF(A514="","-",_FV(_xldudf_EVEONLINE_GROUP(_FV(_xldudf_EVEONLINE_TYPE(_FV(A514,"id")),"groupID")),"name"))</f>
        <v>-</v>
      </c>
    </row>
    <row r="515" spans="5:5">
      <c r="E515" t="str" cm="1">
        <f t="array" ref="E515">IF(A515="","-",_FV(_xldudf_EVEONLINE_GROUP(_FV(_xldudf_EVEONLINE_TYPE(_FV(A515,"id")),"groupID")),"name"))</f>
        <v>-</v>
      </c>
    </row>
    <row r="516" spans="5:5">
      <c r="E516" t="str" cm="1">
        <f t="array" ref="E516">IF(A516="","-",_FV(_xldudf_EVEONLINE_GROUP(_FV(_xldudf_EVEONLINE_TYPE(_FV(A516,"id")),"groupID")),"name"))</f>
        <v>-</v>
      </c>
    </row>
    <row r="517" spans="5:5">
      <c r="E517" t="str" cm="1">
        <f t="array" ref="E517">IF(A517="","-",_FV(_xldudf_EVEONLINE_GROUP(_FV(_xldudf_EVEONLINE_TYPE(_FV(A517,"id")),"groupID")),"name"))</f>
        <v>-</v>
      </c>
    </row>
    <row r="518" spans="5:5">
      <c r="E518" t="str" cm="1">
        <f t="array" ref="E518">IF(A518="","-",_FV(_xldudf_EVEONLINE_GROUP(_FV(_xldudf_EVEONLINE_TYPE(_FV(A518,"id")),"groupID")),"name"))</f>
        <v>-</v>
      </c>
    </row>
    <row r="519" spans="5:5">
      <c r="E519" t="str" cm="1">
        <f t="array" ref="E519">IF(A519="","-",_FV(_xldudf_EVEONLINE_GROUP(_FV(_xldudf_EVEONLINE_TYPE(_FV(A519,"id")),"groupID")),"name"))</f>
        <v>-</v>
      </c>
    </row>
    <row r="520" spans="5:5">
      <c r="E520" t="str" cm="1">
        <f t="array" ref="E520">IF(A520="","-",_FV(_xldudf_EVEONLINE_GROUP(_FV(_xldudf_EVEONLINE_TYPE(_FV(A520,"id")),"groupID")),"name"))</f>
        <v>-</v>
      </c>
    </row>
    <row r="521" spans="5:5">
      <c r="E521" t="str" cm="1">
        <f t="array" ref="E521">IF(A521="","-",_FV(_xldudf_EVEONLINE_GROUP(_FV(_xldudf_EVEONLINE_TYPE(_FV(A521,"id")),"groupID")),"name"))</f>
        <v>-</v>
      </c>
    </row>
    <row r="522" spans="5:5">
      <c r="E522" t="str" cm="1">
        <f t="array" ref="E522">IF(A522="","-",_FV(_xldudf_EVEONLINE_GROUP(_FV(_xldudf_EVEONLINE_TYPE(_FV(A522,"id")),"groupID")),"name"))</f>
        <v>-</v>
      </c>
    </row>
    <row r="523" spans="5:5">
      <c r="E523" t="str" cm="1">
        <f t="array" ref="E523">IF(A523="","-",_FV(_xldudf_EVEONLINE_GROUP(_FV(_xldudf_EVEONLINE_TYPE(_FV(A523,"id")),"groupID")),"name"))</f>
        <v>-</v>
      </c>
    </row>
    <row r="524" spans="5:5">
      <c r="E524" t="str" cm="1">
        <f t="array" ref="E524">IF(A524="","-",_FV(_xldudf_EVEONLINE_GROUP(_FV(_xldudf_EVEONLINE_TYPE(_FV(A524,"id")),"groupID")),"name"))</f>
        <v>-</v>
      </c>
    </row>
    <row r="525" spans="5:5">
      <c r="E525" t="str" cm="1">
        <f t="array" ref="E525">IF(A525="","-",_FV(_xldudf_EVEONLINE_GROUP(_FV(_xldudf_EVEONLINE_TYPE(_FV(A525,"id")),"groupID")),"name"))</f>
        <v>-</v>
      </c>
    </row>
    <row r="526" spans="5:5">
      <c r="E526" t="str" cm="1">
        <f t="array" ref="E526">IF(A526="","-",_FV(_xldudf_EVEONLINE_GROUP(_FV(_xldudf_EVEONLINE_TYPE(_FV(A526,"id")),"groupID")),"name"))</f>
        <v>-</v>
      </c>
    </row>
    <row r="527" spans="5:5">
      <c r="E527" t="str" cm="1">
        <f t="array" ref="E527">IF(A527="","-",_FV(_xldudf_EVEONLINE_GROUP(_FV(_xldudf_EVEONLINE_TYPE(_FV(A527,"id")),"groupID")),"name"))</f>
        <v>-</v>
      </c>
    </row>
    <row r="528" spans="5:5">
      <c r="E528" t="str" cm="1">
        <f t="array" ref="E528">IF(A528="","-",_FV(_xldudf_EVEONLINE_GROUP(_FV(_xldudf_EVEONLINE_TYPE(_FV(A528,"id")),"groupID")),"name"))</f>
        <v>-</v>
      </c>
    </row>
    <row r="529" spans="5:5">
      <c r="E529" t="str" cm="1">
        <f t="array" ref="E529">IF(A529="","-",_FV(_xldudf_EVEONLINE_GROUP(_FV(_xldudf_EVEONLINE_TYPE(_FV(A529,"id")),"groupID")),"name"))</f>
        <v>-</v>
      </c>
    </row>
    <row r="530" spans="5:5">
      <c r="E530" t="str" cm="1">
        <f t="array" ref="E530">IF(A530="","-",_FV(_xldudf_EVEONLINE_GROUP(_FV(_xldudf_EVEONLINE_TYPE(_FV(A530,"id")),"groupID")),"name"))</f>
        <v>-</v>
      </c>
    </row>
    <row r="531" spans="5:5">
      <c r="E531" t="str" cm="1">
        <f t="array" ref="E531">IF(A531="","-",_FV(_xldudf_EVEONLINE_GROUP(_FV(_xldudf_EVEONLINE_TYPE(_FV(A531,"id")),"groupID")),"name"))</f>
        <v>-</v>
      </c>
    </row>
    <row r="532" spans="5:5">
      <c r="E532" t="str" cm="1">
        <f t="array" ref="E532">IF(A532="","-",_FV(_xldudf_EVEONLINE_GROUP(_FV(_xldudf_EVEONLINE_TYPE(_FV(A532,"id")),"groupID")),"name"))</f>
        <v>-</v>
      </c>
    </row>
    <row r="533" spans="5:5">
      <c r="E533" t="str" cm="1">
        <f t="array" ref="E533">IF(A533="","-",_FV(_xldudf_EVEONLINE_GROUP(_FV(_xldudf_EVEONLINE_TYPE(_FV(A533,"id")),"groupID")),"name"))</f>
        <v>-</v>
      </c>
    </row>
    <row r="534" spans="5:5">
      <c r="E534" t="str" cm="1">
        <f t="array" ref="E534">IF(A534="","-",_FV(_xldudf_EVEONLINE_GROUP(_FV(_xldudf_EVEONLINE_TYPE(_FV(A534,"id")),"groupID")),"name"))</f>
        <v>-</v>
      </c>
    </row>
    <row r="535" spans="5:5">
      <c r="E535" t="str" cm="1">
        <f t="array" ref="E535">IF(A535="","-",_FV(_xldudf_EVEONLINE_GROUP(_FV(_xldudf_EVEONLINE_TYPE(_FV(A535,"id")),"groupID")),"name"))</f>
        <v>-</v>
      </c>
    </row>
    <row r="536" spans="5:5">
      <c r="E536" t="str" cm="1">
        <f t="array" ref="E536">IF(A536="","-",_FV(_xldudf_EVEONLINE_GROUP(_FV(_xldudf_EVEONLINE_TYPE(_FV(A536,"id")),"groupID")),"name"))</f>
        <v>-</v>
      </c>
    </row>
    <row r="537" spans="5:5">
      <c r="E537" t="str" cm="1">
        <f t="array" ref="E537">IF(A537="","-",_FV(_xldudf_EVEONLINE_GROUP(_FV(_xldudf_EVEONLINE_TYPE(_FV(A537,"id")),"groupID")),"name"))</f>
        <v>-</v>
      </c>
    </row>
    <row r="538" spans="5:5">
      <c r="E538" t="str" cm="1">
        <f t="array" ref="E538">IF(A538="","-",_FV(_xldudf_EVEONLINE_GROUP(_FV(_xldudf_EVEONLINE_TYPE(_FV(A538,"id")),"groupID")),"name"))</f>
        <v>-</v>
      </c>
    </row>
    <row r="539" spans="5:5">
      <c r="E539" t="str" cm="1">
        <f t="array" ref="E539">IF(A539="","-",_FV(_xldudf_EVEONLINE_GROUP(_FV(_xldudf_EVEONLINE_TYPE(_FV(A539,"id")),"groupID")),"name"))</f>
        <v>-</v>
      </c>
    </row>
    <row r="540" spans="5:5">
      <c r="E540" t="str" cm="1">
        <f t="array" ref="E540">IF(A540="","-",_FV(_xldudf_EVEONLINE_GROUP(_FV(_xldudf_EVEONLINE_TYPE(_FV(A540,"id")),"groupID")),"name"))</f>
        <v>-</v>
      </c>
    </row>
    <row r="541" spans="5:5">
      <c r="E541" t="str" cm="1">
        <f t="array" ref="E541">IF(A541="","-",_FV(_xldudf_EVEONLINE_GROUP(_FV(_xldudf_EVEONLINE_TYPE(_FV(A541,"id")),"groupID")),"name"))</f>
        <v>-</v>
      </c>
    </row>
    <row r="542" spans="5:5">
      <c r="E542" t="str" cm="1">
        <f t="array" ref="E542">IF(A542="","-",_FV(_xldudf_EVEONLINE_GROUP(_FV(_xldudf_EVEONLINE_TYPE(_FV(A542,"id")),"groupID")),"name"))</f>
        <v>-</v>
      </c>
    </row>
    <row r="543" spans="5:5">
      <c r="E543" t="str" cm="1">
        <f t="array" ref="E543">IF(A543="","-",_FV(_xldudf_EVEONLINE_GROUP(_FV(_xldudf_EVEONLINE_TYPE(_FV(A543,"id")),"groupID")),"name"))</f>
        <v>-</v>
      </c>
    </row>
    <row r="544" spans="5:5">
      <c r="E544" t="str" cm="1">
        <f t="array" ref="E544">IF(A544="","-",_FV(_xldudf_EVEONLINE_GROUP(_FV(_xldudf_EVEONLINE_TYPE(_FV(A544,"id")),"groupID")),"name"))</f>
        <v>-</v>
      </c>
    </row>
    <row r="545" spans="5:5">
      <c r="E545" t="str" cm="1">
        <f t="array" ref="E545">IF(A545="","-",_FV(_xldudf_EVEONLINE_GROUP(_FV(_xldudf_EVEONLINE_TYPE(_FV(A545,"id")),"groupID")),"name"))</f>
        <v>-</v>
      </c>
    </row>
    <row r="546" spans="5:5">
      <c r="E546" t="str" cm="1">
        <f t="array" ref="E546">IF(A546="","-",_FV(_xldudf_EVEONLINE_GROUP(_FV(_xldudf_EVEONLINE_TYPE(_FV(A546,"id")),"groupID")),"name"))</f>
        <v>-</v>
      </c>
    </row>
    <row r="547" spans="5:5">
      <c r="E547" t="str" cm="1">
        <f t="array" ref="E547">IF(A547="","-",_FV(_xldudf_EVEONLINE_GROUP(_FV(_xldudf_EVEONLINE_TYPE(_FV(A547,"id")),"groupID")),"name"))</f>
        <v>-</v>
      </c>
    </row>
    <row r="548" spans="5:5">
      <c r="E548" t="str" cm="1">
        <f t="array" ref="E548">IF(A548="","-",_FV(_xldudf_EVEONLINE_GROUP(_FV(_xldudf_EVEONLINE_TYPE(_FV(A548,"id")),"groupID")),"name"))</f>
        <v>-</v>
      </c>
    </row>
    <row r="549" spans="5:5">
      <c r="E549" t="str" cm="1">
        <f t="array" ref="E549">IF(A549="","-",_FV(_xldudf_EVEONLINE_GROUP(_FV(_xldudf_EVEONLINE_TYPE(_FV(A549,"id")),"groupID")),"name"))</f>
        <v>-</v>
      </c>
    </row>
    <row r="550" spans="5:5">
      <c r="E550" t="str" cm="1">
        <f t="array" ref="E550">IF(A550="","-",_FV(_xldudf_EVEONLINE_GROUP(_FV(_xldudf_EVEONLINE_TYPE(_FV(A550,"id")),"groupID")),"name"))</f>
        <v>-</v>
      </c>
    </row>
    <row r="551" spans="5:5">
      <c r="E551" t="str" cm="1">
        <f t="array" ref="E551">IF(A551="","-",_FV(_xldudf_EVEONLINE_GROUP(_FV(_xldudf_EVEONLINE_TYPE(_FV(A551,"id")),"groupID")),"name"))</f>
        <v>-</v>
      </c>
    </row>
    <row r="552" spans="5:5">
      <c r="E552" t="str" cm="1">
        <f t="array" ref="E552">IF(A552="","-",_FV(_xldudf_EVEONLINE_GROUP(_FV(_xldudf_EVEONLINE_TYPE(_FV(A552,"id")),"groupID")),"name"))</f>
        <v>-</v>
      </c>
    </row>
    <row r="553" spans="5:5">
      <c r="E553" t="str" cm="1">
        <f t="array" ref="E553">IF(A553="","-",_FV(_xldudf_EVEONLINE_GROUP(_FV(_xldudf_EVEONLINE_TYPE(_FV(A553,"id")),"groupID")),"name"))</f>
        <v>-</v>
      </c>
    </row>
    <row r="554" spans="5:5">
      <c r="E554" t="str" cm="1">
        <f t="array" ref="E554">IF(A554="","-",_FV(_xldudf_EVEONLINE_GROUP(_FV(_xldudf_EVEONLINE_TYPE(_FV(A554,"id")),"groupID")),"name"))</f>
        <v>-</v>
      </c>
    </row>
    <row r="555" spans="5:5">
      <c r="E555" t="str" cm="1">
        <f t="array" ref="E555">IF(A555="","-",_FV(_xldudf_EVEONLINE_GROUP(_FV(_xldudf_EVEONLINE_TYPE(_FV(A555,"id")),"groupID")),"name"))</f>
        <v>-</v>
      </c>
    </row>
    <row r="556" spans="5:5">
      <c r="E556" t="str" cm="1">
        <f t="array" ref="E556">IF(A556="","-",_FV(_xldudf_EVEONLINE_GROUP(_FV(_xldudf_EVEONLINE_TYPE(_FV(A556,"id")),"groupID")),"name"))</f>
        <v>-</v>
      </c>
    </row>
    <row r="557" spans="5:5">
      <c r="E557" t="str" cm="1">
        <f t="array" ref="E557">IF(A557="","-",_FV(_xldudf_EVEONLINE_GROUP(_FV(_xldudf_EVEONLINE_TYPE(_FV(A557,"id")),"groupID")),"name"))</f>
        <v>-</v>
      </c>
    </row>
    <row r="558" spans="5:5">
      <c r="E558" t="str" cm="1">
        <f t="array" ref="E558">IF(A558="","-",_FV(_xldudf_EVEONLINE_GROUP(_FV(_xldudf_EVEONLINE_TYPE(_FV(A558,"id")),"groupID")),"name"))</f>
        <v>-</v>
      </c>
    </row>
    <row r="559" spans="5:5">
      <c r="E559" t="str" cm="1">
        <f t="array" ref="E559">IF(A559="","-",_FV(_xldudf_EVEONLINE_GROUP(_FV(_xldudf_EVEONLINE_TYPE(_FV(A559,"id")),"groupID")),"name"))</f>
        <v>-</v>
      </c>
    </row>
    <row r="560" spans="5:5">
      <c r="E560" t="str" cm="1">
        <f t="array" ref="E560">IF(A560="","-",_FV(_xldudf_EVEONLINE_GROUP(_FV(_xldudf_EVEONLINE_TYPE(_FV(A560,"id")),"groupID")),"name"))</f>
        <v>-</v>
      </c>
    </row>
    <row r="561" spans="5:5">
      <c r="E561" t="str" cm="1">
        <f t="array" ref="E561">IF(A561="","-",_FV(_xldudf_EVEONLINE_GROUP(_FV(_xldudf_EVEONLINE_TYPE(_FV(A561,"id")),"groupID")),"name"))</f>
        <v>-</v>
      </c>
    </row>
    <row r="562" spans="5:5">
      <c r="E562" t="str" cm="1">
        <f t="array" ref="E562">IF(A562="","-",_FV(_xldudf_EVEONLINE_GROUP(_FV(_xldudf_EVEONLINE_TYPE(_FV(A562,"id")),"groupID")),"name"))</f>
        <v>-</v>
      </c>
    </row>
    <row r="563" spans="5:5">
      <c r="E563" t="str" cm="1">
        <f t="array" ref="E563">IF(A563="","-",_FV(_xldudf_EVEONLINE_GROUP(_FV(_xldudf_EVEONLINE_TYPE(_FV(A563,"id")),"groupID")),"name"))</f>
        <v>-</v>
      </c>
    </row>
    <row r="564" spans="5:5">
      <c r="E564" t="str" cm="1">
        <f t="array" ref="E564">IF(A564="","-",_FV(_xldudf_EVEONLINE_GROUP(_FV(_xldudf_EVEONLINE_TYPE(_FV(A564,"id")),"groupID")),"name"))</f>
        <v>-</v>
      </c>
    </row>
    <row r="565" spans="5:5">
      <c r="E565" t="str" cm="1">
        <f t="array" ref="E565">IF(A565="","-",_FV(_xldudf_EVEONLINE_GROUP(_FV(_xldudf_EVEONLINE_TYPE(_FV(A565,"id")),"groupID")),"name"))</f>
        <v>-</v>
      </c>
    </row>
    <row r="566" spans="5:5">
      <c r="E566" t="str" cm="1">
        <f t="array" ref="E566">IF(A566="","-",_FV(_xldudf_EVEONLINE_GROUP(_FV(_xldudf_EVEONLINE_TYPE(_FV(A566,"id")),"groupID")),"name"))</f>
        <v>-</v>
      </c>
    </row>
    <row r="567" spans="5:5">
      <c r="E567" t="str" cm="1">
        <f t="array" ref="E567">IF(A567="","-",_FV(_xldudf_EVEONLINE_GROUP(_FV(_xldudf_EVEONLINE_TYPE(_FV(A567,"id")),"groupID")),"name"))</f>
        <v>-</v>
      </c>
    </row>
    <row r="568" spans="5:5">
      <c r="E568" t="str" cm="1">
        <f t="array" ref="E568">IF(A568="","-",_FV(_xldudf_EVEONLINE_GROUP(_FV(_xldudf_EVEONLINE_TYPE(_FV(A568,"id")),"groupID")),"name"))</f>
        <v>-</v>
      </c>
    </row>
    <row r="569" spans="5:5">
      <c r="E569" t="str" cm="1">
        <f t="array" ref="E569">IF(A569="","-",_FV(_xldudf_EVEONLINE_GROUP(_FV(_xldudf_EVEONLINE_TYPE(_FV(A569,"id")),"groupID")),"name"))</f>
        <v>-</v>
      </c>
    </row>
    <row r="570" spans="5:5">
      <c r="E570" t="str" cm="1">
        <f t="array" ref="E570">IF(A570="","-",_FV(_xldudf_EVEONLINE_GROUP(_FV(_xldudf_EVEONLINE_TYPE(_FV(A570,"id")),"groupID")),"name"))</f>
        <v>-</v>
      </c>
    </row>
    <row r="571" spans="5:5">
      <c r="E571" t="str" cm="1">
        <f t="array" ref="E571">IF(A571="","-",_FV(_xldudf_EVEONLINE_GROUP(_FV(_xldudf_EVEONLINE_TYPE(_FV(A571,"id")),"groupID")),"name"))</f>
        <v>-</v>
      </c>
    </row>
    <row r="572" spans="5:5">
      <c r="E572" t="str" cm="1">
        <f t="array" ref="E572">IF(A572="","-",_FV(_xldudf_EVEONLINE_GROUP(_FV(_xldudf_EVEONLINE_TYPE(_FV(A572,"id")),"groupID")),"name"))</f>
        <v>-</v>
      </c>
    </row>
    <row r="573" spans="5:5">
      <c r="E573" t="str" cm="1">
        <f t="array" ref="E573">IF(A573="","-",_FV(_xldudf_EVEONLINE_GROUP(_FV(_xldudf_EVEONLINE_TYPE(_FV(A573,"id")),"groupID")),"name"))</f>
        <v>-</v>
      </c>
    </row>
    <row r="574" spans="5:5">
      <c r="E574" t="str" cm="1">
        <f t="array" ref="E574">IF(A574="","-",_FV(_xldudf_EVEONLINE_GROUP(_FV(_xldudf_EVEONLINE_TYPE(_FV(A574,"id")),"groupID")),"name"))</f>
        <v>-</v>
      </c>
    </row>
    <row r="575" spans="5:5">
      <c r="E575" t="str" cm="1">
        <f t="array" ref="E575">IF(A575="","-",_FV(_xldudf_EVEONLINE_GROUP(_FV(_xldudf_EVEONLINE_TYPE(_FV(A575,"id")),"groupID")),"name"))</f>
        <v>-</v>
      </c>
    </row>
    <row r="576" spans="5:5">
      <c r="E576" t="str" cm="1">
        <f t="array" ref="E576">IF(A576="","-",_FV(_xldudf_EVEONLINE_GROUP(_FV(_xldudf_EVEONLINE_TYPE(_FV(A576,"id")),"groupID")),"name"))</f>
        <v>-</v>
      </c>
    </row>
    <row r="577" spans="5:5">
      <c r="E577" t="str" cm="1">
        <f t="array" ref="E577">IF(A577="","-",_FV(_xldudf_EVEONLINE_GROUP(_FV(_xldudf_EVEONLINE_TYPE(_FV(A577,"id")),"groupID")),"name"))</f>
        <v>-</v>
      </c>
    </row>
    <row r="578" spans="5:5">
      <c r="E578" t="str" cm="1">
        <f t="array" ref="E578">IF(A578="","-",_FV(_xldudf_EVEONLINE_GROUP(_FV(_xldudf_EVEONLINE_TYPE(_FV(A578,"id")),"groupID")),"name"))</f>
        <v>-</v>
      </c>
    </row>
    <row r="579" spans="5:5">
      <c r="E579" t="str" cm="1">
        <f t="array" ref="E579">IF(A579="","-",_FV(_xldudf_EVEONLINE_GROUP(_FV(_xldudf_EVEONLINE_TYPE(_FV(A579,"id")),"groupID")),"name"))</f>
        <v>-</v>
      </c>
    </row>
    <row r="580" spans="5:5">
      <c r="E580" t="str" cm="1">
        <f t="array" ref="E580">IF(A580="","-",_FV(_xldudf_EVEONLINE_GROUP(_FV(_xldudf_EVEONLINE_TYPE(_FV(A580,"id")),"groupID")),"name"))</f>
        <v>-</v>
      </c>
    </row>
    <row r="581" spans="5:5">
      <c r="E581" t="str" cm="1">
        <f t="array" ref="E581">IF(A581="","-",_FV(_xldudf_EVEONLINE_GROUP(_FV(_xldudf_EVEONLINE_TYPE(_FV(A581,"id")),"groupID")),"name"))</f>
        <v>-</v>
      </c>
    </row>
    <row r="582" spans="5:5">
      <c r="E582" t="str" cm="1">
        <f t="array" ref="E582">IF(A582="","-",_FV(_xldudf_EVEONLINE_GROUP(_FV(_xldudf_EVEONLINE_TYPE(_FV(A582,"id")),"groupID")),"name"))</f>
        <v>-</v>
      </c>
    </row>
    <row r="583" spans="5:5">
      <c r="E583" t="str" cm="1">
        <f t="array" ref="E583">IF(A583="","-",_FV(_xldudf_EVEONLINE_GROUP(_FV(_xldudf_EVEONLINE_TYPE(_FV(A583,"id")),"groupID")),"name"))</f>
        <v>-</v>
      </c>
    </row>
    <row r="584" spans="5:5">
      <c r="E584" t="str" cm="1">
        <f t="array" ref="E584">IF(A584="","-",_FV(_xldudf_EVEONLINE_GROUP(_FV(_xldudf_EVEONLINE_TYPE(_FV(A584,"id")),"groupID")),"name"))</f>
        <v>-</v>
      </c>
    </row>
    <row r="585" spans="5:5">
      <c r="E585" t="str" cm="1">
        <f t="array" ref="E585">IF(A585="","-",_FV(_xldudf_EVEONLINE_GROUP(_FV(_xldudf_EVEONLINE_TYPE(_FV(A585,"id")),"groupID")),"name"))</f>
        <v>-</v>
      </c>
    </row>
    <row r="586" spans="5:5">
      <c r="E586" t="str" cm="1">
        <f t="array" ref="E586">IF(A586="","-",_FV(_xldudf_EVEONLINE_GROUP(_FV(_xldudf_EVEONLINE_TYPE(_FV(A586,"id")),"groupID")),"name"))</f>
        <v>-</v>
      </c>
    </row>
    <row r="587" spans="5:5">
      <c r="E587" t="str" cm="1">
        <f t="array" ref="E587">IF(A587="","-",_FV(_xldudf_EVEONLINE_GROUP(_FV(_xldudf_EVEONLINE_TYPE(_FV(A587,"id")),"groupID")),"name"))</f>
        <v>-</v>
      </c>
    </row>
    <row r="588" spans="5:5">
      <c r="E588" t="str" cm="1">
        <f t="array" ref="E588">IF(A588="","-",_FV(_xldudf_EVEONLINE_GROUP(_FV(_xldudf_EVEONLINE_TYPE(_FV(A588,"id")),"groupID")),"name"))</f>
        <v>-</v>
      </c>
    </row>
    <row r="589" spans="5:5">
      <c r="E589" t="str" cm="1">
        <f t="array" ref="E589">IF(A589="","-",_FV(_xldudf_EVEONLINE_GROUP(_FV(_xldudf_EVEONLINE_TYPE(_FV(A589,"id")),"groupID")),"name"))</f>
        <v>-</v>
      </c>
    </row>
    <row r="590" spans="5:5">
      <c r="E590" t="str" cm="1">
        <f t="array" ref="E590">IF(A590="","-",_FV(_xldudf_EVEONLINE_GROUP(_FV(_xldudf_EVEONLINE_TYPE(_FV(A590,"id")),"groupID")),"name"))</f>
        <v>-</v>
      </c>
    </row>
    <row r="591" spans="5:5">
      <c r="E591" t="str" cm="1">
        <f t="array" ref="E591">IF(A591="","-",_FV(_xldudf_EVEONLINE_GROUP(_FV(_xldudf_EVEONLINE_TYPE(_FV(A591,"id")),"groupID")),"name"))</f>
        <v>-</v>
      </c>
    </row>
    <row r="592" spans="5:5">
      <c r="E592" t="str" cm="1">
        <f t="array" ref="E592">IF(A592="","-",_FV(_xldudf_EVEONLINE_GROUP(_FV(_xldudf_EVEONLINE_TYPE(_FV(A592,"id")),"groupID")),"name"))</f>
        <v>-</v>
      </c>
    </row>
    <row r="593" spans="5:5">
      <c r="E593" t="str" cm="1">
        <f t="array" ref="E593">IF(A593="","-",_FV(_xldudf_EVEONLINE_GROUP(_FV(_xldudf_EVEONLINE_TYPE(_FV(A593,"id")),"groupID")),"name"))</f>
        <v>-</v>
      </c>
    </row>
    <row r="594" spans="5:5">
      <c r="E594" t="str" cm="1">
        <f t="array" ref="E594">IF(A594="","-",_FV(_xldudf_EVEONLINE_GROUP(_FV(_xldudf_EVEONLINE_TYPE(_FV(A594,"id")),"groupID")),"name"))</f>
        <v>-</v>
      </c>
    </row>
    <row r="595" spans="5:5">
      <c r="E595" t="str" cm="1">
        <f t="array" ref="E595">IF(A595="","-",_FV(_xldudf_EVEONLINE_GROUP(_FV(_xldudf_EVEONLINE_TYPE(_FV(A595,"id")),"groupID")),"name"))</f>
        <v>-</v>
      </c>
    </row>
    <row r="596" spans="5:5">
      <c r="E596" t="str" cm="1">
        <f t="array" ref="E596">IF(A596="","-",_FV(_xldudf_EVEONLINE_GROUP(_FV(_xldudf_EVEONLINE_TYPE(_FV(A596,"id")),"groupID")),"name"))</f>
        <v>-</v>
      </c>
    </row>
    <row r="597" spans="5:5">
      <c r="E597" t="str" cm="1">
        <f t="array" ref="E597">IF(A597="","-",_FV(_xldudf_EVEONLINE_GROUP(_FV(_xldudf_EVEONLINE_TYPE(_FV(A597,"id")),"groupID")),"name"))</f>
        <v>-</v>
      </c>
    </row>
    <row r="598" spans="5:5">
      <c r="E598" t="str" cm="1">
        <f t="array" ref="E598">IF(A598="","-",_FV(_xldudf_EVEONLINE_GROUP(_FV(_xldudf_EVEONLINE_TYPE(_FV(A598,"id")),"groupID")),"name"))</f>
        <v>-</v>
      </c>
    </row>
    <row r="599" spans="5:5">
      <c r="E599" t="str" cm="1">
        <f t="array" ref="E599">IF(A599="","-",_FV(_xldudf_EVEONLINE_GROUP(_FV(_xldudf_EVEONLINE_TYPE(_FV(A599,"id")),"groupID")),"name"))</f>
        <v>-</v>
      </c>
    </row>
    <row r="600" spans="5:5">
      <c r="E600" t="str" cm="1">
        <f t="array" ref="E600">IF(A600="","-",_FV(_xldudf_EVEONLINE_GROUP(_FV(_xldudf_EVEONLINE_TYPE(_FV(A600,"id")),"groupID")),"name"))</f>
        <v>-</v>
      </c>
    </row>
    <row r="601" spans="5:5">
      <c r="E601" t="str" cm="1">
        <f t="array" ref="E601">IF(A601="","-",_FV(_xldudf_EVEONLINE_GROUP(_FV(_xldudf_EVEONLINE_TYPE(_FV(A601,"id")),"groupID")),"name"))</f>
        <v>-</v>
      </c>
    </row>
    <row r="602" spans="5:5">
      <c r="E602" t="str" cm="1">
        <f t="array" ref="E602">IF(A602="","-",_FV(_xldudf_EVEONLINE_GROUP(_FV(_xldudf_EVEONLINE_TYPE(_FV(A602,"id")),"groupID")),"name"))</f>
        <v>-</v>
      </c>
    </row>
    <row r="603" spans="5:5">
      <c r="E603" t="str" cm="1">
        <f t="array" ref="E603">IF(A603="","-",_FV(_xldudf_EVEONLINE_GROUP(_FV(_xldudf_EVEONLINE_TYPE(_FV(A603,"id")),"groupID")),"name"))</f>
        <v>-</v>
      </c>
    </row>
    <row r="604" spans="5:5">
      <c r="E604" t="str" cm="1">
        <f t="array" ref="E604">IF(A604="","-",_FV(_xldudf_EVEONLINE_GROUP(_FV(_xldudf_EVEONLINE_TYPE(_FV(A604,"id")),"groupID")),"name"))</f>
        <v>-</v>
      </c>
    </row>
    <row r="605" spans="5:5">
      <c r="E605" t="str" cm="1">
        <f t="array" ref="E605">IF(A605="","-",_FV(_xldudf_EVEONLINE_GROUP(_FV(_xldudf_EVEONLINE_TYPE(_FV(A605,"id")),"groupID")),"name"))</f>
        <v>-</v>
      </c>
    </row>
    <row r="606" spans="5:5">
      <c r="E606" t="str" cm="1">
        <f t="array" ref="E606">IF(A606="","-",_FV(_xldudf_EVEONLINE_GROUP(_FV(_xldudf_EVEONLINE_TYPE(_FV(A606,"id")),"groupID")),"name"))</f>
        <v>-</v>
      </c>
    </row>
    <row r="607" spans="5:5">
      <c r="E607" t="str" cm="1">
        <f t="array" ref="E607">IF(A607="","-",_FV(_xldudf_EVEONLINE_GROUP(_FV(_xldudf_EVEONLINE_TYPE(_FV(A607,"id")),"groupID")),"name"))</f>
        <v>-</v>
      </c>
    </row>
    <row r="608" spans="5:5">
      <c r="E608" t="str" cm="1">
        <f t="array" ref="E608">IF(A608="","-",_FV(_xldudf_EVEONLINE_GROUP(_FV(_xldudf_EVEONLINE_TYPE(_FV(A608,"id")),"groupID")),"name"))</f>
        <v>-</v>
      </c>
    </row>
    <row r="609" spans="5:5">
      <c r="E609" t="str" cm="1">
        <f t="array" ref="E609">IF(A609="","-",_FV(_xldudf_EVEONLINE_GROUP(_FV(_xldudf_EVEONLINE_TYPE(_FV(A609,"id")),"groupID")),"name"))</f>
        <v>-</v>
      </c>
    </row>
    <row r="610" spans="5:5">
      <c r="E610" t="str" cm="1">
        <f t="array" ref="E610">IF(A610="","-",_FV(_xldudf_EVEONLINE_GROUP(_FV(_xldudf_EVEONLINE_TYPE(_FV(A610,"id")),"groupID")),"name"))</f>
        <v>-</v>
      </c>
    </row>
    <row r="611" spans="5:5">
      <c r="E611" t="str" cm="1">
        <f t="array" ref="E611">IF(A611="","-",_FV(_xldudf_EVEONLINE_GROUP(_FV(_xldudf_EVEONLINE_TYPE(_FV(A611,"id")),"groupID")),"name"))</f>
        <v>-</v>
      </c>
    </row>
    <row r="612" spans="5:5">
      <c r="E612" t="str" cm="1">
        <f t="array" ref="E612">IF(A612="","-",_FV(_xldudf_EVEONLINE_GROUP(_FV(_xldudf_EVEONLINE_TYPE(_FV(A612,"id")),"groupID")),"name"))</f>
        <v>-</v>
      </c>
    </row>
    <row r="613" spans="5:5">
      <c r="E613" t="str" cm="1">
        <f t="array" ref="E613">IF(A613="","-",_FV(_xldudf_EVEONLINE_GROUP(_FV(_xldudf_EVEONLINE_TYPE(_FV(A613,"id")),"groupID")),"name"))</f>
        <v>-</v>
      </c>
    </row>
    <row r="614" spans="5:5">
      <c r="E614" t="str" cm="1">
        <f t="array" ref="E614">IF(A614="","-",_FV(_xldudf_EVEONLINE_GROUP(_FV(_xldudf_EVEONLINE_TYPE(_FV(A614,"id")),"groupID")),"name"))</f>
        <v>-</v>
      </c>
    </row>
    <row r="615" spans="5:5">
      <c r="E615" t="str" cm="1">
        <f t="array" ref="E615">IF(A615="","-",_FV(_xldudf_EVEONLINE_GROUP(_FV(_xldudf_EVEONLINE_TYPE(_FV(A615,"id")),"groupID")),"name"))</f>
        <v>-</v>
      </c>
    </row>
    <row r="616" spans="5:5">
      <c r="E616" t="str" cm="1">
        <f t="array" ref="E616">IF(A616="","-",_FV(_xldudf_EVEONLINE_GROUP(_FV(_xldudf_EVEONLINE_TYPE(_FV(A616,"id")),"groupID")),"name"))</f>
        <v>-</v>
      </c>
    </row>
    <row r="617" spans="5:5">
      <c r="E617" t="str" cm="1">
        <f t="array" ref="E617">IF(A617="","-",_FV(_xldudf_EVEONLINE_GROUP(_FV(_xldudf_EVEONLINE_TYPE(_FV(A617,"id")),"groupID")),"name"))</f>
        <v>-</v>
      </c>
    </row>
    <row r="618" spans="5:5">
      <c r="E618" t="str" cm="1">
        <f t="array" ref="E618">IF(A618="","-",_FV(_xldudf_EVEONLINE_GROUP(_FV(_xldudf_EVEONLINE_TYPE(_FV(A618,"id")),"groupID")),"name"))</f>
        <v>-</v>
      </c>
    </row>
    <row r="619" spans="5:5">
      <c r="E619" t="str" cm="1">
        <f t="array" ref="E619">IF(A619="","-",_FV(_xldudf_EVEONLINE_GROUP(_FV(_xldudf_EVEONLINE_TYPE(_FV(A619,"id")),"groupID")),"name"))</f>
        <v>-</v>
      </c>
    </row>
    <row r="620" spans="5:5">
      <c r="E620" t="str" cm="1">
        <f t="array" ref="E620">IF(A620="","-",_FV(_xldudf_EVEONLINE_GROUP(_FV(_xldudf_EVEONLINE_TYPE(_FV(A620,"id")),"groupID")),"name"))</f>
        <v>-</v>
      </c>
    </row>
    <row r="621" spans="5:5">
      <c r="E621" t="str" cm="1">
        <f t="array" ref="E621">IF(A621="","-",_FV(_xldudf_EVEONLINE_GROUP(_FV(_xldudf_EVEONLINE_TYPE(_FV(A621,"id")),"groupID")),"name"))</f>
        <v>-</v>
      </c>
    </row>
    <row r="622" spans="5:5">
      <c r="E622" t="str" cm="1">
        <f t="array" ref="E622">IF(A622="","-",_FV(_xldudf_EVEONLINE_GROUP(_FV(_xldudf_EVEONLINE_TYPE(_FV(A622,"id")),"groupID")),"name"))</f>
        <v>-</v>
      </c>
    </row>
    <row r="623" spans="5:5">
      <c r="E623" t="str" cm="1">
        <f t="array" ref="E623">IF(A623="","-",_FV(_xldudf_EVEONLINE_GROUP(_FV(_xldudf_EVEONLINE_TYPE(_FV(A623,"id")),"groupID")),"name"))</f>
        <v>-</v>
      </c>
    </row>
    <row r="624" spans="5:5">
      <c r="E624" t="str" cm="1">
        <f t="array" ref="E624">IF(A624="","-",_FV(_xldudf_EVEONLINE_GROUP(_FV(_xldudf_EVEONLINE_TYPE(_FV(A624,"id")),"groupID")),"name"))</f>
        <v>-</v>
      </c>
    </row>
    <row r="625" spans="5:5">
      <c r="E625" t="str" cm="1">
        <f t="array" ref="E625">IF(A625="","-",_FV(_xldudf_EVEONLINE_GROUP(_FV(_xldudf_EVEONLINE_TYPE(_FV(A625,"id")),"groupID")),"name"))</f>
        <v>-</v>
      </c>
    </row>
    <row r="626" spans="5:5">
      <c r="E626" t="str" cm="1">
        <f t="array" ref="E626">IF(A626="","-",_FV(_xldudf_EVEONLINE_GROUP(_FV(_xldudf_EVEONLINE_TYPE(_FV(A626,"id")),"groupID")),"name"))</f>
        <v>-</v>
      </c>
    </row>
    <row r="627" spans="5:5">
      <c r="E627" t="str" cm="1">
        <f t="array" ref="E627">IF(A627="","-",_FV(_xldudf_EVEONLINE_GROUP(_FV(_xldudf_EVEONLINE_TYPE(_FV(A627,"id")),"groupID")),"name"))</f>
        <v>-</v>
      </c>
    </row>
    <row r="628" spans="5:5">
      <c r="E628" t="str" cm="1">
        <f t="array" ref="E628">IF(A628="","-",_FV(_xldudf_EVEONLINE_GROUP(_FV(_xldudf_EVEONLINE_TYPE(_FV(A628,"id")),"groupID")),"name"))</f>
        <v>-</v>
      </c>
    </row>
    <row r="629" spans="5:5">
      <c r="E629" t="str" cm="1">
        <f t="array" ref="E629">IF(A629="","-",_FV(_xldudf_EVEONLINE_GROUP(_FV(_xldudf_EVEONLINE_TYPE(_FV(A629,"id")),"groupID")),"name"))</f>
        <v>-</v>
      </c>
    </row>
    <row r="630" spans="5:5">
      <c r="E630" t="str" cm="1">
        <f t="array" ref="E630">IF(A630="","-",_FV(_xldudf_EVEONLINE_GROUP(_FV(_xldudf_EVEONLINE_TYPE(_FV(A630,"id")),"groupID")),"name"))</f>
        <v>-</v>
      </c>
    </row>
    <row r="631" spans="5:5">
      <c r="E631" t="str" cm="1">
        <f t="array" ref="E631">IF(A631="","-",_FV(_xldudf_EVEONLINE_GROUP(_FV(_xldudf_EVEONLINE_TYPE(_FV(A631,"id")),"groupID")),"name"))</f>
        <v>-</v>
      </c>
    </row>
    <row r="632" spans="5:5">
      <c r="E632" t="str" cm="1">
        <f t="array" ref="E632">IF(A632="","-",_FV(_xldudf_EVEONLINE_GROUP(_FV(_xldudf_EVEONLINE_TYPE(_FV(A632,"id")),"groupID")),"name"))</f>
        <v>-</v>
      </c>
    </row>
    <row r="633" spans="5:5">
      <c r="E633" t="str" cm="1">
        <f t="array" ref="E633">IF(A633="","-",_FV(_xldudf_EVEONLINE_GROUP(_FV(_xldudf_EVEONLINE_TYPE(_FV(A633,"id")),"groupID")),"name"))</f>
        <v>-</v>
      </c>
    </row>
    <row r="634" spans="5:5">
      <c r="E634" t="str" cm="1">
        <f t="array" ref="E634">IF(A634="","-",_FV(_xldudf_EVEONLINE_GROUP(_FV(_xldudf_EVEONLINE_TYPE(_FV(A634,"id")),"groupID")),"name"))</f>
        <v>-</v>
      </c>
    </row>
    <row r="635" spans="5:5">
      <c r="E635" t="str" cm="1">
        <f t="array" ref="E635">IF(A635="","-",_FV(_xldudf_EVEONLINE_GROUP(_FV(_xldudf_EVEONLINE_TYPE(_FV(A635,"id")),"groupID")),"name"))</f>
        <v>-</v>
      </c>
    </row>
    <row r="636" spans="5:5">
      <c r="E636" t="str" cm="1">
        <f t="array" ref="E636">IF(A636="","-",_FV(_xldudf_EVEONLINE_GROUP(_FV(_xldudf_EVEONLINE_TYPE(_FV(A636,"id")),"groupID")),"name"))</f>
        <v>-</v>
      </c>
    </row>
    <row r="637" spans="5:5">
      <c r="E637" t="str" cm="1">
        <f t="array" ref="E637">IF(A637="","-",_FV(_xldudf_EVEONLINE_GROUP(_FV(_xldudf_EVEONLINE_TYPE(_FV(A637,"id")),"groupID")),"name"))</f>
        <v>-</v>
      </c>
    </row>
    <row r="638" spans="5:5">
      <c r="E638" t="str" cm="1">
        <f t="array" ref="E638">IF(A638="","-",_FV(_xldudf_EVEONLINE_GROUP(_FV(_xldudf_EVEONLINE_TYPE(_FV(A638,"id")),"groupID")),"name"))</f>
        <v>-</v>
      </c>
    </row>
    <row r="639" spans="5:5">
      <c r="E639" t="str" cm="1">
        <f t="array" ref="E639">IF(A639="","-",_FV(_xldudf_EVEONLINE_GROUP(_FV(_xldudf_EVEONLINE_TYPE(_FV(A639,"id")),"groupID")),"name"))</f>
        <v>-</v>
      </c>
    </row>
    <row r="640" spans="5:5">
      <c r="E640" t="str" cm="1">
        <f t="array" ref="E640">IF(A640="","-",_FV(_xldudf_EVEONLINE_GROUP(_FV(_xldudf_EVEONLINE_TYPE(_FV(A640,"id")),"groupID")),"name"))</f>
        <v>-</v>
      </c>
    </row>
    <row r="641" spans="5:5">
      <c r="E641" t="str" cm="1">
        <f t="array" ref="E641">IF(A641="","-",_FV(_xldudf_EVEONLINE_GROUP(_FV(_xldudf_EVEONLINE_TYPE(_FV(A641,"id")),"groupID")),"name"))</f>
        <v>-</v>
      </c>
    </row>
    <row r="642" spans="5:5">
      <c r="E642" t="str" cm="1">
        <f t="array" ref="E642">IF(A642="","-",_FV(_xldudf_EVEONLINE_GROUP(_FV(_xldudf_EVEONLINE_TYPE(_FV(A642,"id")),"groupID")),"name"))</f>
        <v>-</v>
      </c>
    </row>
    <row r="643" spans="5:5">
      <c r="E643" t="str" cm="1">
        <f t="array" ref="E643">IF(A643="","-",_FV(_xldudf_EVEONLINE_GROUP(_FV(_xldudf_EVEONLINE_TYPE(_FV(A643,"id")),"groupID")),"name"))</f>
        <v>-</v>
      </c>
    </row>
    <row r="644" spans="5:5">
      <c r="E644" t="str" cm="1">
        <f t="array" ref="E644">IF(A644="","-",_FV(_xldudf_EVEONLINE_GROUP(_FV(_xldudf_EVEONLINE_TYPE(_FV(A644,"id")),"groupID")),"name"))</f>
        <v>-</v>
      </c>
    </row>
    <row r="645" spans="5:5">
      <c r="E645" t="str" cm="1">
        <f t="array" ref="E645">IF(A645="","-",_FV(_xldudf_EVEONLINE_GROUP(_FV(_xldudf_EVEONLINE_TYPE(_FV(A645,"id")),"groupID")),"name"))</f>
        <v>-</v>
      </c>
    </row>
    <row r="646" spans="5:5">
      <c r="E646" t="str" cm="1">
        <f t="array" ref="E646">IF(A646="","-",_FV(_xldudf_EVEONLINE_GROUP(_FV(_xldudf_EVEONLINE_TYPE(_FV(A646,"id")),"groupID")),"name"))</f>
        <v>-</v>
      </c>
    </row>
    <row r="647" spans="5:5">
      <c r="E647" t="str" cm="1">
        <f t="array" ref="E647">IF(A647="","-",_FV(_xldudf_EVEONLINE_GROUP(_FV(_xldudf_EVEONLINE_TYPE(_FV(A647,"id")),"groupID")),"name"))</f>
        <v>-</v>
      </c>
    </row>
    <row r="648" spans="5:5">
      <c r="E648" t="str" cm="1">
        <f t="array" ref="E648">IF(A648="","-",_FV(_xldudf_EVEONLINE_GROUP(_FV(_xldudf_EVEONLINE_TYPE(_FV(A648,"id")),"groupID")),"name"))</f>
        <v>-</v>
      </c>
    </row>
    <row r="649" spans="5:5">
      <c r="E649" t="str" cm="1">
        <f t="array" ref="E649">IF(A649="","-",_FV(_xldudf_EVEONLINE_GROUP(_FV(_xldudf_EVEONLINE_TYPE(_FV(A649,"id")),"groupID")),"name"))</f>
        <v>-</v>
      </c>
    </row>
    <row r="650" spans="5:5">
      <c r="E650" t="str" cm="1">
        <f t="array" ref="E650">IF(A650="","-",_FV(_xldudf_EVEONLINE_GROUP(_FV(_xldudf_EVEONLINE_TYPE(_FV(A650,"id")),"groupID")),"name"))</f>
        <v>-</v>
      </c>
    </row>
    <row r="651" spans="5:5">
      <c r="E651" t="str" cm="1">
        <f t="array" ref="E651">IF(A651="","-",_FV(_xldudf_EVEONLINE_GROUP(_FV(_xldudf_EVEONLINE_TYPE(_FV(A651,"id")),"groupID")),"name"))</f>
        <v>-</v>
      </c>
    </row>
    <row r="652" spans="5:5">
      <c r="E652" t="str" cm="1">
        <f t="array" ref="E652">IF(A652="","-",_FV(_xldudf_EVEONLINE_GROUP(_FV(_xldudf_EVEONLINE_TYPE(_FV(A652,"id")),"groupID")),"name"))</f>
        <v>-</v>
      </c>
    </row>
    <row r="653" spans="5:5">
      <c r="E653" t="str" cm="1">
        <f t="array" ref="E653">IF(A653="","-",_FV(_xldudf_EVEONLINE_GROUP(_FV(_xldudf_EVEONLINE_TYPE(_FV(A653,"id")),"groupID")),"name"))</f>
        <v>-</v>
      </c>
    </row>
    <row r="654" spans="5:5">
      <c r="E654" t="str" cm="1">
        <f t="array" ref="E654">IF(A654="","-",_FV(_xldudf_EVEONLINE_GROUP(_FV(_xldudf_EVEONLINE_TYPE(_FV(A654,"id")),"groupID")),"name"))</f>
        <v>-</v>
      </c>
    </row>
    <row r="655" spans="5:5">
      <c r="E655" t="str" cm="1">
        <f t="array" ref="E655">IF(A655="","-",_FV(_xldudf_EVEONLINE_GROUP(_FV(_xldudf_EVEONLINE_TYPE(_FV(A655,"id")),"groupID")),"name"))</f>
        <v>-</v>
      </c>
    </row>
    <row r="656" spans="5:5">
      <c r="E656" t="str" cm="1">
        <f t="array" ref="E656">IF(A656="","-",_FV(_xldudf_EVEONLINE_GROUP(_FV(_xldudf_EVEONLINE_TYPE(_FV(A656,"id")),"groupID")),"name"))</f>
        <v>-</v>
      </c>
    </row>
    <row r="657" spans="5:5">
      <c r="E657" t="str" cm="1">
        <f t="array" ref="E657">IF(A657="","-",_FV(_xldudf_EVEONLINE_GROUP(_FV(_xldudf_EVEONLINE_TYPE(_FV(A657,"id")),"groupID")),"name"))</f>
        <v>-</v>
      </c>
    </row>
    <row r="658" spans="5:5">
      <c r="E658" t="str" cm="1">
        <f t="array" ref="E658">IF(A658="","-",_FV(_xldudf_EVEONLINE_GROUP(_FV(_xldudf_EVEONLINE_TYPE(_FV(A658,"id")),"groupID")),"name"))</f>
        <v>-</v>
      </c>
    </row>
    <row r="659" spans="5:5">
      <c r="E659" t="str" cm="1">
        <f t="array" ref="E659">IF(A659="","-",_FV(_xldudf_EVEONLINE_GROUP(_FV(_xldudf_EVEONLINE_TYPE(_FV(A659,"id")),"groupID")),"name"))</f>
        <v>-</v>
      </c>
    </row>
    <row r="660" spans="5:5">
      <c r="E660" t="str" cm="1">
        <f t="array" ref="E660">IF(A660="","-",_FV(_xldudf_EVEONLINE_GROUP(_FV(_xldudf_EVEONLINE_TYPE(_FV(A660,"id")),"groupID")),"name"))</f>
        <v>-</v>
      </c>
    </row>
    <row r="661" spans="5:5">
      <c r="E661" t="str" cm="1">
        <f t="array" ref="E661">IF(A661="","-",_FV(_xldudf_EVEONLINE_GROUP(_FV(_xldudf_EVEONLINE_TYPE(_FV(A661,"id")),"groupID")),"name"))</f>
        <v>-</v>
      </c>
    </row>
    <row r="662" spans="5:5">
      <c r="E662" t="str" cm="1">
        <f t="array" ref="E662">IF(A662="","-",_FV(_xldudf_EVEONLINE_GROUP(_FV(_xldudf_EVEONLINE_TYPE(_FV(A662,"id")),"groupID")),"name"))</f>
        <v>-</v>
      </c>
    </row>
    <row r="663" spans="5:5">
      <c r="E663" t="str" cm="1">
        <f t="array" ref="E663">IF(A663="","-",_FV(_xldudf_EVEONLINE_GROUP(_FV(_xldudf_EVEONLINE_TYPE(_FV(A663,"id")),"groupID")),"name"))</f>
        <v>-</v>
      </c>
    </row>
    <row r="664" spans="5:5">
      <c r="E664" t="str" cm="1">
        <f t="array" ref="E664">IF(A664="","-",_FV(_xldudf_EVEONLINE_GROUP(_FV(_xldudf_EVEONLINE_TYPE(_FV(A664,"id")),"groupID")),"name"))</f>
        <v>-</v>
      </c>
    </row>
    <row r="665" spans="5:5">
      <c r="E665" t="str" cm="1">
        <f t="array" ref="E665">IF(A665="","-",_FV(_xldudf_EVEONLINE_GROUP(_FV(_xldudf_EVEONLINE_TYPE(_FV(A665,"id")),"groupID")),"name"))</f>
        <v>-</v>
      </c>
    </row>
    <row r="666" spans="5:5">
      <c r="E666" t="str" cm="1">
        <f t="array" ref="E666">IF(A666="","-",_FV(_xldudf_EVEONLINE_GROUP(_FV(_xldudf_EVEONLINE_TYPE(_FV(A666,"id")),"groupID")),"name"))</f>
        <v>-</v>
      </c>
    </row>
    <row r="667" spans="5:5">
      <c r="E667" t="str" cm="1">
        <f t="array" ref="E667">IF(A667="","-",_FV(_xldudf_EVEONLINE_GROUP(_FV(_xldudf_EVEONLINE_TYPE(_FV(A667,"id")),"groupID")),"name"))</f>
        <v>-</v>
      </c>
    </row>
    <row r="668" spans="5:5">
      <c r="E668" t="str" cm="1">
        <f t="array" ref="E668">IF(A668="","-",_FV(_xldudf_EVEONLINE_GROUP(_FV(_xldudf_EVEONLINE_TYPE(_FV(A668,"id")),"groupID")),"name"))</f>
        <v>-</v>
      </c>
    </row>
    <row r="669" spans="5:5">
      <c r="E669" t="str" cm="1">
        <f t="array" ref="E669">IF(A669="","-",_FV(_xldudf_EVEONLINE_GROUP(_FV(_xldudf_EVEONLINE_TYPE(_FV(A669,"id")),"groupID")),"name"))</f>
        <v>-</v>
      </c>
    </row>
    <row r="670" spans="5:5">
      <c r="E670" t="str" cm="1">
        <f t="array" ref="E670">IF(A670="","-",_FV(_xldudf_EVEONLINE_GROUP(_FV(_xldudf_EVEONLINE_TYPE(_FV(A670,"id")),"groupID")),"name"))</f>
        <v>-</v>
      </c>
    </row>
    <row r="671" spans="5:5">
      <c r="E671" t="str" cm="1">
        <f t="array" ref="E671">IF(A671="","-",_FV(_xldudf_EVEONLINE_GROUP(_FV(_xldudf_EVEONLINE_TYPE(_FV(A671,"id")),"groupID")),"name"))</f>
        <v>-</v>
      </c>
    </row>
    <row r="672" spans="5:5">
      <c r="E672" t="str" cm="1">
        <f t="array" ref="E672">IF(A672="","-",_FV(_xldudf_EVEONLINE_GROUP(_FV(_xldudf_EVEONLINE_TYPE(_FV(A672,"id")),"groupID")),"name"))</f>
        <v>-</v>
      </c>
    </row>
    <row r="673" spans="5:5">
      <c r="E673" t="str" cm="1">
        <f t="array" ref="E673">IF(A673="","-",_FV(_xldudf_EVEONLINE_GROUP(_FV(_xldudf_EVEONLINE_TYPE(_FV(A673,"id")),"groupID")),"name"))</f>
        <v>-</v>
      </c>
    </row>
    <row r="674" spans="5:5">
      <c r="E674" t="str" cm="1">
        <f t="array" ref="E674">IF(A674="","-",_FV(_xldudf_EVEONLINE_GROUP(_FV(_xldudf_EVEONLINE_TYPE(_FV(A674,"id")),"groupID")),"name"))</f>
        <v>-</v>
      </c>
    </row>
    <row r="675" spans="5:5">
      <c r="E675" t="str" cm="1">
        <f t="array" ref="E675">IF(A675="","-",_FV(_xldudf_EVEONLINE_GROUP(_FV(_xldudf_EVEONLINE_TYPE(_FV(A675,"id")),"groupID")),"name"))</f>
        <v>-</v>
      </c>
    </row>
    <row r="676" spans="5:5">
      <c r="E676" t="str" cm="1">
        <f t="array" ref="E676">IF(A676="","-",_FV(_xldudf_EVEONLINE_GROUP(_FV(_xldudf_EVEONLINE_TYPE(_FV(A676,"id")),"groupID")),"name"))</f>
        <v>-</v>
      </c>
    </row>
    <row r="677" spans="5:5">
      <c r="E677" t="str" cm="1">
        <f t="array" ref="E677">IF(A677="","-",_FV(_xldudf_EVEONLINE_GROUP(_FV(_xldudf_EVEONLINE_TYPE(_FV(A677,"id")),"groupID")),"name"))</f>
        <v>-</v>
      </c>
    </row>
    <row r="678" spans="5:5">
      <c r="E678" t="str" cm="1">
        <f t="array" ref="E678">IF(A678="","-",_FV(_xldudf_EVEONLINE_GROUP(_FV(_xldudf_EVEONLINE_TYPE(_FV(A678,"id")),"groupID")),"name"))</f>
        <v>-</v>
      </c>
    </row>
    <row r="679" spans="5:5">
      <c r="E679" t="str" cm="1">
        <f t="array" ref="E679">IF(A679="","-",_FV(_xldudf_EVEONLINE_GROUP(_FV(_xldudf_EVEONLINE_TYPE(_FV(A679,"id")),"groupID")),"name"))</f>
        <v>-</v>
      </c>
    </row>
    <row r="680" spans="5:5">
      <c r="E680" t="str" cm="1">
        <f t="array" ref="E680">IF(A680="","-",_FV(_xldudf_EVEONLINE_GROUP(_FV(_xldudf_EVEONLINE_TYPE(_FV(A680,"id")),"groupID")),"name"))</f>
        <v>-</v>
      </c>
    </row>
    <row r="681" spans="5:5">
      <c r="E681" t="str" cm="1">
        <f t="array" ref="E681">IF(A681="","-",_FV(_xldudf_EVEONLINE_GROUP(_FV(_xldudf_EVEONLINE_TYPE(_FV(A681,"id")),"groupID")),"name"))</f>
        <v>-</v>
      </c>
    </row>
    <row r="682" spans="5:5">
      <c r="E682" t="str" cm="1">
        <f t="array" ref="E682">IF(A682="","-",_FV(_xldudf_EVEONLINE_GROUP(_FV(_xldudf_EVEONLINE_TYPE(_FV(A682,"id")),"groupID")),"name"))</f>
        <v>-</v>
      </c>
    </row>
    <row r="683" spans="5:5">
      <c r="E683" t="str" cm="1">
        <f t="array" ref="E683">IF(A683="","-",_FV(_xldudf_EVEONLINE_GROUP(_FV(_xldudf_EVEONLINE_TYPE(_FV(A683,"id")),"groupID")),"name"))</f>
        <v>-</v>
      </c>
    </row>
    <row r="684" spans="5:5">
      <c r="E684" t="str" cm="1">
        <f t="array" ref="E684">IF(A684="","-",_FV(_xldudf_EVEONLINE_GROUP(_FV(_xldudf_EVEONLINE_TYPE(_FV(A684,"id")),"groupID")),"name"))</f>
        <v>-</v>
      </c>
    </row>
    <row r="685" spans="5:5">
      <c r="E685" t="str" cm="1">
        <f t="array" ref="E685">IF(A685="","-",_FV(_xldudf_EVEONLINE_GROUP(_FV(_xldudf_EVEONLINE_TYPE(_FV(A685,"id")),"groupID")),"name"))</f>
        <v>-</v>
      </c>
    </row>
    <row r="686" spans="5:5">
      <c r="E686" t="str" cm="1">
        <f t="array" ref="E686">IF(A686="","-",_FV(_xldudf_EVEONLINE_GROUP(_FV(_xldudf_EVEONLINE_TYPE(_FV(A686,"id")),"groupID")),"name"))</f>
        <v>-</v>
      </c>
    </row>
    <row r="687" spans="5:5">
      <c r="E687" t="str" cm="1">
        <f t="array" ref="E687">IF(A687="","-",_FV(_xldudf_EVEONLINE_GROUP(_FV(_xldudf_EVEONLINE_TYPE(_FV(A687,"id")),"groupID")),"name"))</f>
        <v>-</v>
      </c>
    </row>
    <row r="688" spans="5:5">
      <c r="E688" t="str" cm="1">
        <f t="array" ref="E688">IF(A688="","-",_FV(_xldudf_EVEONLINE_GROUP(_FV(_xldudf_EVEONLINE_TYPE(_FV(A688,"id")),"groupID")),"name"))</f>
        <v>-</v>
      </c>
    </row>
    <row r="689" spans="5:5">
      <c r="E689" t="str" cm="1">
        <f t="array" ref="E689">IF(A689="","-",_FV(_xldudf_EVEONLINE_GROUP(_FV(_xldudf_EVEONLINE_TYPE(_FV(A689,"id")),"groupID")),"name"))</f>
        <v>-</v>
      </c>
    </row>
    <row r="690" spans="5:5">
      <c r="E690" t="str" cm="1">
        <f t="array" ref="E690">IF(A690="","-",_FV(_xldudf_EVEONLINE_GROUP(_FV(_xldudf_EVEONLINE_TYPE(_FV(A690,"id")),"groupID")),"name"))</f>
        <v>-</v>
      </c>
    </row>
    <row r="691" spans="5:5">
      <c r="E691" t="str" cm="1">
        <f t="array" ref="E691">IF(A691="","-",_FV(_xldudf_EVEONLINE_GROUP(_FV(_xldudf_EVEONLINE_TYPE(_FV(A691,"id")),"groupID")),"name"))</f>
        <v>-</v>
      </c>
    </row>
    <row r="692" spans="5:5">
      <c r="E692" t="str" cm="1">
        <f t="array" ref="E692">IF(A692="","-",_FV(_xldudf_EVEONLINE_GROUP(_FV(_xldudf_EVEONLINE_TYPE(_FV(A692,"id")),"groupID")),"name"))</f>
        <v>-</v>
      </c>
    </row>
    <row r="693" spans="5:5">
      <c r="E693" t="str" cm="1">
        <f t="array" ref="E693">IF(A693="","-",_FV(_xldudf_EVEONLINE_GROUP(_FV(_xldudf_EVEONLINE_TYPE(_FV(A693,"id")),"groupID")),"name"))</f>
        <v>-</v>
      </c>
    </row>
    <row r="694" spans="5:5">
      <c r="E694" t="str" cm="1">
        <f t="array" ref="E694">IF(A694="","-",_FV(_xldudf_EVEONLINE_GROUP(_FV(_xldudf_EVEONLINE_TYPE(_FV(A694,"id")),"groupID")),"name"))</f>
        <v>-</v>
      </c>
    </row>
    <row r="695" spans="5:5">
      <c r="E695" t="str" cm="1">
        <f t="array" ref="E695">IF(A695="","-",_FV(_xldudf_EVEONLINE_GROUP(_FV(_xldudf_EVEONLINE_TYPE(_FV(A695,"id")),"groupID")),"name"))</f>
        <v>-</v>
      </c>
    </row>
    <row r="696" spans="5:5">
      <c r="E696" t="str" cm="1">
        <f t="array" ref="E696">IF(A696="","-",_FV(_xldudf_EVEONLINE_GROUP(_FV(_xldudf_EVEONLINE_TYPE(_FV(A696,"id")),"groupID")),"name"))</f>
        <v>-</v>
      </c>
    </row>
    <row r="697" spans="5:5">
      <c r="E697" t="str" cm="1">
        <f t="array" ref="E697">IF(A697="","-",_FV(_xldudf_EVEONLINE_GROUP(_FV(_xldudf_EVEONLINE_TYPE(_FV(A697,"id")),"groupID")),"name"))</f>
        <v>-</v>
      </c>
    </row>
    <row r="698" spans="5:5">
      <c r="E698" t="str" cm="1">
        <f t="array" ref="E698">IF(A698="","-",_FV(_xldudf_EVEONLINE_GROUP(_FV(_xldudf_EVEONLINE_TYPE(_FV(A698,"id")),"groupID")),"name"))</f>
        <v>-</v>
      </c>
    </row>
    <row r="699" spans="5:5">
      <c r="E699" t="str" cm="1">
        <f t="array" ref="E699">IF(A699="","-",_FV(_xldudf_EVEONLINE_GROUP(_FV(_xldudf_EVEONLINE_TYPE(_FV(A699,"id")),"groupID")),"name"))</f>
        <v>-</v>
      </c>
    </row>
    <row r="700" spans="5:5">
      <c r="E700" t="str" cm="1">
        <f t="array" ref="E700">IF(A700="","-",_FV(_xldudf_EVEONLINE_GROUP(_FV(_xldudf_EVEONLINE_TYPE(_FV(A700,"id")),"groupID")),"name"))</f>
        <v>-</v>
      </c>
    </row>
    <row r="701" spans="5:5">
      <c r="E701" t="str" cm="1">
        <f t="array" ref="E701">IF(A701="","-",_FV(_xldudf_EVEONLINE_GROUP(_FV(_xldudf_EVEONLINE_TYPE(_FV(A701,"id")),"groupID")),"name"))</f>
        <v>-</v>
      </c>
    </row>
    <row r="702" spans="5:5">
      <c r="E702" t="str" cm="1">
        <f t="array" ref="E702">IF(A702="","-",_FV(_xldudf_EVEONLINE_GROUP(_FV(_xldudf_EVEONLINE_TYPE(_FV(A702,"id")),"groupID")),"name"))</f>
        <v>-</v>
      </c>
    </row>
    <row r="703" spans="5:5">
      <c r="E703" t="str" cm="1">
        <f t="array" ref="E703">IF(A703="","-",_FV(_xldudf_EVEONLINE_GROUP(_FV(_xldudf_EVEONLINE_TYPE(_FV(A703,"id")),"groupID")),"name"))</f>
        <v>-</v>
      </c>
    </row>
    <row r="704" spans="5:5">
      <c r="E704" t="str" cm="1">
        <f t="array" ref="E704">IF(A704="","-",_FV(_xldudf_EVEONLINE_GROUP(_FV(_xldudf_EVEONLINE_TYPE(_FV(A704,"id")),"groupID")),"name"))</f>
        <v>-</v>
      </c>
    </row>
    <row r="705" spans="5:5">
      <c r="E705" t="str" cm="1">
        <f t="array" ref="E705">IF(A705="","-",_FV(_xldudf_EVEONLINE_GROUP(_FV(_xldudf_EVEONLINE_TYPE(_FV(A705,"id")),"groupID")),"name"))</f>
        <v>-</v>
      </c>
    </row>
    <row r="706" spans="5:5">
      <c r="E706" t="str" cm="1">
        <f t="array" ref="E706">IF(A706="","-",_FV(_xldudf_EVEONLINE_GROUP(_FV(_xldudf_EVEONLINE_TYPE(_FV(A706,"id")),"groupID")),"name"))</f>
        <v>-</v>
      </c>
    </row>
    <row r="707" spans="5:5">
      <c r="E707" t="str" cm="1">
        <f t="array" ref="E707">IF(A707="","-",_FV(_xldudf_EVEONLINE_GROUP(_FV(_xldudf_EVEONLINE_TYPE(_FV(A707,"id")),"groupID")),"name"))</f>
        <v>-</v>
      </c>
    </row>
    <row r="708" spans="5:5">
      <c r="E708" t="str" cm="1">
        <f t="array" ref="E708">IF(A708="","-",_FV(_xldudf_EVEONLINE_GROUP(_FV(_xldudf_EVEONLINE_TYPE(_FV(A708,"id")),"groupID")),"name"))</f>
        <v>-</v>
      </c>
    </row>
    <row r="709" spans="5:5">
      <c r="E709" t="str" cm="1">
        <f t="array" ref="E709">IF(A709="","-",_FV(_xldudf_EVEONLINE_GROUP(_FV(_xldudf_EVEONLINE_TYPE(_FV(A709,"id")),"groupID")),"name"))</f>
        <v>-</v>
      </c>
    </row>
    <row r="710" spans="5:5">
      <c r="E710" t="str" cm="1">
        <f t="array" ref="E710">IF(A710="","-",_FV(_xldudf_EVEONLINE_GROUP(_FV(_xldudf_EVEONLINE_TYPE(_FV(A710,"id")),"groupID")),"name"))</f>
        <v>-</v>
      </c>
    </row>
    <row r="711" spans="5:5">
      <c r="E711" t="str" cm="1">
        <f t="array" ref="E711">IF(A711="","-",_FV(_xldudf_EVEONLINE_GROUP(_FV(_xldudf_EVEONLINE_TYPE(_FV(A711,"id")),"groupID")),"name"))</f>
        <v>-</v>
      </c>
    </row>
    <row r="712" spans="5:5">
      <c r="E712" t="str" cm="1">
        <f t="array" ref="E712">IF(A712="","-",_FV(_xldudf_EVEONLINE_GROUP(_FV(_xldudf_EVEONLINE_TYPE(_FV(A712,"id")),"groupID")),"name"))</f>
        <v>-</v>
      </c>
    </row>
    <row r="713" spans="5:5">
      <c r="E713" t="str" cm="1">
        <f t="array" ref="E713">IF(A713="","-",_FV(_xldudf_EVEONLINE_GROUP(_FV(_xldudf_EVEONLINE_TYPE(_FV(A713,"id")),"groupID")),"name"))</f>
        <v>-</v>
      </c>
    </row>
    <row r="714" spans="5:5">
      <c r="E714" t="str" cm="1">
        <f t="array" ref="E714">IF(A714="","-",_FV(_xldudf_EVEONLINE_GROUP(_FV(_xldudf_EVEONLINE_TYPE(_FV(A714,"id")),"groupID")),"name"))</f>
        <v>-</v>
      </c>
    </row>
    <row r="715" spans="5:5">
      <c r="E715" t="str" cm="1">
        <f t="array" ref="E715">IF(A715="","-",_FV(_xldudf_EVEONLINE_GROUP(_FV(_xldudf_EVEONLINE_TYPE(_FV(A715,"id")),"groupID")),"name"))</f>
        <v>-</v>
      </c>
    </row>
    <row r="716" spans="5:5">
      <c r="E716" t="str" cm="1">
        <f t="array" ref="E716">IF(A716="","-",_FV(_xldudf_EVEONLINE_GROUP(_FV(_xldudf_EVEONLINE_TYPE(_FV(A716,"id")),"groupID")),"name"))</f>
        <v>-</v>
      </c>
    </row>
    <row r="717" spans="5:5">
      <c r="E717" t="str" cm="1">
        <f t="array" ref="E717">IF(A717="","-",_FV(_xldudf_EVEONLINE_GROUP(_FV(_xldudf_EVEONLINE_TYPE(_FV(A717,"id")),"groupID")),"name"))</f>
        <v>-</v>
      </c>
    </row>
    <row r="718" spans="5:5">
      <c r="E718" t="str" cm="1">
        <f t="array" ref="E718">IF(A718="","-",_FV(_xldudf_EVEONLINE_GROUP(_FV(_xldudf_EVEONLINE_TYPE(_FV(A718,"id")),"groupID")),"name"))</f>
        <v>-</v>
      </c>
    </row>
    <row r="719" spans="5:5">
      <c r="E719" t="str" cm="1">
        <f t="array" ref="E719">IF(A719="","-",_FV(_xldudf_EVEONLINE_GROUP(_FV(_xldudf_EVEONLINE_TYPE(_FV(A719,"id")),"groupID")),"name"))</f>
        <v>-</v>
      </c>
    </row>
    <row r="720" spans="5:5">
      <c r="E720" t="str" cm="1">
        <f t="array" ref="E720">IF(A720="","-",_FV(_xldudf_EVEONLINE_GROUP(_FV(_xldudf_EVEONLINE_TYPE(_FV(A720,"id")),"groupID")),"name"))</f>
        <v>-</v>
      </c>
    </row>
    <row r="721" spans="5:5">
      <c r="E721" t="str" cm="1">
        <f t="array" ref="E721">IF(A721="","-",_FV(_xldudf_EVEONLINE_GROUP(_FV(_xldudf_EVEONLINE_TYPE(_FV(A721,"id")),"groupID")),"name"))</f>
        <v>-</v>
      </c>
    </row>
    <row r="722" spans="5:5">
      <c r="E722" t="str" cm="1">
        <f t="array" ref="E722">IF(A722="","-",_FV(_xldudf_EVEONLINE_GROUP(_FV(_xldudf_EVEONLINE_TYPE(_FV(A722,"id")),"groupID")),"name"))</f>
        <v>-</v>
      </c>
    </row>
    <row r="723" spans="5:5">
      <c r="E723" t="str" cm="1">
        <f t="array" ref="E723">IF(A723="","-",_FV(_xldudf_EVEONLINE_GROUP(_FV(_xldudf_EVEONLINE_TYPE(_FV(A723,"id")),"groupID")),"name"))</f>
        <v>-</v>
      </c>
    </row>
    <row r="724" spans="5:5">
      <c r="E724" t="str" cm="1">
        <f t="array" ref="E724">IF(A724="","-",_FV(_xldudf_EVEONLINE_GROUP(_FV(_xldudf_EVEONLINE_TYPE(_FV(A724,"id")),"groupID")),"name"))</f>
        <v>-</v>
      </c>
    </row>
    <row r="725" spans="5:5">
      <c r="E725" t="str" cm="1">
        <f t="array" ref="E725">IF(A725="","-",_FV(_xldudf_EVEONLINE_GROUP(_FV(_xldudf_EVEONLINE_TYPE(_FV(A725,"id")),"groupID")),"name"))</f>
        <v>-</v>
      </c>
    </row>
    <row r="726" spans="5:5">
      <c r="E726" t="str" cm="1">
        <f t="array" ref="E726">IF(A726="","-",_FV(_xldudf_EVEONLINE_GROUP(_FV(_xldudf_EVEONLINE_TYPE(_FV(A726,"id")),"groupID")),"name"))</f>
        <v>-</v>
      </c>
    </row>
    <row r="727" spans="5:5">
      <c r="E727" t="str" cm="1">
        <f t="array" ref="E727">IF(A727="","-",_FV(_xldudf_EVEONLINE_GROUP(_FV(_xldudf_EVEONLINE_TYPE(_FV(A727,"id")),"groupID")),"name"))</f>
        <v>-</v>
      </c>
    </row>
    <row r="728" spans="5:5">
      <c r="E728" t="str" cm="1">
        <f t="array" ref="E728">IF(A728="","-",_FV(_xldudf_EVEONLINE_GROUP(_FV(_xldudf_EVEONLINE_TYPE(_FV(A728,"id")),"groupID")),"name"))</f>
        <v>-</v>
      </c>
    </row>
    <row r="729" spans="5:5">
      <c r="E729" t="str" cm="1">
        <f t="array" ref="E729">IF(A729="","-",_FV(_xldudf_EVEONLINE_GROUP(_FV(_xldudf_EVEONLINE_TYPE(_FV(A729,"id")),"groupID")),"name"))</f>
        <v>-</v>
      </c>
    </row>
    <row r="730" spans="5:5">
      <c r="E730" t="str" cm="1">
        <f t="array" ref="E730">IF(A730="","-",_FV(_xldudf_EVEONLINE_GROUP(_FV(_xldudf_EVEONLINE_TYPE(_FV(A730,"id")),"groupID")),"name"))</f>
        <v>-</v>
      </c>
    </row>
    <row r="731" spans="5:5">
      <c r="E731" t="str" cm="1">
        <f t="array" ref="E731">IF(A731="","-",_FV(_xldudf_EVEONLINE_GROUP(_FV(_xldudf_EVEONLINE_TYPE(_FV(A731,"id")),"groupID")),"name"))</f>
        <v>-</v>
      </c>
    </row>
    <row r="732" spans="5:5">
      <c r="E732" t="str" cm="1">
        <f t="array" ref="E732">IF(A732="","-",_FV(_xldudf_EVEONLINE_GROUP(_FV(_xldudf_EVEONLINE_TYPE(_FV(A732,"id")),"groupID")),"name"))</f>
        <v>-</v>
      </c>
    </row>
    <row r="733" spans="5:5">
      <c r="E733" t="str" cm="1">
        <f t="array" ref="E733">IF(A733="","-",_FV(_xldudf_EVEONLINE_GROUP(_FV(_xldudf_EVEONLINE_TYPE(_FV(A733,"id")),"groupID")),"name"))</f>
        <v>-</v>
      </c>
    </row>
    <row r="734" spans="5:5">
      <c r="E734" t="str" cm="1">
        <f t="array" ref="E734">IF(A734="","-",_FV(_xldudf_EVEONLINE_GROUP(_FV(_xldudf_EVEONLINE_TYPE(_FV(A734,"id")),"groupID")),"name"))</f>
        <v>-</v>
      </c>
    </row>
    <row r="735" spans="5:5">
      <c r="E735" t="str" cm="1">
        <f t="array" ref="E735">IF(A735="","-",_FV(_xldudf_EVEONLINE_GROUP(_FV(_xldudf_EVEONLINE_TYPE(_FV(A735,"id")),"groupID")),"name"))</f>
        <v>-</v>
      </c>
    </row>
    <row r="736" spans="5:5">
      <c r="E736" t="str" cm="1">
        <f t="array" ref="E736">IF(A736="","-",_FV(_xldudf_EVEONLINE_GROUP(_FV(_xldudf_EVEONLINE_TYPE(_FV(A736,"id")),"groupID")),"name"))</f>
        <v>-</v>
      </c>
    </row>
    <row r="737" spans="5:5">
      <c r="E737" t="str" cm="1">
        <f t="array" ref="E737">IF(A737="","-",_FV(_xldudf_EVEONLINE_GROUP(_FV(_xldudf_EVEONLINE_TYPE(_FV(A737,"id")),"groupID")),"name"))</f>
        <v>-</v>
      </c>
    </row>
    <row r="738" spans="5:5">
      <c r="E738" t="str" cm="1">
        <f t="array" ref="E738">IF(A738="","-",_FV(_xldudf_EVEONLINE_GROUP(_FV(_xldudf_EVEONLINE_TYPE(_FV(A738,"id")),"groupID")),"name"))</f>
        <v>-</v>
      </c>
    </row>
    <row r="739" spans="5:5">
      <c r="E739" t="str" cm="1">
        <f t="array" ref="E739">IF(A739="","-",_FV(_xldudf_EVEONLINE_GROUP(_FV(_xldudf_EVEONLINE_TYPE(_FV(A739,"id")),"groupID")),"name"))</f>
        <v>-</v>
      </c>
    </row>
    <row r="740" spans="5:5">
      <c r="E740" t="str" cm="1">
        <f t="array" ref="E740">IF(A740="","-",_FV(_xldudf_EVEONLINE_GROUP(_FV(_xldudf_EVEONLINE_TYPE(_FV(A740,"id")),"groupID")),"name"))</f>
        <v>-</v>
      </c>
    </row>
    <row r="741" spans="5:5">
      <c r="E741" t="str" cm="1">
        <f t="array" ref="E741">IF(A741="","-",_FV(_xldudf_EVEONLINE_GROUP(_FV(_xldudf_EVEONLINE_TYPE(_FV(A741,"id")),"groupID")),"name"))</f>
        <v>-</v>
      </c>
    </row>
    <row r="742" spans="5:5">
      <c r="E742" t="str" cm="1">
        <f t="array" ref="E742">IF(A742="","-",_FV(_xldudf_EVEONLINE_GROUP(_FV(_xldudf_EVEONLINE_TYPE(_FV(A742,"id")),"groupID")),"name"))</f>
        <v>-</v>
      </c>
    </row>
    <row r="743" spans="5:5">
      <c r="E743" t="str" cm="1">
        <f t="array" ref="E743">IF(A743="","-",_FV(_xldudf_EVEONLINE_GROUP(_FV(_xldudf_EVEONLINE_TYPE(_FV(A743,"id")),"groupID")),"name"))</f>
        <v>-</v>
      </c>
    </row>
    <row r="744" spans="5:5">
      <c r="E744" t="str" cm="1">
        <f t="array" ref="E744">IF(A744="","-",_FV(_xldudf_EVEONLINE_GROUP(_FV(_xldudf_EVEONLINE_TYPE(_FV(A744,"id")),"groupID")),"name"))</f>
        <v>-</v>
      </c>
    </row>
    <row r="745" spans="5:5">
      <c r="E745" t="str" cm="1">
        <f t="array" ref="E745">IF(A745="","-",_FV(_xldudf_EVEONLINE_GROUP(_FV(_xldudf_EVEONLINE_TYPE(_FV(A745,"id")),"groupID")),"name"))</f>
        <v>-</v>
      </c>
    </row>
    <row r="746" spans="5:5">
      <c r="E746" t="str" cm="1">
        <f t="array" ref="E746">IF(A746="","-",_FV(_xldudf_EVEONLINE_GROUP(_FV(_xldudf_EVEONLINE_TYPE(_FV(A746,"id")),"groupID")),"name"))</f>
        <v>-</v>
      </c>
    </row>
    <row r="747" spans="5:5">
      <c r="E747" t="str" cm="1">
        <f t="array" ref="E747">IF(A747="","-",_FV(_xldudf_EVEONLINE_GROUP(_FV(_xldudf_EVEONLINE_TYPE(_FV(A747,"id")),"groupID")),"name"))</f>
        <v>-</v>
      </c>
    </row>
    <row r="748" spans="5:5">
      <c r="E748" t="str" cm="1">
        <f t="array" ref="E748">IF(A748="","-",_FV(_xldudf_EVEONLINE_GROUP(_FV(_xldudf_EVEONLINE_TYPE(_FV(A748,"id")),"groupID")),"name"))</f>
        <v>-</v>
      </c>
    </row>
    <row r="749" spans="5:5">
      <c r="E749" t="str" cm="1">
        <f t="array" ref="E749">IF(A749="","-",_FV(_xldudf_EVEONLINE_GROUP(_FV(_xldudf_EVEONLINE_TYPE(_FV(A749,"id")),"groupID")),"name"))</f>
        <v>-</v>
      </c>
    </row>
    <row r="750" spans="5:5">
      <c r="E750" t="str" cm="1">
        <f t="array" ref="E750">IF(A750="","-",_FV(_xldudf_EVEONLINE_GROUP(_FV(_xldudf_EVEONLINE_TYPE(_FV(A750,"id")),"groupID")),"name"))</f>
        <v>-</v>
      </c>
    </row>
    <row r="751" spans="5:5">
      <c r="E751" t="str" cm="1">
        <f t="array" ref="E751">IF(A751="","-",_FV(_xldudf_EVEONLINE_GROUP(_FV(_xldudf_EVEONLINE_TYPE(_FV(A751,"id")),"groupID")),"name"))</f>
        <v>-</v>
      </c>
    </row>
    <row r="752" spans="5:5">
      <c r="E752" t="str" cm="1">
        <f t="array" ref="E752">IF(A752="","-",_FV(_xldudf_EVEONLINE_GROUP(_FV(_xldudf_EVEONLINE_TYPE(_FV(A752,"id")),"groupID")),"name"))</f>
        <v>-</v>
      </c>
    </row>
    <row r="753" spans="5:5">
      <c r="E753" t="str" cm="1">
        <f t="array" ref="E753">IF(A753="","-",_FV(_xldudf_EVEONLINE_GROUP(_FV(_xldudf_EVEONLINE_TYPE(_FV(A753,"id")),"groupID")),"name"))</f>
        <v>-</v>
      </c>
    </row>
    <row r="754" spans="5:5">
      <c r="E754" t="str" cm="1">
        <f t="array" ref="E754">IF(A754="","-",_FV(_xldudf_EVEONLINE_GROUP(_FV(_xldudf_EVEONLINE_TYPE(_FV(A754,"id")),"groupID")),"name"))</f>
        <v>-</v>
      </c>
    </row>
    <row r="755" spans="5:5">
      <c r="E755" t="str" cm="1">
        <f t="array" ref="E755">IF(A755="","-",_FV(_xldudf_EVEONLINE_GROUP(_FV(_xldudf_EVEONLINE_TYPE(_FV(A755,"id")),"groupID")),"name"))</f>
        <v>-</v>
      </c>
    </row>
    <row r="756" spans="5:5">
      <c r="E756" t="str" cm="1">
        <f t="array" ref="E756">IF(A756="","-",_FV(_xldudf_EVEONLINE_GROUP(_FV(_xldudf_EVEONLINE_TYPE(_FV(A756,"id")),"groupID")),"name"))</f>
        <v>-</v>
      </c>
    </row>
    <row r="757" spans="5:5">
      <c r="E757" t="str" cm="1">
        <f t="array" ref="E757">IF(A757="","-",_FV(_xldudf_EVEONLINE_GROUP(_FV(_xldudf_EVEONLINE_TYPE(_FV(A757,"id")),"groupID")),"name"))</f>
        <v>-</v>
      </c>
    </row>
    <row r="758" spans="5:5">
      <c r="E758" t="str" cm="1">
        <f t="array" ref="E758">IF(A758="","-",_FV(_xldudf_EVEONLINE_GROUP(_FV(_xldudf_EVEONLINE_TYPE(_FV(A758,"id")),"groupID")),"name"))</f>
        <v>-</v>
      </c>
    </row>
    <row r="759" spans="5:5">
      <c r="E759" t="str" cm="1">
        <f t="array" ref="E759">IF(A759="","-",_FV(_xldudf_EVEONLINE_GROUP(_FV(_xldudf_EVEONLINE_TYPE(_FV(A759,"id")),"groupID")),"name"))</f>
        <v>-</v>
      </c>
    </row>
    <row r="760" spans="5:5">
      <c r="E760" t="str" cm="1">
        <f t="array" ref="E760">IF(A760="","-",_FV(_xldudf_EVEONLINE_GROUP(_FV(_xldudf_EVEONLINE_TYPE(_FV(A760,"id")),"groupID")),"name"))</f>
        <v>-</v>
      </c>
    </row>
    <row r="761" spans="5:5">
      <c r="E761" t="str" cm="1">
        <f t="array" ref="E761">IF(A761="","-",_FV(_xldudf_EVEONLINE_GROUP(_FV(_xldudf_EVEONLINE_TYPE(_FV(A761,"id")),"groupID")),"name"))</f>
        <v>-</v>
      </c>
    </row>
    <row r="762" spans="5:5">
      <c r="E762" t="str" cm="1">
        <f t="array" ref="E762">IF(A762="","-",_FV(_xldudf_EVEONLINE_GROUP(_FV(_xldudf_EVEONLINE_TYPE(_FV(A762,"id")),"groupID")),"name"))</f>
        <v>-</v>
      </c>
    </row>
    <row r="763" spans="5:5">
      <c r="E763" t="str" cm="1">
        <f t="array" ref="E763">IF(A763="","-",_FV(_xldudf_EVEONLINE_GROUP(_FV(_xldudf_EVEONLINE_TYPE(_FV(A763,"id")),"groupID")),"name"))</f>
        <v>-</v>
      </c>
    </row>
    <row r="764" spans="5:5">
      <c r="E764" t="str" cm="1">
        <f t="array" ref="E764">IF(A764="","-",_FV(_xldudf_EVEONLINE_GROUP(_FV(_xldudf_EVEONLINE_TYPE(_FV(A764,"id")),"groupID")),"name"))</f>
        <v>-</v>
      </c>
    </row>
    <row r="765" spans="5:5">
      <c r="E765" t="str" cm="1">
        <f t="array" ref="E765">IF(A765="","-",_FV(_xldudf_EVEONLINE_GROUP(_FV(_xldudf_EVEONLINE_TYPE(_FV(A765,"id")),"groupID")),"name"))</f>
        <v>-</v>
      </c>
    </row>
    <row r="766" spans="5:5">
      <c r="E766" t="str" cm="1">
        <f t="array" ref="E766">IF(A766="","-",_FV(_xldudf_EVEONLINE_GROUP(_FV(_xldudf_EVEONLINE_TYPE(_FV(A766,"id")),"groupID")),"name"))</f>
        <v>-</v>
      </c>
    </row>
    <row r="767" spans="5:5">
      <c r="E767" t="str" cm="1">
        <f t="array" ref="E767">IF(A767="","-",_FV(_xldudf_EVEONLINE_GROUP(_FV(_xldudf_EVEONLINE_TYPE(_FV(A767,"id")),"groupID")),"name"))</f>
        <v>-</v>
      </c>
    </row>
    <row r="768" spans="5:5">
      <c r="E768" t="str" cm="1">
        <f t="array" ref="E768">IF(A768="","-",_FV(_xldudf_EVEONLINE_GROUP(_FV(_xldudf_EVEONLINE_TYPE(_FV(A768,"id")),"groupID")),"name"))</f>
        <v>-</v>
      </c>
    </row>
    <row r="769" spans="5:5">
      <c r="E769" t="str" cm="1">
        <f t="array" ref="E769">IF(A769="","-",_FV(_xldudf_EVEONLINE_GROUP(_FV(_xldudf_EVEONLINE_TYPE(_FV(A769,"id")),"groupID")),"name"))</f>
        <v>-</v>
      </c>
    </row>
    <row r="770" spans="5:5">
      <c r="E770" t="str" cm="1">
        <f t="array" ref="E770">IF(A770="","-",_FV(_xldudf_EVEONLINE_GROUP(_FV(_xldudf_EVEONLINE_TYPE(_FV(A770,"id")),"groupID")),"name"))</f>
        <v>-</v>
      </c>
    </row>
    <row r="771" spans="5:5">
      <c r="E771" t="str" cm="1">
        <f t="array" ref="E771">IF(A771="","-",_FV(_xldudf_EVEONLINE_GROUP(_FV(_xldudf_EVEONLINE_TYPE(_FV(A771,"id")),"groupID")),"name"))</f>
        <v>-</v>
      </c>
    </row>
    <row r="772" spans="5:5">
      <c r="E772" t="str" cm="1">
        <f t="array" ref="E772">IF(A772="","-",_FV(_xldudf_EVEONLINE_GROUP(_FV(_xldudf_EVEONLINE_TYPE(_FV(A772,"id")),"groupID")),"name"))</f>
        <v>-</v>
      </c>
    </row>
    <row r="773" spans="5:5">
      <c r="E773" t="str" cm="1">
        <f t="array" ref="E773">IF(A773="","-",_FV(_xldudf_EVEONLINE_GROUP(_FV(_xldudf_EVEONLINE_TYPE(_FV(A773,"id")),"groupID")),"name"))</f>
        <v>-</v>
      </c>
    </row>
    <row r="774" spans="5:5">
      <c r="E774" t="str" cm="1">
        <f t="array" ref="E774">IF(A774="","-",_FV(_xldudf_EVEONLINE_GROUP(_FV(_xldudf_EVEONLINE_TYPE(_FV(A774,"id")),"groupID")),"name"))</f>
        <v>-</v>
      </c>
    </row>
    <row r="775" spans="5:5">
      <c r="E775" t="str" cm="1">
        <f t="array" ref="E775">IF(A775="","-",_FV(_xldudf_EVEONLINE_GROUP(_FV(_xldudf_EVEONLINE_TYPE(_FV(A775,"id")),"groupID")),"name"))</f>
        <v>-</v>
      </c>
    </row>
    <row r="776" spans="5:5">
      <c r="E776" t="str" cm="1">
        <f t="array" ref="E776">IF(A776="","-",_FV(_xldudf_EVEONLINE_GROUP(_FV(_xldudf_EVEONLINE_TYPE(_FV(A776,"id")),"groupID")),"name"))</f>
        <v>-</v>
      </c>
    </row>
    <row r="777" spans="5:5">
      <c r="E777" t="str" cm="1">
        <f t="array" ref="E777">IF(A777="","-",_FV(_xldudf_EVEONLINE_GROUP(_FV(_xldudf_EVEONLINE_TYPE(_FV(A777,"id")),"groupID")),"name"))</f>
        <v>-</v>
      </c>
    </row>
    <row r="778" spans="5:5">
      <c r="E778" t="str" cm="1">
        <f t="array" ref="E778">IF(A778="","-",_FV(_xldudf_EVEONLINE_GROUP(_FV(_xldudf_EVEONLINE_TYPE(_FV(A778,"id")),"groupID")),"name"))</f>
        <v>-</v>
      </c>
    </row>
    <row r="779" spans="5:5">
      <c r="E779" t="str" cm="1">
        <f t="array" ref="E779">IF(A779="","-",_FV(_xldudf_EVEONLINE_GROUP(_FV(_xldudf_EVEONLINE_TYPE(_FV(A779,"id")),"groupID")),"name"))</f>
        <v>-</v>
      </c>
    </row>
    <row r="780" spans="5:5">
      <c r="E780" t="str" cm="1">
        <f t="array" ref="E780">IF(A780="","-",_FV(_xldudf_EVEONLINE_GROUP(_FV(_xldudf_EVEONLINE_TYPE(_FV(A780,"id")),"groupID")),"name"))</f>
        <v>-</v>
      </c>
    </row>
    <row r="781" spans="5:5">
      <c r="E781" t="str" cm="1">
        <f t="array" ref="E781">IF(A781="","-",_FV(_xldudf_EVEONLINE_GROUP(_FV(_xldudf_EVEONLINE_TYPE(_FV(A781,"id")),"groupID")),"name"))</f>
        <v>-</v>
      </c>
    </row>
    <row r="782" spans="5:5">
      <c r="E782" t="str" cm="1">
        <f t="array" ref="E782">IF(A782="","-",_FV(_xldudf_EVEONLINE_GROUP(_FV(_xldudf_EVEONLINE_TYPE(_FV(A782,"id")),"groupID")),"name"))</f>
        <v>-</v>
      </c>
    </row>
    <row r="783" spans="5:5">
      <c r="E783" t="str" cm="1">
        <f t="array" ref="E783">IF(A783="","-",_FV(_xldudf_EVEONLINE_GROUP(_FV(_xldudf_EVEONLINE_TYPE(_FV(A783,"id")),"groupID")),"name"))</f>
        <v>-</v>
      </c>
    </row>
    <row r="784" spans="5:5">
      <c r="E784" t="str" cm="1">
        <f t="array" ref="E784">IF(A784="","-",_FV(_xldudf_EVEONLINE_GROUP(_FV(_xldudf_EVEONLINE_TYPE(_FV(A784,"id")),"groupID")),"name"))</f>
        <v>-</v>
      </c>
    </row>
    <row r="785" spans="5:5">
      <c r="E785" t="str" cm="1">
        <f t="array" ref="E785">IF(A785="","-",_FV(_xldudf_EVEONLINE_GROUP(_FV(_xldudf_EVEONLINE_TYPE(_FV(A785,"id")),"groupID")),"name"))</f>
        <v>-</v>
      </c>
    </row>
    <row r="786" spans="5:5">
      <c r="E786" t="str" cm="1">
        <f t="array" ref="E786">IF(A786="","-",_FV(_xldudf_EVEONLINE_GROUP(_FV(_xldudf_EVEONLINE_TYPE(_FV(A786,"id")),"groupID")),"name"))</f>
        <v>-</v>
      </c>
    </row>
    <row r="787" spans="5:5">
      <c r="E787" t="str" cm="1">
        <f t="array" ref="E787">IF(A787="","-",_FV(_xldudf_EVEONLINE_GROUP(_FV(_xldudf_EVEONLINE_TYPE(_FV(A787,"id")),"groupID")),"name"))</f>
        <v>-</v>
      </c>
    </row>
    <row r="788" spans="5:5">
      <c r="E788" t="str" cm="1">
        <f t="array" ref="E788">IF(A788="","-",_FV(_xldudf_EVEONLINE_GROUP(_FV(_xldudf_EVEONLINE_TYPE(_FV(A788,"id")),"groupID")),"name"))</f>
        <v>-</v>
      </c>
    </row>
    <row r="789" spans="5:5">
      <c r="E789" t="str" cm="1">
        <f t="array" ref="E789">IF(A789="","-",_FV(_xldudf_EVEONLINE_GROUP(_FV(_xldudf_EVEONLINE_TYPE(_FV(A789,"id")),"groupID")),"name"))</f>
        <v>-</v>
      </c>
    </row>
    <row r="790" spans="5:5">
      <c r="E790" t="str" cm="1">
        <f t="array" ref="E790">IF(A790="","-",_FV(_xldudf_EVEONLINE_GROUP(_FV(_xldudf_EVEONLINE_TYPE(_FV(A790,"id")),"groupID")),"name"))</f>
        <v>-</v>
      </c>
    </row>
    <row r="791" spans="5:5">
      <c r="E791" t="str" cm="1">
        <f t="array" ref="E791">IF(A791="","-",_FV(_xldudf_EVEONLINE_GROUP(_FV(_xldudf_EVEONLINE_TYPE(_FV(A791,"id")),"groupID")),"name"))</f>
        <v>-</v>
      </c>
    </row>
    <row r="792" spans="5:5">
      <c r="E792" t="str" cm="1">
        <f t="array" ref="E792">IF(A792="","-",_FV(_xldudf_EVEONLINE_GROUP(_FV(_xldudf_EVEONLINE_TYPE(_FV(A792,"id")),"groupID")),"name"))</f>
        <v>-</v>
      </c>
    </row>
    <row r="793" spans="5:5">
      <c r="E793" t="str" cm="1">
        <f t="array" ref="E793">IF(A793="","-",_FV(_xldudf_EVEONLINE_GROUP(_FV(_xldudf_EVEONLINE_TYPE(_FV(A793,"id")),"groupID")),"name"))</f>
        <v>-</v>
      </c>
    </row>
    <row r="794" spans="5:5">
      <c r="E794" t="str" cm="1">
        <f t="array" ref="E794">IF(A794="","-",_FV(_xldudf_EVEONLINE_GROUP(_FV(_xldudf_EVEONLINE_TYPE(_FV(A794,"id")),"groupID")),"name"))</f>
        <v>-</v>
      </c>
    </row>
    <row r="795" spans="5:5">
      <c r="E795" t="str" cm="1">
        <f t="array" ref="E795">IF(A795="","-",_FV(_xldudf_EVEONLINE_GROUP(_FV(_xldudf_EVEONLINE_TYPE(_FV(A795,"id")),"groupID")),"name"))</f>
        <v>-</v>
      </c>
    </row>
    <row r="796" spans="5:5">
      <c r="E796" t="str" cm="1">
        <f t="array" ref="E796">IF(A796="","-",_FV(_xldudf_EVEONLINE_GROUP(_FV(_xldudf_EVEONLINE_TYPE(_FV(A796,"id")),"groupID")),"name"))</f>
        <v>-</v>
      </c>
    </row>
    <row r="797" spans="5:5">
      <c r="E797" t="str" cm="1">
        <f t="array" ref="E797">IF(A797="","-",_FV(_xldudf_EVEONLINE_GROUP(_FV(_xldudf_EVEONLINE_TYPE(_FV(A797,"id")),"groupID")),"name"))</f>
        <v>-</v>
      </c>
    </row>
    <row r="798" spans="5:5">
      <c r="E798" t="str" cm="1">
        <f t="array" ref="E798">IF(A798="","-",_FV(_xldudf_EVEONLINE_GROUP(_FV(_xldudf_EVEONLINE_TYPE(_FV(A798,"id")),"groupID")),"name"))</f>
        <v>-</v>
      </c>
    </row>
    <row r="799" spans="5:5">
      <c r="E799" t="str" cm="1">
        <f t="array" ref="E799">IF(A799="","-",_FV(_xldudf_EVEONLINE_GROUP(_FV(_xldudf_EVEONLINE_TYPE(_FV(A799,"id")),"groupID")),"name"))</f>
        <v>-</v>
      </c>
    </row>
    <row r="800" spans="5:5">
      <c r="E800" t="str" cm="1">
        <f t="array" ref="E800">IF(A800="","-",_FV(_xldudf_EVEONLINE_GROUP(_FV(_xldudf_EVEONLINE_TYPE(_FV(A800,"id")),"groupID")),"name"))</f>
        <v>-</v>
      </c>
    </row>
    <row r="801" spans="5:5">
      <c r="E801" t="str" cm="1">
        <f t="array" ref="E801">IF(A801="","-",_FV(_xldudf_EVEONLINE_GROUP(_FV(_xldudf_EVEONLINE_TYPE(_FV(A801,"id")),"groupID")),"name"))</f>
        <v>-</v>
      </c>
    </row>
    <row r="802" spans="5:5">
      <c r="E802" t="str" cm="1">
        <f t="array" ref="E802">IF(A802="","-",_FV(_xldudf_EVEONLINE_GROUP(_FV(_xldudf_EVEONLINE_TYPE(_FV(A802,"id")),"groupID")),"name"))</f>
        <v>-</v>
      </c>
    </row>
    <row r="803" spans="5:5">
      <c r="E803" t="str" cm="1">
        <f t="array" ref="E803">IF(A803="","-",_FV(_xldudf_EVEONLINE_GROUP(_FV(_xldudf_EVEONLINE_TYPE(_FV(A803,"id")),"groupID")),"name"))</f>
        <v>-</v>
      </c>
    </row>
    <row r="804" spans="5:5">
      <c r="E804" t="str" cm="1">
        <f t="array" ref="E804">IF(A804="","-",_FV(_xldudf_EVEONLINE_GROUP(_FV(_xldudf_EVEONLINE_TYPE(_FV(A804,"id")),"groupID")),"name"))</f>
        <v>-</v>
      </c>
    </row>
    <row r="805" spans="5:5">
      <c r="E805" t="str" cm="1">
        <f t="array" ref="E805">IF(A805="","-",_FV(_xldudf_EVEONLINE_GROUP(_FV(_xldudf_EVEONLINE_TYPE(_FV(A805,"id")),"groupID")),"name"))</f>
        <v>-</v>
      </c>
    </row>
    <row r="806" spans="5:5">
      <c r="E806" t="str" cm="1">
        <f t="array" ref="E806">IF(A806="","-",_FV(_xldudf_EVEONLINE_GROUP(_FV(_xldudf_EVEONLINE_TYPE(_FV(A806,"id")),"groupID")),"name"))</f>
        <v>-</v>
      </c>
    </row>
    <row r="807" spans="5:5">
      <c r="E807" t="str" cm="1">
        <f t="array" ref="E807">IF(A807="","-",_FV(_xldudf_EVEONLINE_GROUP(_FV(_xldudf_EVEONLINE_TYPE(_FV(A807,"id")),"groupID")),"name"))</f>
        <v>-</v>
      </c>
    </row>
    <row r="808" spans="5:5">
      <c r="E808" t="str" cm="1">
        <f t="array" ref="E808">IF(A808="","-",_FV(_xldudf_EVEONLINE_GROUP(_FV(_xldudf_EVEONLINE_TYPE(_FV(A808,"id")),"groupID")),"name"))</f>
        <v>-</v>
      </c>
    </row>
    <row r="809" spans="5:5">
      <c r="E809" t="str" cm="1">
        <f t="array" ref="E809">IF(A809="","-",_FV(_xldudf_EVEONLINE_GROUP(_FV(_xldudf_EVEONLINE_TYPE(_FV(A809,"id")),"groupID")),"name"))</f>
        <v>-</v>
      </c>
    </row>
    <row r="810" spans="5:5">
      <c r="E810" t="str" cm="1">
        <f t="array" ref="E810">IF(A810="","-",_FV(_xldudf_EVEONLINE_GROUP(_FV(_xldudf_EVEONLINE_TYPE(_FV(A810,"id")),"groupID")),"name"))</f>
        <v>-</v>
      </c>
    </row>
    <row r="811" spans="5:5">
      <c r="E811" t="str" cm="1">
        <f t="array" ref="E811">IF(A811="","-",_FV(_xldudf_EVEONLINE_GROUP(_FV(_xldudf_EVEONLINE_TYPE(_FV(A811,"id")),"groupID")),"name"))</f>
        <v>-</v>
      </c>
    </row>
    <row r="812" spans="5:5">
      <c r="E812" t="str" cm="1">
        <f t="array" ref="E812">IF(A812="","-",_FV(_xldudf_EVEONLINE_GROUP(_FV(_xldudf_EVEONLINE_TYPE(_FV(A812,"id")),"groupID")),"name"))</f>
        <v>-</v>
      </c>
    </row>
    <row r="813" spans="5:5">
      <c r="E813" t="str" cm="1">
        <f t="array" ref="E813">IF(A813="","-",_FV(_xldudf_EVEONLINE_GROUP(_FV(_xldudf_EVEONLINE_TYPE(_FV(A813,"id")),"groupID")),"name"))</f>
        <v>-</v>
      </c>
    </row>
    <row r="814" spans="5:5">
      <c r="E814" t="str" cm="1">
        <f t="array" ref="E814">IF(A814="","-",_FV(_xldudf_EVEONLINE_GROUP(_FV(_xldudf_EVEONLINE_TYPE(_FV(A814,"id")),"groupID")),"name"))</f>
        <v>-</v>
      </c>
    </row>
    <row r="815" spans="5:5">
      <c r="E815" t="str" cm="1">
        <f t="array" ref="E815">IF(A815="","-",_FV(_xldudf_EVEONLINE_GROUP(_FV(_xldudf_EVEONLINE_TYPE(_FV(A815,"id")),"groupID")),"name"))</f>
        <v>-</v>
      </c>
    </row>
    <row r="816" spans="5:5">
      <c r="E816" t="str" cm="1">
        <f t="array" ref="E816">IF(A816="","-",_FV(_xldudf_EVEONLINE_GROUP(_FV(_xldudf_EVEONLINE_TYPE(_FV(A816,"id")),"groupID")),"name"))</f>
        <v>-</v>
      </c>
    </row>
    <row r="817" spans="5:5">
      <c r="E817" t="str" cm="1">
        <f t="array" ref="E817">IF(A817="","-",_FV(_xldudf_EVEONLINE_GROUP(_FV(_xldudf_EVEONLINE_TYPE(_FV(A817,"id")),"groupID")),"name"))</f>
        <v>-</v>
      </c>
    </row>
    <row r="818" spans="5:5">
      <c r="E818" t="str" cm="1">
        <f t="array" ref="E818">IF(A818="","-",_FV(_xldudf_EVEONLINE_GROUP(_FV(_xldudf_EVEONLINE_TYPE(_FV(A818,"id")),"groupID")),"name"))</f>
        <v>-</v>
      </c>
    </row>
    <row r="819" spans="5:5">
      <c r="E819" t="str" cm="1">
        <f t="array" ref="E819">IF(A819="","-",_FV(_xldudf_EVEONLINE_GROUP(_FV(_xldudf_EVEONLINE_TYPE(_FV(A819,"id")),"groupID")),"name"))</f>
        <v>-</v>
      </c>
    </row>
    <row r="820" spans="5:5">
      <c r="E820" t="str" cm="1">
        <f t="array" ref="E820">IF(A820="","-",_FV(_xldudf_EVEONLINE_GROUP(_FV(_xldudf_EVEONLINE_TYPE(_FV(A820,"id")),"groupID")),"name"))</f>
        <v>-</v>
      </c>
    </row>
    <row r="821" spans="5:5">
      <c r="E821" t="str" cm="1">
        <f t="array" ref="E821">IF(A821="","-",_FV(_xldudf_EVEONLINE_GROUP(_FV(_xldudf_EVEONLINE_TYPE(_FV(A821,"id")),"groupID")),"name"))</f>
        <v>-</v>
      </c>
    </row>
    <row r="822" spans="5:5">
      <c r="E822" t="str" cm="1">
        <f t="array" ref="E822">IF(A822="","-",_FV(_xldudf_EVEONLINE_GROUP(_FV(_xldudf_EVEONLINE_TYPE(_FV(A822,"id")),"groupID")),"name"))</f>
        <v>-</v>
      </c>
    </row>
    <row r="823" spans="5:5">
      <c r="E823" t="str" cm="1">
        <f t="array" ref="E823">IF(A823="","-",_FV(_xldudf_EVEONLINE_GROUP(_FV(_xldudf_EVEONLINE_TYPE(_FV(A823,"id")),"groupID")),"name"))</f>
        <v>-</v>
      </c>
    </row>
    <row r="824" spans="5:5">
      <c r="E824" t="str" cm="1">
        <f t="array" ref="E824">IF(A824="","-",_FV(_xldudf_EVEONLINE_GROUP(_FV(_xldudf_EVEONLINE_TYPE(_FV(A824,"id")),"groupID")),"name"))</f>
        <v>-</v>
      </c>
    </row>
    <row r="825" spans="5:5">
      <c r="E825" t="str" cm="1">
        <f t="array" ref="E825">IF(A825="","-",_FV(_xldudf_EVEONLINE_GROUP(_FV(_xldudf_EVEONLINE_TYPE(_FV(A825,"id")),"groupID")),"name"))</f>
        <v>-</v>
      </c>
    </row>
    <row r="826" spans="5:5">
      <c r="E826" t="str" cm="1">
        <f t="array" ref="E826">IF(A826="","-",_FV(_xldudf_EVEONLINE_GROUP(_FV(_xldudf_EVEONLINE_TYPE(_FV(A826,"id")),"groupID")),"name"))</f>
        <v>-</v>
      </c>
    </row>
    <row r="827" spans="5:5">
      <c r="E827" t="str" cm="1">
        <f t="array" ref="E827">IF(A827="","-",_FV(_xldudf_EVEONLINE_GROUP(_FV(_xldudf_EVEONLINE_TYPE(_FV(A827,"id")),"groupID")),"name"))</f>
        <v>-</v>
      </c>
    </row>
    <row r="828" spans="5:5">
      <c r="E828" t="str" cm="1">
        <f t="array" ref="E828">IF(A828="","-",_FV(_xldudf_EVEONLINE_GROUP(_FV(_xldudf_EVEONLINE_TYPE(_FV(A828,"id")),"groupID")),"name"))</f>
        <v>-</v>
      </c>
    </row>
    <row r="829" spans="5:5">
      <c r="E829" t="str" cm="1">
        <f t="array" ref="E829">IF(A829="","-",_FV(_xldudf_EVEONLINE_GROUP(_FV(_xldudf_EVEONLINE_TYPE(_FV(A829,"id")),"groupID")),"name"))</f>
        <v>-</v>
      </c>
    </row>
    <row r="830" spans="5:5">
      <c r="E830" t="str" cm="1">
        <f t="array" ref="E830">IF(A830="","-",_FV(_xldudf_EVEONLINE_GROUP(_FV(_xldudf_EVEONLINE_TYPE(_FV(A830,"id")),"groupID")),"name"))</f>
        <v>-</v>
      </c>
    </row>
    <row r="831" spans="5:5">
      <c r="E831" t="str" cm="1">
        <f t="array" ref="E831">IF(A831="","-",_FV(_xldudf_EVEONLINE_GROUP(_FV(_xldudf_EVEONLINE_TYPE(_FV(A831,"id")),"groupID")),"name"))</f>
        <v>-</v>
      </c>
    </row>
    <row r="832" spans="5:5">
      <c r="E832" t="str" cm="1">
        <f t="array" ref="E832">IF(A832="","-",_FV(_xldudf_EVEONLINE_GROUP(_FV(_xldudf_EVEONLINE_TYPE(_FV(A832,"id")),"groupID")),"name"))</f>
        <v>-</v>
      </c>
    </row>
    <row r="833" spans="5:5">
      <c r="E833" t="str" cm="1">
        <f t="array" ref="E833">IF(A833="","-",_FV(_xldudf_EVEONLINE_GROUP(_FV(_xldudf_EVEONLINE_TYPE(_FV(A833,"id")),"groupID")),"name"))</f>
        <v>-</v>
      </c>
    </row>
    <row r="834" spans="5:5">
      <c r="E834" t="str" cm="1">
        <f t="array" ref="E834">IF(A834="","-",_FV(_xldudf_EVEONLINE_GROUP(_FV(_xldudf_EVEONLINE_TYPE(_FV(A834,"id")),"groupID")),"name"))</f>
        <v>-</v>
      </c>
    </row>
    <row r="835" spans="5:5">
      <c r="E835" t="str" cm="1">
        <f t="array" ref="E835">IF(A835="","-",_FV(_xldudf_EVEONLINE_GROUP(_FV(_xldudf_EVEONLINE_TYPE(_FV(A835,"id")),"groupID")),"name"))</f>
        <v>-</v>
      </c>
    </row>
    <row r="836" spans="5:5">
      <c r="E836" t="str" cm="1">
        <f t="array" ref="E836">IF(A836="","-",_FV(_xldudf_EVEONLINE_GROUP(_FV(_xldudf_EVEONLINE_TYPE(_FV(A836,"id")),"groupID")),"name"))</f>
        <v>-</v>
      </c>
    </row>
    <row r="837" spans="5:5">
      <c r="E837" t="str" cm="1">
        <f t="array" ref="E837">IF(A837="","-",_FV(_xldudf_EVEONLINE_GROUP(_FV(_xldudf_EVEONLINE_TYPE(_FV(A837,"id")),"groupID")),"name"))</f>
        <v>-</v>
      </c>
    </row>
    <row r="838" spans="5:5">
      <c r="E838" t="str" cm="1">
        <f t="array" ref="E838">IF(A838="","-",_FV(_xldudf_EVEONLINE_GROUP(_FV(_xldudf_EVEONLINE_TYPE(_FV(A838,"id")),"groupID")),"name"))</f>
        <v>-</v>
      </c>
    </row>
    <row r="839" spans="5:5">
      <c r="E839" t="str" cm="1">
        <f t="array" ref="E839">IF(A839="","-",_FV(_xldudf_EVEONLINE_GROUP(_FV(_xldudf_EVEONLINE_TYPE(_FV(A839,"id")),"groupID")),"name"))</f>
        <v>-</v>
      </c>
    </row>
    <row r="840" spans="5:5">
      <c r="E840" t="str" cm="1">
        <f t="array" ref="E840">IF(A840="","-",_FV(_xldudf_EVEONLINE_GROUP(_FV(_xldudf_EVEONLINE_TYPE(_FV(A840,"id")),"groupID")),"name"))</f>
        <v>-</v>
      </c>
    </row>
    <row r="841" spans="5:5">
      <c r="E841" t="str" cm="1">
        <f t="array" ref="E841">IF(A841="","-",_FV(_xldudf_EVEONLINE_GROUP(_FV(_xldudf_EVEONLINE_TYPE(_FV(A841,"id")),"groupID")),"name"))</f>
        <v>-</v>
      </c>
    </row>
    <row r="842" spans="5:5">
      <c r="E842" t="str" cm="1">
        <f t="array" ref="E842">IF(A842="","-",_FV(_xldudf_EVEONLINE_GROUP(_FV(_xldudf_EVEONLINE_TYPE(_FV(A842,"id")),"groupID")),"name"))</f>
        <v>-</v>
      </c>
    </row>
    <row r="843" spans="5:5">
      <c r="E843" t="str" cm="1">
        <f t="array" ref="E843">IF(A843="","-",_FV(_xldudf_EVEONLINE_GROUP(_FV(_xldudf_EVEONLINE_TYPE(_FV(A843,"id")),"groupID")),"name"))</f>
        <v>-</v>
      </c>
    </row>
    <row r="844" spans="5:5">
      <c r="E844" t="str" cm="1">
        <f t="array" ref="E844">IF(A844="","-",_FV(_xldudf_EVEONLINE_GROUP(_FV(_xldudf_EVEONLINE_TYPE(_FV(A844,"id")),"groupID")),"name"))</f>
        <v>-</v>
      </c>
    </row>
    <row r="845" spans="5:5">
      <c r="E845" t="str" cm="1">
        <f t="array" ref="E845">IF(A845="","-",_FV(_xldudf_EVEONLINE_GROUP(_FV(_xldudf_EVEONLINE_TYPE(_FV(A845,"id")),"groupID")),"name"))</f>
        <v>-</v>
      </c>
    </row>
    <row r="846" spans="5:5">
      <c r="E846" t="str" cm="1">
        <f t="array" ref="E846">IF(A846="","-",_FV(_xldudf_EVEONLINE_GROUP(_FV(_xldudf_EVEONLINE_TYPE(_FV(A846,"id")),"groupID")),"name"))</f>
        <v>-</v>
      </c>
    </row>
    <row r="847" spans="5:5">
      <c r="E847" t="str" cm="1">
        <f t="array" ref="E847">IF(A847="","-",_FV(_xldudf_EVEONLINE_GROUP(_FV(_xldudf_EVEONLINE_TYPE(_FV(A847,"id")),"groupID")),"name"))</f>
        <v>-</v>
      </c>
    </row>
    <row r="848" spans="5:5">
      <c r="E848" t="str" cm="1">
        <f t="array" ref="E848">IF(A848="","-",_FV(_xldudf_EVEONLINE_GROUP(_FV(_xldudf_EVEONLINE_TYPE(_FV(A848,"id")),"groupID")),"name"))</f>
        <v>-</v>
      </c>
    </row>
    <row r="849" spans="5:5">
      <c r="E849" t="str" cm="1">
        <f t="array" ref="E849">IF(A849="","-",_FV(_xldudf_EVEONLINE_GROUP(_FV(_xldudf_EVEONLINE_TYPE(_FV(A849,"id")),"groupID")),"name"))</f>
        <v>-</v>
      </c>
    </row>
    <row r="850" spans="5:5">
      <c r="E850" t="str" cm="1">
        <f t="array" ref="E850">IF(A850="","-",_FV(_xldudf_EVEONLINE_GROUP(_FV(_xldudf_EVEONLINE_TYPE(_FV(A850,"id")),"groupID")),"name"))</f>
        <v>-</v>
      </c>
    </row>
    <row r="851" spans="5:5">
      <c r="E851" t="str" cm="1">
        <f t="array" ref="E851">IF(A851="","-",_FV(_xldudf_EVEONLINE_GROUP(_FV(_xldudf_EVEONLINE_TYPE(_FV(A851,"id")),"groupID")),"name"))</f>
        <v>-</v>
      </c>
    </row>
    <row r="852" spans="5:5">
      <c r="E852" t="str" cm="1">
        <f t="array" ref="E852">IF(A852="","-",_FV(_xldudf_EVEONLINE_GROUP(_FV(_xldudf_EVEONLINE_TYPE(_FV(A852,"id")),"groupID")),"name"))</f>
        <v>-</v>
      </c>
    </row>
    <row r="853" spans="5:5">
      <c r="E853" t="str" cm="1">
        <f t="array" ref="E853">IF(A853="","-",_FV(_xldudf_EVEONLINE_GROUP(_FV(_xldudf_EVEONLINE_TYPE(_FV(A853,"id")),"groupID")),"name"))</f>
        <v>-</v>
      </c>
    </row>
    <row r="854" spans="5:5">
      <c r="E854" t="str" cm="1">
        <f t="array" ref="E854">IF(A854="","-",_FV(_xldudf_EVEONLINE_GROUP(_FV(_xldudf_EVEONLINE_TYPE(_FV(A854,"id")),"groupID")),"name"))</f>
        <v>-</v>
      </c>
    </row>
    <row r="855" spans="5:5">
      <c r="E855" t="str" cm="1">
        <f t="array" ref="E855">IF(A855="","-",_FV(_xldudf_EVEONLINE_GROUP(_FV(_xldudf_EVEONLINE_TYPE(_FV(A855,"id")),"groupID")),"name"))</f>
        <v>-</v>
      </c>
    </row>
    <row r="856" spans="5:5">
      <c r="E856" t="str" cm="1">
        <f t="array" ref="E856">IF(A856="","-",_FV(_xldudf_EVEONLINE_GROUP(_FV(_xldudf_EVEONLINE_TYPE(_FV(A856,"id")),"groupID")),"name"))</f>
        <v>-</v>
      </c>
    </row>
    <row r="857" spans="5:5">
      <c r="E857" t="str" cm="1">
        <f t="array" ref="E857">IF(A857="","-",_FV(_xldudf_EVEONLINE_GROUP(_FV(_xldudf_EVEONLINE_TYPE(_FV(A857,"id")),"groupID")),"name"))</f>
        <v>-</v>
      </c>
    </row>
    <row r="858" spans="5:5">
      <c r="E858" t="str" cm="1">
        <f t="array" ref="E858">IF(A858="","-",_FV(_xldudf_EVEONLINE_GROUP(_FV(_xldudf_EVEONLINE_TYPE(_FV(A858,"id")),"groupID")),"name"))</f>
        <v>-</v>
      </c>
    </row>
    <row r="859" spans="5:5">
      <c r="E859" t="str" cm="1">
        <f t="array" ref="E859">IF(A859="","-",_FV(_xldudf_EVEONLINE_GROUP(_FV(_xldudf_EVEONLINE_TYPE(_FV(A859,"id")),"groupID")),"name"))</f>
        <v>-</v>
      </c>
    </row>
    <row r="860" spans="5:5">
      <c r="E860" t="str" cm="1">
        <f t="array" ref="E860">IF(A860="","-",_FV(_xldudf_EVEONLINE_GROUP(_FV(_xldudf_EVEONLINE_TYPE(_FV(A860,"id")),"groupID")),"name"))</f>
        <v>-</v>
      </c>
    </row>
    <row r="861" spans="5:5">
      <c r="E861" t="str" cm="1">
        <f t="array" ref="E861">IF(A861="","-",_FV(_xldudf_EVEONLINE_GROUP(_FV(_xldudf_EVEONLINE_TYPE(_FV(A861,"id")),"groupID")),"name"))</f>
        <v>-</v>
      </c>
    </row>
    <row r="862" spans="5:5">
      <c r="E862" t="str" cm="1">
        <f t="array" ref="E862">IF(A862="","-",_FV(_xldudf_EVEONLINE_GROUP(_FV(_xldudf_EVEONLINE_TYPE(_FV(A862,"id")),"groupID")),"name"))</f>
        <v>-</v>
      </c>
    </row>
    <row r="863" spans="5:5">
      <c r="E863" t="str" cm="1">
        <f t="array" ref="E863">IF(A863="","-",_FV(_xldudf_EVEONLINE_GROUP(_FV(_xldudf_EVEONLINE_TYPE(_FV(A863,"id")),"groupID")),"name"))</f>
        <v>-</v>
      </c>
    </row>
    <row r="864" spans="5:5">
      <c r="E864" t="str" cm="1">
        <f t="array" ref="E864">IF(A864="","-",_FV(_xldudf_EVEONLINE_GROUP(_FV(_xldudf_EVEONLINE_TYPE(_FV(A864,"id")),"groupID")),"name"))</f>
        <v>-</v>
      </c>
    </row>
    <row r="865" spans="5:5">
      <c r="E865" t="str" cm="1">
        <f t="array" ref="E865">IF(A865="","-",_FV(_xldudf_EVEONLINE_GROUP(_FV(_xldudf_EVEONLINE_TYPE(_FV(A865,"id")),"groupID")),"name"))</f>
        <v>-</v>
      </c>
    </row>
    <row r="866" spans="5:5">
      <c r="E866" t="str" cm="1">
        <f t="array" ref="E866">IF(A866="","-",_FV(_xldudf_EVEONLINE_GROUP(_FV(_xldudf_EVEONLINE_TYPE(_FV(A866,"id")),"groupID")),"name"))</f>
        <v>-</v>
      </c>
    </row>
    <row r="867" spans="5:5">
      <c r="E867" t="str" cm="1">
        <f t="array" ref="E867">IF(A867="","-",_FV(_xldudf_EVEONLINE_GROUP(_FV(_xldudf_EVEONLINE_TYPE(_FV(A867,"id")),"groupID")),"name"))</f>
        <v>-</v>
      </c>
    </row>
    <row r="868" spans="5:5">
      <c r="E868" t="str" cm="1">
        <f t="array" ref="E868">IF(A868="","-",_FV(_xldudf_EVEONLINE_GROUP(_FV(_xldudf_EVEONLINE_TYPE(_FV(A868,"id")),"groupID")),"name"))</f>
        <v>-</v>
      </c>
    </row>
    <row r="869" spans="5:5">
      <c r="E869" t="str" cm="1">
        <f t="array" ref="E869">IF(A869="","-",_FV(_xldudf_EVEONLINE_GROUP(_FV(_xldudf_EVEONLINE_TYPE(_FV(A869,"id")),"groupID")),"name"))</f>
        <v>-</v>
      </c>
    </row>
    <row r="870" spans="5:5">
      <c r="E870" t="str" cm="1">
        <f t="array" ref="E870">IF(A870="","-",_FV(_xldudf_EVEONLINE_GROUP(_FV(_xldudf_EVEONLINE_TYPE(_FV(A870,"id")),"groupID")),"name"))</f>
        <v>-</v>
      </c>
    </row>
    <row r="871" spans="5:5">
      <c r="E871" t="str" cm="1">
        <f t="array" ref="E871">IF(A871="","-",_FV(_xldudf_EVEONLINE_GROUP(_FV(_xldudf_EVEONLINE_TYPE(_FV(A871,"id")),"groupID")),"name"))</f>
        <v>-</v>
      </c>
    </row>
    <row r="872" spans="5:5">
      <c r="E872" t="str" cm="1">
        <f t="array" ref="E872">IF(A872="","-",_FV(_xldudf_EVEONLINE_GROUP(_FV(_xldudf_EVEONLINE_TYPE(_FV(A872,"id")),"groupID")),"name"))</f>
        <v>-</v>
      </c>
    </row>
    <row r="873" spans="5:5">
      <c r="E873" t="str" cm="1">
        <f t="array" ref="E873">IF(A873="","-",_FV(_xldudf_EVEONLINE_GROUP(_FV(_xldudf_EVEONLINE_TYPE(_FV(A873,"id")),"groupID")),"name"))</f>
        <v>-</v>
      </c>
    </row>
    <row r="874" spans="5:5">
      <c r="E874" t="str" cm="1">
        <f t="array" ref="E874">IF(A874="","-",_FV(_xldudf_EVEONLINE_GROUP(_FV(_xldudf_EVEONLINE_TYPE(_FV(A874,"id")),"groupID")),"name"))</f>
        <v>-</v>
      </c>
    </row>
    <row r="875" spans="5:5">
      <c r="E875" t="str" cm="1">
        <f t="array" ref="E875">IF(A875="","-",_FV(_xldudf_EVEONLINE_GROUP(_FV(_xldudf_EVEONLINE_TYPE(_FV(A875,"id")),"groupID")),"name"))</f>
        <v>-</v>
      </c>
    </row>
    <row r="876" spans="5:5">
      <c r="E876" t="str" cm="1">
        <f t="array" ref="E876">IF(A876="","-",_FV(_xldudf_EVEONLINE_GROUP(_FV(_xldudf_EVEONLINE_TYPE(_FV(A876,"id")),"groupID")),"name"))</f>
        <v>-</v>
      </c>
    </row>
    <row r="877" spans="5:5">
      <c r="E877" t="str" cm="1">
        <f t="array" ref="E877">IF(A877="","-",_FV(_xldudf_EVEONLINE_GROUP(_FV(_xldudf_EVEONLINE_TYPE(_FV(A877,"id")),"groupID")),"name"))</f>
        <v>-</v>
      </c>
    </row>
    <row r="878" spans="5:5">
      <c r="E878" t="str" cm="1">
        <f t="array" ref="E878">IF(A878="","-",_FV(_xldudf_EVEONLINE_GROUP(_FV(_xldudf_EVEONLINE_TYPE(_FV(A878,"id")),"groupID")),"name"))</f>
        <v>-</v>
      </c>
    </row>
    <row r="879" spans="5:5">
      <c r="E879" t="str" cm="1">
        <f t="array" ref="E879">IF(A879="","-",_FV(_xldudf_EVEONLINE_GROUP(_FV(_xldudf_EVEONLINE_TYPE(_FV(A879,"id")),"groupID")),"name"))</f>
        <v>-</v>
      </c>
    </row>
    <row r="880" spans="5:5">
      <c r="E880" t="str" cm="1">
        <f t="array" ref="E880">IF(A880="","-",_FV(_xldudf_EVEONLINE_GROUP(_FV(_xldudf_EVEONLINE_TYPE(_FV(A880,"id")),"groupID")),"name"))</f>
        <v>-</v>
      </c>
    </row>
    <row r="881" spans="5:5">
      <c r="E881" t="str" cm="1">
        <f t="array" ref="E881">IF(A881="","-",_FV(_xldudf_EVEONLINE_GROUP(_FV(_xldudf_EVEONLINE_TYPE(_FV(A881,"id")),"groupID")),"name"))</f>
        <v>-</v>
      </c>
    </row>
    <row r="882" spans="5:5">
      <c r="E882" t="str" cm="1">
        <f t="array" ref="E882">IF(A882="","-",_FV(_xldudf_EVEONLINE_GROUP(_FV(_xldudf_EVEONLINE_TYPE(_FV(A882,"id")),"groupID")),"name"))</f>
        <v>-</v>
      </c>
    </row>
    <row r="883" spans="5:5">
      <c r="E883" t="str" cm="1">
        <f t="array" ref="E883">IF(A883="","-",_FV(_xldudf_EVEONLINE_GROUP(_FV(_xldudf_EVEONLINE_TYPE(_FV(A883,"id")),"groupID")),"name"))</f>
        <v>-</v>
      </c>
    </row>
    <row r="884" spans="5:5">
      <c r="E884" t="str" cm="1">
        <f t="array" ref="E884">IF(A884="","-",_FV(_xldudf_EVEONLINE_GROUP(_FV(_xldudf_EVEONLINE_TYPE(_FV(A884,"id")),"groupID")),"name"))</f>
        <v>-</v>
      </c>
    </row>
    <row r="885" spans="5:5">
      <c r="E885" t="str" cm="1">
        <f t="array" ref="E885">IF(A885="","-",_FV(_xldudf_EVEONLINE_GROUP(_FV(_xldudf_EVEONLINE_TYPE(_FV(A885,"id")),"groupID")),"name"))</f>
        <v>-</v>
      </c>
    </row>
    <row r="886" spans="5:5">
      <c r="E886" t="str" cm="1">
        <f t="array" ref="E886">IF(A886="","-",_FV(_xldudf_EVEONLINE_GROUP(_FV(_xldudf_EVEONLINE_TYPE(_FV(A886,"id")),"groupID")),"name"))</f>
        <v>-</v>
      </c>
    </row>
    <row r="887" spans="5:5">
      <c r="E887" t="str" cm="1">
        <f t="array" ref="E887">IF(A887="","-",_FV(_xldudf_EVEONLINE_GROUP(_FV(_xldudf_EVEONLINE_TYPE(_FV(A887,"id")),"groupID")),"name"))</f>
        <v>-</v>
      </c>
    </row>
    <row r="888" spans="5:5">
      <c r="E888" t="str" cm="1">
        <f t="array" ref="E888">IF(A888="","-",_FV(_xldudf_EVEONLINE_GROUP(_FV(_xldudf_EVEONLINE_TYPE(_FV(A888,"id")),"groupID")),"name"))</f>
        <v>-</v>
      </c>
    </row>
    <row r="889" spans="5:5">
      <c r="E889" t="str" cm="1">
        <f t="array" ref="E889">IF(A889="","-",_FV(_xldudf_EVEONLINE_GROUP(_FV(_xldudf_EVEONLINE_TYPE(_FV(A889,"id")),"groupID")),"name"))</f>
        <v>-</v>
      </c>
    </row>
    <row r="890" spans="5:5">
      <c r="E890" t="str" cm="1">
        <f t="array" ref="E890">IF(A890="","-",_FV(_xldudf_EVEONLINE_GROUP(_FV(_xldudf_EVEONLINE_TYPE(_FV(A890,"id")),"groupID")),"name"))</f>
        <v>-</v>
      </c>
    </row>
    <row r="891" spans="5:5">
      <c r="E891" t="str" cm="1">
        <f t="array" ref="E891">IF(A891="","-",_FV(_xldudf_EVEONLINE_GROUP(_FV(_xldudf_EVEONLINE_TYPE(_FV(A891,"id")),"groupID")),"name"))</f>
        <v>-</v>
      </c>
    </row>
    <row r="892" spans="5:5">
      <c r="E892" t="str" cm="1">
        <f t="array" ref="E892">IF(A892="","-",_FV(_xldudf_EVEONLINE_GROUP(_FV(_xldudf_EVEONLINE_TYPE(_FV(A892,"id")),"groupID")),"name"))</f>
        <v>-</v>
      </c>
    </row>
    <row r="893" spans="5:5">
      <c r="E893" t="str" cm="1">
        <f t="array" ref="E893">IF(A893="","-",_FV(_xldudf_EVEONLINE_GROUP(_FV(_xldudf_EVEONLINE_TYPE(_FV(A893,"id")),"groupID")),"name"))</f>
        <v>-</v>
      </c>
    </row>
    <row r="894" spans="5:5">
      <c r="E894" t="str" cm="1">
        <f t="array" ref="E894">IF(A894="","-",_FV(_xldudf_EVEONLINE_GROUP(_FV(_xldudf_EVEONLINE_TYPE(_FV(A894,"id")),"groupID")),"name"))</f>
        <v>-</v>
      </c>
    </row>
    <row r="895" spans="5:5">
      <c r="E895" t="str" cm="1">
        <f t="array" ref="E895">IF(A895="","-",_FV(_xldudf_EVEONLINE_GROUP(_FV(_xldudf_EVEONLINE_TYPE(_FV(A895,"id")),"groupID")),"name"))</f>
        <v>-</v>
      </c>
    </row>
    <row r="896" spans="5:5">
      <c r="E896" t="str" cm="1">
        <f t="array" ref="E896">IF(A896="","-",_FV(_xldudf_EVEONLINE_GROUP(_FV(_xldudf_EVEONLINE_TYPE(_FV(A896,"id")),"groupID")),"name"))</f>
        <v>-</v>
      </c>
    </row>
    <row r="897" spans="5:5">
      <c r="E897" t="str" cm="1">
        <f t="array" ref="E897">IF(A897="","-",_FV(_xldudf_EVEONLINE_GROUP(_FV(_xldudf_EVEONLINE_TYPE(_FV(A897,"id")),"groupID")),"name"))</f>
        <v>-</v>
      </c>
    </row>
    <row r="898" spans="5:5">
      <c r="E898" t="str" cm="1">
        <f t="array" ref="E898">IF(A898="","-",_FV(_xldudf_EVEONLINE_GROUP(_FV(_xldudf_EVEONLINE_TYPE(_FV(A898,"id")),"groupID")),"name"))</f>
        <v>-</v>
      </c>
    </row>
    <row r="899" spans="5:5">
      <c r="E899" t="str" cm="1">
        <f t="array" ref="E899">IF(A899="","-",_FV(_xldudf_EVEONLINE_GROUP(_FV(_xldudf_EVEONLINE_TYPE(_FV(A899,"id")),"groupID")),"name"))</f>
        <v>-</v>
      </c>
    </row>
    <row r="900" spans="5:5">
      <c r="E900" t="str" cm="1">
        <f t="array" ref="E900">IF(A900="","-",_FV(_xldudf_EVEONLINE_GROUP(_FV(_xldudf_EVEONLINE_TYPE(_FV(A900,"id")),"groupID")),"name"))</f>
        <v>-</v>
      </c>
    </row>
    <row r="901" spans="5:5">
      <c r="E901" t="str" cm="1">
        <f t="array" ref="E901">IF(A901="","-",_FV(_xldudf_EVEONLINE_GROUP(_FV(_xldudf_EVEONLINE_TYPE(_FV(A901,"id")),"groupID")),"name"))</f>
        <v>-</v>
      </c>
    </row>
    <row r="902" spans="5:5">
      <c r="E902" t="str" cm="1">
        <f t="array" ref="E902">IF(A902="","-",_FV(_xldudf_EVEONLINE_GROUP(_FV(_xldudf_EVEONLINE_TYPE(_FV(A902,"id")),"groupID")),"name"))</f>
        <v>-</v>
      </c>
    </row>
    <row r="903" spans="5:5">
      <c r="E903" t="str" cm="1">
        <f t="array" ref="E903">IF(A903="","-",_FV(_xldudf_EVEONLINE_GROUP(_FV(_xldudf_EVEONLINE_TYPE(_FV(A903,"id")),"groupID")),"name"))</f>
        <v>-</v>
      </c>
    </row>
    <row r="904" spans="5:5">
      <c r="E904" t="str" cm="1">
        <f t="array" ref="E904">IF(A904="","-",_FV(_xldudf_EVEONLINE_GROUP(_FV(_xldudf_EVEONLINE_TYPE(_FV(A904,"id")),"groupID")),"name"))</f>
        <v>-</v>
      </c>
    </row>
    <row r="905" spans="5:5">
      <c r="E905" t="str" cm="1">
        <f t="array" ref="E905">IF(A905="","-",_FV(_xldudf_EVEONLINE_GROUP(_FV(_xldudf_EVEONLINE_TYPE(_FV(A905,"id")),"groupID")),"name"))</f>
        <v>-</v>
      </c>
    </row>
    <row r="906" spans="5:5">
      <c r="E906" t="str" cm="1">
        <f t="array" ref="E906">IF(A906="","-",_FV(_xldudf_EVEONLINE_GROUP(_FV(_xldudf_EVEONLINE_TYPE(_FV(A906,"id")),"groupID")),"name"))</f>
        <v>-</v>
      </c>
    </row>
    <row r="907" spans="5:5">
      <c r="E907" t="str" cm="1">
        <f t="array" ref="E907">IF(A907="","-",_FV(_xldudf_EVEONLINE_GROUP(_FV(_xldudf_EVEONLINE_TYPE(_FV(A907,"id")),"groupID")),"name"))</f>
        <v>-</v>
      </c>
    </row>
    <row r="908" spans="5:5">
      <c r="E908" t="str" cm="1">
        <f t="array" ref="E908">IF(A908="","-",_FV(_xldudf_EVEONLINE_GROUP(_FV(_xldudf_EVEONLINE_TYPE(_FV(A908,"id")),"groupID")),"name"))</f>
        <v>-</v>
      </c>
    </row>
    <row r="909" spans="5:5">
      <c r="E909" t="str" cm="1">
        <f t="array" ref="E909">IF(A909="","-",_FV(_xldudf_EVEONLINE_GROUP(_FV(_xldudf_EVEONLINE_TYPE(_FV(A909,"id")),"groupID")),"name"))</f>
        <v>-</v>
      </c>
    </row>
    <row r="910" spans="5:5">
      <c r="E910" t="str" cm="1">
        <f t="array" ref="E910">IF(A910="","-",_FV(_xldudf_EVEONLINE_GROUP(_FV(_xldudf_EVEONLINE_TYPE(_FV(A910,"id")),"groupID")),"name"))</f>
        <v>-</v>
      </c>
    </row>
    <row r="911" spans="5:5">
      <c r="E911" t="str" cm="1">
        <f t="array" ref="E911">IF(A911="","-",_FV(_xldudf_EVEONLINE_GROUP(_FV(_xldudf_EVEONLINE_TYPE(_FV(A911,"id")),"groupID")),"name"))</f>
        <v>-</v>
      </c>
    </row>
    <row r="912" spans="5:5">
      <c r="E912" t="str" cm="1">
        <f t="array" ref="E912">IF(A912="","-",_FV(_xldudf_EVEONLINE_GROUP(_FV(_xldudf_EVEONLINE_TYPE(_FV(A912,"id")),"groupID")),"name"))</f>
        <v>-</v>
      </c>
    </row>
    <row r="913" spans="5:5">
      <c r="E913" t="str" cm="1">
        <f t="array" ref="E913">IF(A913="","-",_FV(_xldudf_EVEONLINE_GROUP(_FV(_xldudf_EVEONLINE_TYPE(_FV(A913,"id")),"groupID")),"name"))</f>
        <v>-</v>
      </c>
    </row>
    <row r="914" spans="5:5">
      <c r="E914" t="str" cm="1">
        <f t="array" ref="E914">IF(A914="","-",_FV(_xldudf_EVEONLINE_GROUP(_FV(_xldudf_EVEONLINE_TYPE(_FV(A914,"id")),"groupID")),"name"))</f>
        <v>-</v>
      </c>
    </row>
    <row r="915" spans="5:5">
      <c r="E915" t="str" cm="1">
        <f t="array" ref="E915">IF(A915="","-",_FV(_xldudf_EVEONLINE_GROUP(_FV(_xldudf_EVEONLINE_TYPE(_FV(A915,"id")),"groupID")),"name"))</f>
        <v>-</v>
      </c>
    </row>
    <row r="916" spans="5:5">
      <c r="E916" t="str" cm="1">
        <f t="array" ref="E916">IF(A916="","-",_FV(_xldudf_EVEONLINE_GROUP(_FV(_xldudf_EVEONLINE_TYPE(_FV(A916,"id")),"groupID")),"name"))</f>
        <v>-</v>
      </c>
    </row>
    <row r="917" spans="5:5">
      <c r="E917" t="str" cm="1">
        <f t="array" ref="E917">IF(A917="","-",_FV(_xldudf_EVEONLINE_GROUP(_FV(_xldudf_EVEONLINE_TYPE(_FV(A917,"id")),"groupID")),"name"))</f>
        <v>-</v>
      </c>
    </row>
    <row r="918" spans="5:5">
      <c r="E918" t="str" cm="1">
        <f t="array" ref="E918">IF(A918="","-",_FV(_xldudf_EVEONLINE_GROUP(_FV(_xldudf_EVEONLINE_TYPE(_FV(A918,"id")),"groupID")),"name"))</f>
        <v>-</v>
      </c>
    </row>
    <row r="919" spans="5:5">
      <c r="E919" t="str" cm="1">
        <f t="array" ref="E919">IF(A919="","-",_FV(_xldudf_EVEONLINE_GROUP(_FV(_xldudf_EVEONLINE_TYPE(_FV(A919,"id")),"groupID")),"name"))</f>
        <v>-</v>
      </c>
    </row>
    <row r="920" spans="5:5">
      <c r="E920" t="str" cm="1">
        <f t="array" ref="E920">IF(A920="","-",_FV(_xldudf_EVEONLINE_GROUP(_FV(_xldudf_EVEONLINE_TYPE(_FV(A920,"id")),"groupID")),"name"))</f>
        <v>-</v>
      </c>
    </row>
    <row r="921" spans="5:5">
      <c r="E921" t="str" cm="1">
        <f t="array" ref="E921">IF(A921="","-",_FV(_xldudf_EVEONLINE_GROUP(_FV(_xldudf_EVEONLINE_TYPE(_FV(A921,"id")),"groupID")),"name"))</f>
        <v>-</v>
      </c>
    </row>
    <row r="922" spans="5:5">
      <c r="E922" t="str" cm="1">
        <f t="array" ref="E922">IF(A922="","-",_FV(_xldudf_EVEONLINE_GROUP(_FV(_xldudf_EVEONLINE_TYPE(_FV(A922,"id")),"groupID")),"name"))</f>
        <v>-</v>
      </c>
    </row>
    <row r="923" spans="5:5">
      <c r="E923" t="str" cm="1">
        <f t="array" ref="E923">IF(A923="","-",_FV(_xldudf_EVEONLINE_GROUP(_FV(_xldudf_EVEONLINE_TYPE(_FV(A923,"id")),"groupID")),"name"))</f>
        <v>-</v>
      </c>
    </row>
    <row r="924" spans="5:5">
      <c r="E924" t="str" cm="1">
        <f t="array" ref="E924">IF(A924="","-",_FV(_xldudf_EVEONLINE_GROUP(_FV(_xldudf_EVEONLINE_TYPE(_FV(A924,"id")),"groupID")),"name"))</f>
        <v>-</v>
      </c>
    </row>
    <row r="925" spans="5:5">
      <c r="E925" t="str" cm="1">
        <f t="array" ref="E925">IF(A925="","-",_FV(_xldudf_EVEONLINE_GROUP(_FV(_xldudf_EVEONLINE_TYPE(_FV(A925,"id")),"groupID")),"name"))</f>
        <v>-</v>
      </c>
    </row>
    <row r="926" spans="5:5">
      <c r="E926" t="str" cm="1">
        <f t="array" ref="E926">IF(A926="","-",_FV(_xldudf_EVEONLINE_GROUP(_FV(_xldudf_EVEONLINE_TYPE(_FV(A926,"id")),"groupID")),"name"))</f>
        <v>-</v>
      </c>
    </row>
    <row r="927" spans="5:5">
      <c r="E927" t="str" cm="1">
        <f t="array" ref="E927">IF(A927="","-",_FV(_xldudf_EVEONLINE_GROUP(_FV(_xldudf_EVEONLINE_TYPE(_FV(A927,"id")),"groupID")),"name"))</f>
        <v>-</v>
      </c>
    </row>
    <row r="928" spans="5:5">
      <c r="E928" t="str" cm="1">
        <f t="array" ref="E928">IF(A928="","-",_FV(_xldudf_EVEONLINE_GROUP(_FV(_xldudf_EVEONLINE_TYPE(_FV(A928,"id")),"groupID")),"name"))</f>
        <v>-</v>
      </c>
    </row>
    <row r="929" spans="5:5">
      <c r="E929" t="str" cm="1">
        <f t="array" ref="E929">IF(A929="","-",_FV(_xldudf_EVEONLINE_GROUP(_FV(_xldudf_EVEONLINE_TYPE(_FV(A929,"id")),"groupID")),"name"))</f>
        <v>-</v>
      </c>
    </row>
    <row r="930" spans="5:5">
      <c r="E930" t="str" cm="1">
        <f t="array" ref="E930">IF(A930="","-",_FV(_xldudf_EVEONLINE_GROUP(_FV(_xldudf_EVEONLINE_TYPE(_FV(A930,"id")),"groupID")),"name"))</f>
        <v>-</v>
      </c>
    </row>
    <row r="931" spans="5:5">
      <c r="E931" t="str" cm="1">
        <f t="array" ref="E931">IF(A931="","-",_FV(_xldudf_EVEONLINE_GROUP(_FV(_xldudf_EVEONLINE_TYPE(_FV(A931,"id")),"groupID")),"name"))</f>
        <v>-</v>
      </c>
    </row>
    <row r="932" spans="5:5">
      <c r="E932" t="str" cm="1">
        <f t="array" ref="E932">IF(A932="","-",_FV(_xldudf_EVEONLINE_GROUP(_FV(_xldudf_EVEONLINE_TYPE(_FV(A932,"id")),"groupID")),"name"))</f>
        <v>-</v>
      </c>
    </row>
    <row r="933" spans="5:5">
      <c r="E933" t="str" cm="1">
        <f t="array" ref="E933">IF(A933="","-",_FV(_xldudf_EVEONLINE_GROUP(_FV(_xldudf_EVEONLINE_TYPE(_FV(A933,"id")),"groupID")),"name"))</f>
        <v>-</v>
      </c>
    </row>
    <row r="934" spans="5:5">
      <c r="E934" t="str" cm="1">
        <f t="array" ref="E934">IF(A934="","-",_FV(_xldudf_EVEONLINE_GROUP(_FV(_xldudf_EVEONLINE_TYPE(_FV(A934,"id")),"groupID")),"name"))</f>
        <v>-</v>
      </c>
    </row>
    <row r="935" spans="5:5">
      <c r="E935" t="str" cm="1">
        <f t="array" ref="E935">IF(A935="","-",_FV(_xldudf_EVEONLINE_GROUP(_FV(_xldudf_EVEONLINE_TYPE(_FV(A935,"id")),"groupID")),"name"))</f>
        <v>-</v>
      </c>
    </row>
    <row r="936" spans="5:5">
      <c r="E936" t="str" cm="1">
        <f t="array" ref="E936">IF(A936="","-",_FV(_xldudf_EVEONLINE_GROUP(_FV(_xldudf_EVEONLINE_TYPE(_FV(A936,"id")),"groupID")),"name"))</f>
        <v>-</v>
      </c>
    </row>
    <row r="937" spans="5:5">
      <c r="E937" t="str" cm="1">
        <f t="array" ref="E937">IF(A937="","-",_FV(_xldudf_EVEONLINE_GROUP(_FV(_xldudf_EVEONLINE_TYPE(_FV(A937,"id")),"groupID")),"name"))</f>
        <v>-</v>
      </c>
    </row>
    <row r="938" spans="5:5">
      <c r="E938" t="str" cm="1">
        <f t="array" ref="E938">IF(A938="","-",_FV(_xldudf_EVEONLINE_GROUP(_FV(_xldudf_EVEONLINE_TYPE(_FV(A938,"id")),"groupID")),"name"))</f>
        <v>-</v>
      </c>
    </row>
    <row r="939" spans="5:5">
      <c r="E939" t="str" cm="1">
        <f t="array" ref="E939">IF(A939="","-",_FV(_xldudf_EVEONLINE_GROUP(_FV(_xldudf_EVEONLINE_TYPE(_FV(A939,"id")),"groupID")),"name"))</f>
        <v>-</v>
      </c>
    </row>
    <row r="940" spans="5:5">
      <c r="E940" t="str" cm="1">
        <f t="array" ref="E940">IF(A940="","-",_FV(_xldudf_EVEONLINE_GROUP(_FV(_xldudf_EVEONLINE_TYPE(_FV(A940,"id")),"groupID")),"name"))</f>
        <v>-</v>
      </c>
    </row>
    <row r="941" spans="5:5">
      <c r="E941" t="str" cm="1">
        <f t="array" ref="E941">IF(A941="","-",_FV(_xldudf_EVEONLINE_GROUP(_FV(_xldudf_EVEONLINE_TYPE(_FV(A941,"id")),"groupID")),"name"))</f>
        <v>-</v>
      </c>
    </row>
    <row r="942" spans="5:5">
      <c r="E942" t="str" cm="1">
        <f t="array" ref="E942">IF(A942="","-",_FV(_xldudf_EVEONLINE_GROUP(_FV(_xldudf_EVEONLINE_TYPE(_FV(A942,"id")),"groupID")),"name"))</f>
        <v>-</v>
      </c>
    </row>
    <row r="943" spans="5:5">
      <c r="E943" t="str" cm="1">
        <f t="array" ref="E943">IF(A943="","-",_FV(_xldudf_EVEONLINE_GROUP(_FV(_xldudf_EVEONLINE_TYPE(_FV(A943,"id")),"groupID")),"name"))</f>
        <v>-</v>
      </c>
    </row>
    <row r="944" spans="5:5">
      <c r="E944" t="str" cm="1">
        <f t="array" ref="E944">IF(A944="","-",_FV(_xldudf_EVEONLINE_GROUP(_FV(_xldudf_EVEONLINE_TYPE(_FV(A944,"id")),"groupID")),"name"))</f>
        <v>-</v>
      </c>
    </row>
    <row r="945" spans="5:5">
      <c r="E945" t="str" cm="1">
        <f t="array" ref="E945">IF(A945="","-",_FV(_xldudf_EVEONLINE_GROUP(_FV(_xldudf_EVEONLINE_TYPE(_FV(A945,"id")),"groupID")),"name"))</f>
        <v>-</v>
      </c>
    </row>
    <row r="946" spans="5:5">
      <c r="E946" t="str" cm="1">
        <f t="array" ref="E946">IF(A946="","-",_FV(_xldudf_EVEONLINE_GROUP(_FV(_xldudf_EVEONLINE_TYPE(_FV(A946,"id")),"groupID")),"name"))</f>
        <v>-</v>
      </c>
    </row>
    <row r="947" spans="5:5">
      <c r="E947" t="str" cm="1">
        <f t="array" ref="E947">IF(A947="","-",_FV(_xldudf_EVEONLINE_GROUP(_FV(_xldudf_EVEONLINE_TYPE(_FV(A947,"id")),"groupID")),"name"))</f>
        <v>-</v>
      </c>
    </row>
    <row r="948" spans="5:5">
      <c r="E948" t="str" cm="1">
        <f t="array" ref="E948">IF(A948="","-",_FV(_xldudf_EVEONLINE_GROUP(_FV(_xldudf_EVEONLINE_TYPE(_FV(A948,"id")),"groupID")),"name"))</f>
        <v>-</v>
      </c>
    </row>
    <row r="949" spans="5:5">
      <c r="E949" t="str" cm="1">
        <f t="array" ref="E949">IF(A949="","-",_FV(_xldudf_EVEONLINE_GROUP(_FV(_xldudf_EVEONLINE_TYPE(_FV(A949,"id")),"groupID")),"name"))</f>
        <v>-</v>
      </c>
    </row>
    <row r="950" spans="5:5">
      <c r="E950" t="str" cm="1">
        <f t="array" ref="E950">IF(A950="","-",_FV(_xldudf_EVEONLINE_GROUP(_FV(_xldudf_EVEONLINE_TYPE(_FV(A950,"id")),"groupID")),"name"))</f>
        <v>-</v>
      </c>
    </row>
    <row r="951" spans="5:5">
      <c r="E951" t="str" cm="1">
        <f t="array" ref="E951">IF(A951="","-",_FV(_xldudf_EVEONLINE_GROUP(_FV(_xldudf_EVEONLINE_TYPE(_FV(A951,"id")),"groupID")),"name"))</f>
        <v>-</v>
      </c>
    </row>
    <row r="952" spans="5:5">
      <c r="E952" t="str" cm="1">
        <f t="array" ref="E952">IF(A952="","-",_FV(_xldudf_EVEONLINE_GROUP(_FV(_xldudf_EVEONLINE_TYPE(_FV(A952,"id")),"groupID")),"name"))</f>
        <v>-</v>
      </c>
    </row>
    <row r="953" spans="5:5">
      <c r="E953" t="str" cm="1">
        <f t="array" ref="E953">IF(A953="","-",_FV(_xldudf_EVEONLINE_GROUP(_FV(_xldudf_EVEONLINE_TYPE(_FV(A953,"id")),"groupID")),"name"))</f>
        <v>-</v>
      </c>
    </row>
    <row r="954" spans="5:5">
      <c r="E954" t="str" cm="1">
        <f t="array" ref="E954">IF(A954="","-",_FV(_xldudf_EVEONLINE_GROUP(_FV(_xldudf_EVEONLINE_TYPE(_FV(A954,"id")),"groupID")),"name"))</f>
        <v>-</v>
      </c>
    </row>
    <row r="955" spans="5:5">
      <c r="E955" t="str" cm="1">
        <f t="array" ref="E955">IF(A955="","-",_FV(_xldudf_EVEONLINE_GROUP(_FV(_xldudf_EVEONLINE_TYPE(_FV(A955,"id")),"groupID")),"name"))</f>
        <v>-</v>
      </c>
    </row>
    <row r="956" spans="5:5">
      <c r="E956" t="str" cm="1">
        <f t="array" ref="E956">IF(A956="","-",_FV(_xldudf_EVEONLINE_GROUP(_FV(_xldudf_EVEONLINE_TYPE(_FV(A956,"id")),"groupID")),"name"))</f>
        <v>-</v>
      </c>
    </row>
    <row r="957" spans="5:5">
      <c r="E957" t="str" cm="1">
        <f t="array" ref="E957">IF(A957="","-",_FV(_xldudf_EVEONLINE_GROUP(_FV(_xldudf_EVEONLINE_TYPE(_FV(A957,"id")),"groupID")),"name"))</f>
        <v>-</v>
      </c>
    </row>
    <row r="958" spans="5:5">
      <c r="E958" t="str" cm="1">
        <f t="array" ref="E958">IF(A958="","-",_FV(_xldudf_EVEONLINE_GROUP(_FV(_xldudf_EVEONLINE_TYPE(_FV(A958,"id")),"groupID")),"name"))</f>
        <v>-</v>
      </c>
    </row>
    <row r="959" spans="5:5">
      <c r="E959" t="str" cm="1">
        <f t="array" ref="E959">IF(A959="","-",_FV(_xldudf_EVEONLINE_GROUP(_FV(_xldudf_EVEONLINE_TYPE(_FV(A959,"id")),"groupID")),"name"))</f>
        <v>-</v>
      </c>
    </row>
    <row r="960" spans="5:5">
      <c r="E960" t="str" cm="1">
        <f t="array" ref="E960">IF(A960="","-",_FV(_xldudf_EVEONLINE_GROUP(_FV(_xldudf_EVEONLINE_TYPE(_FV(A960,"id")),"groupID")),"name"))</f>
        <v>-</v>
      </c>
    </row>
    <row r="961" spans="5:5">
      <c r="E961" t="str" cm="1">
        <f t="array" ref="E961">IF(A961="","-",_FV(_xldudf_EVEONLINE_GROUP(_FV(_xldudf_EVEONLINE_TYPE(_FV(A961,"id")),"groupID")),"name"))</f>
        <v>-</v>
      </c>
    </row>
    <row r="962" spans="5:5">
      <c r="E962" t="str" cm="1">
        <f t="array" ref="E962">IF(A962="","-",_FV(_xldudf_EVEONLINE_GROUP(_FV(_xldudf_EVEONLINE_TYPE(_FV(A962,"id")),"groupID")),"name"))</f>
        <v>-</v>
      </c>
    </row>
    <row r="963" spans="5:5">
      <c r="E963" t="str" cm="1">
        <f t="array" ref="E963">IF(A963="","-",_FV(_xldudf_EVEONLINE_GROUP(_FV(_xldudf_EVEONLINE_TYPE(_FV(A963,"id")),"groupID")),"name"))</f>
        <v>-</v>
      </c>
    </row>
    <row r="964" spans="5:5">
      <c r="E964" t="str" cm="1">
        <f t="array" ref="E964">IF(A964="","-",_FV(_xldudf_EVEONLINE_GROUP(_FV(_xldudf_EVEONLINE_TYPE(_FV(A964,"id")),"groupID")),"name"))</f>
        <v>-</v>
      </c>
    </row>
    <row r="965" spans="5:5">
      <c r="E965" t="str" cm="1">
        <f t="array" ref="E965">IF(A965="","-",_FV(_xldudf_EVEONLINE_GROUP(_FV(_xldudf_EVEONLINE_TYPE(_FV(A965,"id")),"groupID")),"name"))</f>
        <v>-</v>
      </c>
    </row>
    <row r="966" spans="5:5">
      <c r="E966" t="str" cm="1">
        <f t="array" ref="E966">IF(A966="","-",_FV(_xldudf_EVEONLINE_GROUP(_FV(_xldudf_EVEONLINE_TYPE(_FV(A966,"id")),"groupID")),"name"))</f>
        <v>-</v>
      </c>
    </row>
    <row r="967" spans="5:5">
      <c r="E967" t="str" cm="1">
        <f t="array" ref="E967">IF(A967="","-",_FV(_xldudf_EVEONLINE_GROUP(_FV(_xldudf_EVEONLINE_TYPE(_FV(A967,"id")),"groupID")),"name"))</f>
        <v>-</v>
      </c>
    </row>
    <row r="968" spans="5:5">
      <c r="E968" t="str" cm="1">
        <f t="array" ref="E968">IF(A968="","-",_FV(_xldudf_EVEONLINE_GROUP(_FV(_xldudf_EVEONLINE_TYPE(_FV(A968,"id")),"groupID")),"name"))</f>
        <v>-</v>
      </c>
    </row>
    <row r="969" spans="5:5">
      <c r="E969" t="str" cm="1">
        <f t="array" ref="E969">IF(A969="","-",_FV(_xldudf_EVEONLINE_GROUP(_FV(_xldudf_EVEONLINE_TYPE(_FV(A969,"id")),"groupID")),"name"))</f>
        <v>-</v>
      </c>
    </row>
    <row r="970" spans="5:5">
      <c r="E970" t="str" cm="1">
        <f t="array" ref="E970">IF(A970="","-",_FV(_xldudf_EVEONLINE_GROUP(_FV(_xldudf_EVEONLINE_TYPE(_FV(A970,"id")),"groupID")),"name"))</f>
        <v>-</v>
      </c>
    </row>
    <row r="971" spans="5:5">
      <c r="E971" t="str" cm="1">
        <f t="array" ref="E971">IF(A971="","-",_FV(_xldudf_EVEONLINE_GROUP(_FV(_xldudf_EVEONLINE_TYPE(_FV(A971,"id")),"groupID")),"name"))</f>
        <v>-</v>
      </c>
    </row>
    <row r="972" spans="5:5">
      <c r="E972" t="str" cm="1">
        <f t="array" ref="E972">IF(A972="","-",_FV(_xldudf_EVEONLINE_GROUP(_FV(_xldudf_EVEONLINE_TYPE(_FV(A972,"id")),"groupID")),"name"))</f>
        <v>-</v>
      </c>
    </row>
    <row r="973" spans="5:5">
      <c r="E973" t="str" cm="1">
        <f t="array" ref="E973">IF(A973="","-",_FV(_xldudf_EVEONLINE_GROUP(_FV(_xldudf_EVEONLINE_TYPE(_FV(A973,"id")),"groupID")),"name"))</f>
        <v>-</v>
      </c>
    </row>
    <row r="974" spans="5:5">
      <c r="E974" t="str" cm="1">
        <f t="array" ref="E974">IF(A974="","-",_FV(_xldudf_EVEONLINE_GROUP(_FV(_xldudf_EVEONLINE_TYPE(_FV(A974,"id")),"groupID")),"name"))</f>
        <v>-</v>
      </c>
    </row>
    <row r="975" spans="5:5">
      <c r="E975" t="str" cm="1">
        <f t="array" ref="E975">IF(A975="","-",_FV(_xldudf_EVEONLINE_GROUP(_FV(_xldudf_EVEONLINE_TYPE(_FV(A975,"id")),"groupID")),"name"))</f>
        <v>-</v>
      </c>
    </row>
    <row r="976" spans="5:5">
      <c r="E976" t="str" cm="1">
        <f t="array" ref="E976">IF(A976="","-",_FV(_xldudf_EVEONLINE_GROUP(_FV(_xldudf_EVEONLINE_TYPE(_FV(A976,"id")),"groupID")),"name"))</f>
        <v>-</v>
      </c>
    </row>
    <row r="977" spans="5:5">
      <c r="E977" t="str" cm="1">
        <f t="array" ref="E977">IF(A977="","-",_FV(_xldudf_EVEONLINE_GROUP(_FV(_xldudf_EVEONLINE_TYPE(_FV(A977,"id")),"groupID")),"name"))</f>
        <v>-</v>
      </c>
    </row>
    <row r="978" spans="5:5">
      <c r="E978" t="str" cm="1">
        <f t="array" ref="E978">IF(A978="","-",_FV(_xldudf_EVEONLINE_GROUP(_FV(_xldudf_EVEONLINE_TYPE(_FV(A978,"id")),"groupID")),"name"))</f>
        <v>-</v>
      </c>
    </row>
    <row r="979" spans="5:5">
      <c r="E979" t="str" cm="1">
        <f t="array" ref="E979">IF(A979="","-",_FV(_xldudf_EVEONLINE_GROUP(_FV(_xldudf_EVEONLINE_TYPE(_FV(A979,"id")),"groupID")),"name"))</f>
        <v>-</v>
      </c>
    </row>
    <row r="980" spans="5:5">
      <c r="E980" t="str" cm="1">
        <f t="array" ref="E980">IF(A980="","-",_FV(_xldudf_EVEONLINE_GROUP(_FV(_xldudf_EVEONLINE_TYPE(_FV(A980,"id")),"groupID")),"name"))</f>
        <v>-</v>
      </c>
    </row>
    <row r="981" spans="5:5">
      <c r="E981" t="str" cm="1">
        <f t="array" ref="E981">IF(A981="","-",_FV(_xldudf_EVEONLINE_GROUP(_FV(_xldudf_EVEONLINE_TYPE(_FV(A981,"id")),"groupID")),"name"))</f>
        <v>-</v>
      </c>
    </row>
    <row r="982" spans="5:5">
      <c r="E982" t="str" cm="1">
        <f t="array" ref="E982">IF(A982="","-",_FV(_xldudf_EVEONLINE_GROUP(_FV(_xldudf_EVEONLINE_TYPE(_FV(A982,"id")),"groupID")),"name"))</f>
        <v>-</v>
      </c>
    </row>
    <row r="983" spans="5:5">
      <c r="E983" t="str" cm="1">
        <f t="array" ref="E983">IF(A983="","-",_FV(_xldudf_EVEONLINE_GROUP(_FV(_xldudf_EVEONLINE_TYPE(_FV(A983,"id")),"groupID")),"name"))</f>
        <v>-</v>
      </c>
    </row>
    <row r="984" spans="5:5">
      <c r="E984" t="str" cm="1">
        <f t="array" ref="E984">IF(A984="","-",_FV(_xldudf_EVEONLINE_GROUP(_FV(_xldudf_EVEONLINE_TYPE(_FV(A984,"id")),"groupID")),"name"))</f>
        <v>-</v>
      </c>
    </row>
    <row r="985" spans="5:5">
      <c r="E985" t="str" cm="1">
        <f t="array" ref="E985">IF(A985="","-",_FV(_xldudf_EVEONLINE_GROUP(_FV(_xldudf_EVEONLINE_TYPE(_FV(A985,"id")),"groupID")),"name"))</f>
        <v>-</v>
      </c>
    </row>
    <row r="986" spans="5:5">
      <c r="E986" t="str" cm="1">
        <f t="array" ref="E986">IF(A986="","-",_FV(_xldudf_EVEONLINE_GROUP(_FV(_xldudf_EVEONLINE_TYPE(_FV(A986,"id")),"groupID")),"name"))</f>
        <v>-</v>
      </c>
    </row>
    <row r="987" spans="5:5">
      <c r="E987" t="str" cm="1">
        <f t="array" ref="E987">IF(A987="","-",_FV(_xldudf_EVEONLINE_GROUP(_FV(_xldudf_EVEONLINE_TYPE(_FV(A987,"id")),"groupID")),"name"))</f>
        <v>-</v>
      </c>
    </row>
    <row r="988" spans="5:5">
      <c r="E988" t="str" cm="1">
        <f t="array" ref="E988">IF(A988="","-",_FV(_xldudf_EVEONLINE_GROUP(_FV(_xldudf_EVEONLINE_TYPE(_FV(A988,"id")),"groupID")),"name"))</f>
        <v>-</v>
      </c>
    </row>
    <row r="989" spans="5:5">
      <c r="E989" t="str" cm="1">
        <f t="array" ref="E989">IF(A989="","-",_FV(_xldudf_EVEONLINE_GROUP(_FV(_xldudf_EVEONLINE_TYPE(_FV(A989,"id")),"groupID")),"name"))</f>
        <v>-</v>
      </c>
    </row>
    <row r="990" spans="5:5">
      <c r="E990" t="str" cm="1">
        <f t="array" ref="E990">IF(A990="","-",_FV(_xldudf_EVEONLINE_GROUP(_FV(_xldudf_EVEONLINE_TYPE(_FV(A990,"id")),"groupID")),"name"))</f>
        <v>-</v>
      </c>
    </row>
    <row r="991" spans="5:5">
      <c r="E991" t="str" cm="1">
        <f t="array" ref="E991">IF(A991="","-",_FV(_xldudf_EVEONLINE_GROUP(_FV(_xldudf_EVEONLINE_TYPE(_FV(A991,"id")),"groupID")),"name"))</f>
        <v>-</v>
      </c>
    </row>
    <row r="992" spans="5:5">
      <c r="E992" t="str" cm="1">
        <f t="array" ref="E992">IF(A992="","-",_FV(_xldudf_EVEONLINE_GROUP(_FV(_xldudf_EVEONLINE_TYPE(_FV(A992,"id")),"groupID")),"name"))</f>
        <v>-</v>
      </c>
    </row>
    <row r="993" spans="5:5">
      <c r="E993" t="str" cm="1">
        <f t="array" ref="E993">IF(A993="","-",_FV(_xldudf_EVEONLINE_GROUP(_FV(_xldudf_EVEONLINE_TYPE(_FV(A993,"id")),"groupID")),"name"))</f>
        <v>-</v>
      </c>
    </row>
    <row r="994" spans="5:5">
      <c r="E994" t="str" cm="1">
        <f t="array" ref="E994">IF(A994="","-",_FV(_xldudf_EVEONLINE_GROUP(_FV(_xldudf_EVEONLINE_TYPE(_FV(A994,"id")),"groupID")),"name"))</f>
        <v>-</v>
      </c>
    </row>
    <row r="995" spans="5:5">
      <c r="E995" t="str" cm="1">
        <f t="array" ref="E995">IF(A995="","-",_FV(_xldudf_EVEONLINE_GROUP(_FV(_xldudf_EVEONLINE_TYPE(_FV(A995,"id")),"groupID")),"name"))</f>
        <v>-</v>
      </c>
    </row>
    <row r="996" spans="5:5">
      <c r="E996" t="str" cm="1">
        <f t="array" ref="E996">IF(A996="","-",_FV(_xldudf_EVEONLINE_GROUP(_FV(_xldudf_EVEONLINE_TYPE(_FV(A996,"id")),"groupID")),"name"))</f>
        <v>-</v>
      </c>
    </row>
    <row r="997" spans="5:5">
      <c r="E997" t="str" cm="1">
        <f t="array" ref="E997">IF(A997="","-",_FV(_xldudf_EVEONLINE_GROUP(_FV(_xldudf_EVEONLINE_TYPE(_FV(A997,"id")),"groupID")),"name"))</f>
        <v>-</v>
      </c>
    </row>
    <row r="998" spans="5:5">
      <c r="E998" t="str" cm="1">
        <f t="array" ref="E998">IF(A998="","-",_FV(_xldudf_EVEONLINE_GROUP(_FV(_xldudf_EVEONLINE_TYPE(_FV(A998,"id")),"groupID")),"name"))</f>
        <v>-</v>
      </c>
    </row>
    <row r="999" spans="5:5">
      <c r="E999" t="str" cm="1">
        <f t="array" ref="E999">IF(A999="","-",_FV(_xldudf_EVEONLINE_GROUP(_FV(_xldudf_EVEONLINE_TYPE(_FV(A999,"id")),"groupID")),"name"))</f>
        <v>-</v>
      </c>
    </row>
    <row r="1000" spans="5:5">
      <c r="E1000" t="str" cm="1">
        <f t="array" ref="E1000">IF(A1000="","-",_FV(_xldudf_EVEONLINE_GROUP(_FV(_xldudf_EVEONLINE_TYPE(_FV(A1000,"id")),"groupID")),"name"))</f>
        <v>-</v>
      </c>
    </row>
  </sheetData>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83F20F1-CC9C-4710-AD89-4413637339CF}">
          <x14:formula1>
            <xm:f>_xlfn.ANCHORARRAY(Characters!$A$2)</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B8075-6DA9-4B9C-B1AB-5815D062B5B1}">
  <dimension ref="A1:S23"/>
  <sheetViews>
    <sheetView workbookViewId="0">
      <selection activeCell="D8" sqref="D8"/>
    </sheetView>
  </sheetViews>
  <sheetFormatPr defaultRowHeight="15"/>
  <cols>
    <col min="1" max="1" width="17.5703125" style="4" bestFit="1" customWidth="1"/>
    <col min="2" max="2" width="17.5703125" style="4" customWidth="1"/>
    <col min="3" max="3" width="14.85546875" style="4" bestFit="1" customWidth="1"/>
    <col min="4" max="4" width="13.85546875" style="4" bestFit="1" customWidth="1"/>
    <col min="6" max="7" width="20.7109375" customWidth="1"/>
    <col min="10" max="10" width="15.28515625" bestFit="1" customWidth="1"/>
    <col min="11" max="13" width="10.42578125" bestFit="1" customWidth="1"/>
    <col min="16" max="17" width="10.42578125" bestFit="1" customWidth="1"/>
    <col min="19" max="19" width="10.42578125" bestFit="1" customWidth="1"/>
  </cols>
  <sheetData>
    <row r="1" spans="1:7" s="7" customFormat="1">
      <c r="A1" s="6" t="s">
        <v>57</v>
      </c>
      <c r="B1" s="6" t="s">
        <v>58</v>
      </c>
      <c r="C1" s="6" t="s">
        <v>59</v>
      </c>
      <c r="D1" s="6" t="s">
        <v>60</v>
      </c>
      <c r="F1" s="7" t="s">
        <v>41</v>
      </c>
      <c r="G1" s="7" t="s">
        <v>42</v>
      </c>
    </row>
    <row r="2" spans="1:7">
      <c r="A2" s="4" t="e">
        <f>SUM(Characters!G:G)</f>
        <v>#N/A</v>
      </c>
      <c r="B2" s="4">
        <f>IFERROR(SUM(_xlfn.ANCHORARRAY(WalletJournal!B2)),0)</f>
        <v>0</v>
      </c>
      <c r="C2" s="4" cm="1">
        <f t="array" aca="1" ref="C2" ca="1">IFERROR(SUM(_xlfn._xlws.FILTER(_xlfn.ANCHORARRAY(WalletJournal!B2),_xlfn.ANCHORARRAY(WalletJournal!D2)&gt;INT(TODAY()-30))),0)</f>
        <v>0</v>
      </c>
      <c r="D2" s="4" cm="1">
        <f t="array" aca="1" ref="D2" ca="1">IFERROR(SUM(_xlfn._xlws.FILTER(_xlfn.ANCHORARRAY(WalletJournal!B2),_xlfn.ANCHORARRAY(WalletJournal!D2)&gt;INT(TODAY()-7))),0)</f>
        <v>0</v>
      </c>
      <c r="F2" s="11">
        <f>SUM(Characters!H:H)</f>
        <v>0</v>
      </c>
      <c r="G2" s="11" t="e">
        <f>A2+F2</f>
        <v>#N/A</v>
      </c>
    </row>
    <row r="6" spans="1:7">
      <c r="C6" s="5"/>
    </row>
    <row r="8" spans="1:7" s="7" customFormat="1">
      <c r="A8" s="6" t="s">
        <v>61</v>
      </c>
      <c r="B8" s="6" t="s">
        <v>62</v>
      </c>
      <c r="C8" s="6" t="s">
        <v>63</v>
      </c>
      <c r="D8" s="6" t="s">
        <v>64</v>
      </c>
    </row>
    <row r="9" spans="1:7">
      <c r="A9" s="4" t="e" cm="1" vm="7">
        <f t="array" ref="A9">_xlfn.UNIQUE(_xlfn.ANCHORARRAY(WalletJournal!H2))</f>
        <v>#VALUE!</v>
      </c>
      <c r="B9" s="4" t="e" cm="1">
        <f t="array" ref="B9">SUMIFS(_xlfn.ANCHORARRAY(WalletJournal!B$2),_xlfn.ANCHORARRAY(WalletJournal!H$2),_xlfn.ANCHORARRAY(A9))</f>
        <v>#VALUE!</v>
      </c>
      <c r="C9" s="4" cm="1">
        <f t="array" aca="1" ref="C9" ca="1">SUMIFS(_xlfn.ANCHORARRAY(WalletJournal!B$2),_xlfn.ANCHORARRAY(WalletJournal!H$2),_xlfn.ANCHORARRAY(A9),_xlfn.ANCHORARRAY(WalletJournal!D$2),"&gt;"&amp;INT(TODAY()-30))</f>
        <v>0</v>
      </c>
      <c r="D9" s="4" cm="1">
        <f t="array" aca="1" ref="D9" ca="1">SUMIFS(_xlfn.ANCHORARRAY(WalletJournal!B$2),_xlfn.ANCHORARRAY(WalletJournal!H$2),_xlfn.ANCHORARRAY(A9),_xlfn.ANCHORARRAY(WalletJournal!D$2),"&gt;"&amp;INT(TODAY()-7))</f>
        <v>0</v>
      </c>
    </row>
    <row r="14" spans="1:7">
      <c r="G14" s="3"/>
    </row>
    <row r="23" spans="19:19">
      <c r="S23" s="3"/>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06B8A-2A0D-4F58-84F6-3FB2946ED5F5}">
  <dimension ref="A1:I2"/>
  <sheetViews>
    <sheetView workbookViewId="0">
      <selection activeCell="E57" sqref="E57"/>
    </sheetView>
  </sheetViews>
  <sheetFormatPr defaultRowHeight="15"/>
  <cols>
    <col min="1" max="1" width="21" customWidth="1"/>
    <col min="2" max="2" width="14.28515625" customWidth="1"/>
    <col min="3" max="3" width="17.5703125" customWidth="1"/>
    <col min="4" max="4" width="11.42578125" style="3" customWidth="1"/>
    <col min="5" max="5" width="63.7109375" bestFit="1" customWidth="1"/>
    <col min="6" max="6" width="19.7109375" bestFit="1" customWidth="1"/>
    <col min="7" max="7" width="20.85546875" customWidth="1"/>
    <col min="8" max="8" width="18.42578125" bestFit="1" customWidth="1"/>
    <col min="9" max="9" width="12.5703125" customWidth="1"/>
  </cols>
  <sheetData>
    <row r="1" spans="1:9" s="1" customFormat="1">
      <c r="A1" s="1" t="s">
        <v>65</v>
      </c>
      <c r="B1" s="1" t="s">
        <v>66</v>
      </c>
      <c r="C1" s="1" t="s">
        <v>67</v>
      </c>
      <c r="D1" s="15" t="s">
        <v>68</v>
      </c>
      <c r="E1" s="1" t="s">
        <v>69</v>
      </c>
      <c r="F1" s="1" t="s">
        <v>70</v>
      </c>
      <c r="G1" s="1" t="s">
        <v>71</v>
      </c>
      <c r="H1" s="1" t="s">
        <v>72</v>
      </c>
      <c r="I1" s="1" t="s">
        <v>73</v>
      </c>
    </row>
    <row r="2" spans="1:9">
      <c r="A2" t="e" cm="1">
        <f t="array" ref="A2">_xldudf_EVEONLINE_CHARACTER_WALLET_JOURNAL()</f>
        <v>#N/A</v>
      </c>
      <c r="B2" t="e" cm="1" vm="10">
        <f t="array" ref="B2">_FV(_xlfn.ANCHORARRAY(A2),"amount")</f>
        <v>#VALUE!</v>
      </c>
      <c r="C2" t="e" cm="1" vm="11">
        <f t="array" ref="C2">_FV(_xlfn.ANCHORARRAY(A2),"date")</f>
        <v>#VALUE!</v>
      </c>
      <c r="D2" s="3" t="e" cm="1" vm="7">
        <f t="array" ref="D2">_xlfn.ANCHORARRAY(C2)</f>
        <v>#VALUE!</v>
      </c>
      <c r="E2" t="e" cm="1" vm="12">
        <f t="array" ref="E2">_FV(_xlfn.ANCHORARRAY(A2),"description")</f>
        <v>#VALUE!</v>
      </c>
      <c r="F2" t="e" cm="1" vm="13">
        <f t="array" ref="F2">_FV(_xlfn.ANCHORARRAY(A2),"Owner")</f>
        <v>#VALUE!</v>
      </c>
      <c r="G2" t="e" cm="1" vm="14">
        <f t="array" ref="G2">_FV(_xlfn.ANCHORARRAY(A2),"reason")</f>
        <v>#VALUE!</v>
      </c>
      <c r="H2" t="e" cm="1" vm="15">
        <f t="array" ref="H2">_FV(_xlfn.ANCHORARRAY(A2),"ref_type")</f>
        <v>#VALUE!</v>
      </c>
      <c r="I2" t="e" cm="1" vm="16">
        <f t="array" ref="I2">_FV(_xlfn.ANCHORARRAY(A2),"balance")</f>
        <v>#VALUE!</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701F9-4811-45DC-AC6B-D36D44ABE677}">
  <dimension ref="A1:H2"/>
  <sheetViews>
    <sheetView workbookViewId="0">
      <selection activeCell="H2" sqref="H2"/>
    </sheetView>
  </sheetViews>
  <sheetFormatPr defaultRowHeight="15"/>
  <cols>
    <col min="1" max="1" width="35.140625" customWidth="1"/>
    <col min="2" max="2" width="22.28515625" customWidth="1"/>
    <col min="4" max="4" width="17" customWidth="1"/>
    <col min="5" max="5" width="22.140625" customWidth="1"/>
  </cols>
  <sheetData>
    <row r="1" spans="1:8" s="1" customFormat="1">
      <c r="A1" s="1" t="s">
        <v>74</v>
      </c>
      <c r="B1" s="1" t="s">
        <v>70</v>
      </c>
      <c r="C1" s="1" t="s">
        <v>75</v>
      </c>
      <c r="D1" s="1" t="s">
        <v>68</v>
      </c>
      <c r="E1" s="1" t="s">
        <v>76</v>
      </c>
      <c r="F1" s="1" t="s">
        <v>77</v>
      </c>
      <c r="G1" s="1" t="s">
        <v>78</v>
      </c>
      <c r="H1" s="1" t="s">
        <v>79</v>
      </c>
    </row>
    <row r="2" spans="1:8">
      <c r="A2" t="e" cm="1">
        <f t="array" ref="A2">_xldudf_EVEONLINE_CHARACTER_WALLET_TRANSACTIONS()</f>
        <v>#N/A</v>
      </c>
      <c r="B2" t="e" cm="1" vm="13">
        <f t="array" ref="B2">_FV(_xlfn.ANCHORARRAY(A2),"Owner")</f>
        <v>#VALUE!</v>
      </c>
      <c r="C2" t="e" cm="1" vm="17">
        <f t="array" ref="C2">_FV(_xlfn.ANCHORARRAY(A2),"is_buy")</f>
        <v>#VALUE!</v>
      </c>
      <c r="D2" t="e" cm="1" vm="11">
        <f t="array" ref="D2">_FV(_xlfn.ANCHORARRAY(A2),"date")</f>
        <v>#VALUE!</v>
      </c>
      <c r="E2" t="e" cm="1" vm="18">
        <f t="array" ref="E2">_FV(_xlfn.ANCHORARRAY(A2),"type")</f>
        <v>#VALUE!</v>
      </c>
      <c r="F2" t="e" cm="1" vm="19">
        <f t="array" ref="F2">_FV(_xlfn.ANCHORARRAY(A2),"unit_price")</f>
        <v>#VALUE!</v>
      </c>
      <c r="G2" t="e" cm="1" vm="20">
        <f t="array" ref="G2">_FV(_xlfn.ANCHORARRAY(A2),"quantity")</f>
        <v>#VALUE!</v>
      </c>
      <c r="H2" t="e" cm="1" vm="20">
        <f t="array" ref="H2">_FV(_xlfn.ANCHORARRAY(A2),"quantity")*_FV(_xlfn.ANCHORARRAY(A2),"unit_price")</f>
        <v>#VALUE!</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1F7A0-334F-4F84-88AB-64B0D79FBBD2}">
  <dimension ref="A1:J2"/>
  <sheetViews>
    <sheetView workbookViewId="0">
      <selection activeCell="D2" sqref="D2"/>
    </sheetView>
  </sheetViews>
  <sheetFormatPr defaultRowHeight="15"/>
  <cols>
    <col min="1" max="1" width="36.7109375" customWidth="1"/>
    <col min="2" max="2" width="21" customWidth="1"/>
    <col min="3" max="3" width="17.85546875" customWidth="1"/>
    <col min="4" max="4" width="25" customWidth="1"/>
    <col min="7" max="8" width="16.5703125" customWidth="1"/>
    <col min="9" max="9" width="43.85546875" customWidth="1"/>
    <col min="10" max="10" width="13.85546875" customWidth="1"/>
  </cols>
  <sheetData>
    <row r="1" spans="1:10" s="1" customFormat="1">
      <c r="A1" s="1" t="s">
        <v>80</v>
      </c>
      <c r="B1" s="1" t="s">
        <v>70</v>
      </c>
      <c r="C1" s="1" t="s">
        <v>81</v>
      </c>
      <c r="D1" s="1" t="s">
        <v>72</v>
      </c>
      <c r="E1" s="1" t="s">
        <v>82</v>
      </c>
      <c r="F1" s="1" t="s">
        <v>77</v>
      </c>
      <c r="G1" s="1" t="s">
        <v>83</v>
      </c>
      <c r="H1" s="1" t="s">
        <v>84</v>
      </c>
      <c r="I1" s="1" t="s">
        <v>85</v>
      </c>
      <c r="J1" s="1" t="s">
        <v>86</v>
      </c>
    </row>
    <row r="2" spans="1:10">
      <c r="A2" t="e" cm="1">
        <f t="array" ref="A2">_xldudf_EVEONLINE_CHARACTER_ORDERS()</f>
        <v>#N/A</v>
      </c>
      <c r="B2" t="e" cm="1" vm="13">
        <f t="array" ref="B2">_FV(_xlfn.ANCHORARRAY(A2),"Owner")</f>
        <v>#VALUE!</v>
      </c>
      <c r="C2" t="e" cm="1" vm="21">
        <f t="array" ref="C2">_FV(_xlfn.ANCHORARRAY(A2),"issued")</f>
        <v>#VALUE!</v>
      </c>
      <c r="D2" t="e" cm="1" vm="18">
        <f t="array" ref="D2">_FV(_xlfn.ANCHORARRAY(A2),"type")</f>
        <v>#VALUE!</v>
      </c>
      <c r="E2" t="e" cm="1" vm="22">
        <f t="array" ref="E2">_FV(_xlfn.ANCHORARRAY(A2),"duration")</f>
        <v>#VALUE!</v>
      </c>
      <c r="F2" t="e" cm="1" vm="23">
        <f t="array" ref="F2">_FV(_xlfn.ANCHORARRAY(A2),"price")</f>
        <v>#VALUE!</v>
      </c>
      <c r="G2" t="e" cm="1" vm="24">
        <f t="array" ref="G2">_FV(_xlfn.ANCHORARRAY(A2),"volume_remain")</f>
        <v>#VALUE!</v>
      </c>
      <c r="H2" t="e" cm="1" vm="25">
        <f t="array" ref="H2">_FV(_xlfn.ANCHORARRAY(A2),"volume_total")</f>
        <v>#VALUE!</v>
      </c>
      <c r="I2" t="e" cm="1" vm="26">
        <f t="array" ref="I2">_FV(_xlfn.ANCHORARRAY(A2),"location")</f>
        <v>#VALUE!</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B1010-A39D-4A4C-AD07-11A5AA575A95}">
  <dimension ref="A1:N2"/>
  <sheetViews>
    <sheetView workbookViewId="0">
      <selection activeCell="J31" sqref="J31"/>
    </sheetView>
  </sheetViews>
  <sheetFormatPr defaultRowHeight="15"/>
  <cols>
    <col min="1" max="1" width="24.5703125" bestFit="1" customWidth="1"/>
    <col min="3" max="3" width="13" customWidth="1"/>
    <col min="4" max="4" width="12.5703125" customWidth="1"/>
    <col min="5" max="5" width="16.140625" customWidth="1"/>
    <col min="6" max="6" width="12.5703125" customWidth="1"/>
    <col min="10" max="10" width="29.140625" customWidth="1"/>
    <col min="11" max="11" width="15.28515625" customWidth="1"/>
    <col min="12" max="12" width="13.42578125" customWidth="1"/>
    <col min="13" max="13" width="10.42578125" customWidth="1"/>
    <col min="14" max="14" width="41.140625" customWidth="1"/>
  </cols>
  <sheetData>
    <row r="1" spans="1:14" s="1" customFormat="1">
      <c r="A1" s="1" t="s">
        <v>80</v>
      </c>
      <c r="B1" s="1" t="s">
        <v>87</v>
      </c>
      <c r="C1" s="1" t="s">
        <v>86</v>
      </c>
      <c r="D1" s="1" t="s">
        <v>88</v>
      </c>
      <c r="E1" s="1" t="s">
        <v>68</v>
      </c>
      <c r="F1" s="1" t="s">
        <v>89</v>
      </c>
      <c r="G1" s="1" t="s">
        <v>77</v>
      </c>
      <c r="H1" s="1" t="s">
        <v>90</v>
      </c>
      <c r="I1" s="1" t="s">
        <v>91</v>
      </c>
      <c r="J1" s="1" t="s">
        <v>76</v>
      </c>
      <c r="K1" s="1" t="s">
        <v>92</v>
      </c>
      <c r="L1" s="1" t="s">
        <v>93</v>
      </c>
      <c r="M1" s="1" t="s">
        <v>94</v>
      </c>
      <c r="N1" s="1" t="s">
        <v>85</v>
      </c>
    </row>
    <row r="2" spans="1:14">
      <c r="A2" t="e" cm="1">
        <f t="array" ref="A2">_xldudf_EVEONLINE_CHARACTER_ORDERS_HISTORY()</f>
        <v>#N/A</v>
      </c>
      <c r="B2" cm="1">
        <f t="array" ref="B2">IFERROR(_FV(_xlfn.ANCHORARRAY(A2),"escrow"),0)</f>
        <v>0</v>
      </c>
      <c r="C2" t="b" cm="1">
        <f t="array" ref="C2">IFERROR(_FV(_xlfn.ANCHORARRAY(A2),"is_buy_order"),FALSE)</f>
        <v>0</v>
      </c>
      <c r="D2" t="e" cm="1" vm="27">
        <f t="array" ref="D2">_FV(_xlfn.ANCHORARRAY(A2),"is_corporation")</f>
        <v>#VALUE!</v>
      </c>
      <c r="E2" t="e" cm="1" vm="21">
        <f t="array" ref="E2">_FV(_xlfn.ANCHORARRAY(A2),"issued")</f>
        <v>#VALUE!</v>
      </c>
      <c r="F2" cm="1">
        <f t="array" ref="F2">IFERROR(_FV(_xlfn.ANCHORARRAY(A2),"min_volume"),0)</f>
        <v>0</v>
      </c>
      <c r="G2" t="e" cm="1" vm="23">
        <f t="array" ref="G2">_FV(_xlfn.ANCHORARRAY(A2),"price")</f>
        <v>#VALUE!</v>
      </c>
      <c r="H2" t="e" cm="1" vm="28">
        <f t="array" ref="H2">_FV(_xlfn.ANCHORARRAY(A2),"range")</f>
        <v>#VALUE!</v>
      </c>
      <c r="I2" t="e" cm="1" vm="29">
        <f t="array" ref="I2">_FV(_xlfn.ANCHORARRAY(A2),"state")</f>
        <v>#VALUE!</v>
      </c>
      <c r="J2" t="e" cm="1" vm="18">
        <f t="array" ref="J2">_FV(_xlfn.ANCHORARRAY(A2),"type")</f>
        <v>#VALUE!</v>
      </c>
      <c r="K2" t="e" cm="1" vm="24">
        <f t="array" ref="K2">_FV(_xlfn.ANCHORARRAY(A2),"volume_remain")</f>
        <v>#VALUE!</v>
      </c>
      <c r="L2" t="e" cm="1" vm="25">
        <f t="array" ref="L2">_FV(_xlfn.ANCHORARRAY(A2),"volume_total")</f>
        <v>#VALUE!</v>
      </c>
      <c r="M2" t="e" cm="1" vm="30">
        <f t="array" ref="M2">_FV(_xlfn.ANCHORARRAY(A2),"region_id")</f>
        <v>#VALUE!</v>
      </c>
      <c r="N2" t="e" cm="1" vm="26">
        <f t="array" ref="N2">_FV(_xlfn.ANCHORARRAY(A2),"location")</f>
        <v>#VALUE!</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CD2A2-262B-42D5-A080-D94C8644CEE6}">
  <dimension ref="A1:N5000"/>
  <sheetViews>
    <sheetView workbookViewId="0">
      <selection activeCell="H33" sqref="H33"/>
    </sheetView>
  </sheetViews>
  <sheetFormatPr defaultRowHeight="15"/>
  <cols>
    <col min="1" max="1" width="32.28515625" customWidth="1"/>
    <col min="2" max="2" width="24.7109375" customWidth="1"/>
    <col min="3" max="3" width="14.42578125" customWidth="1"/>
    <col min="4" max="4" width="9.28515625" customWidth="1"/>
    <col min="6" max="6" width="9.140625" style="9"/>
    <col min="7" max="7" width="19.7109375" bestFit="1" customWidth="1"/>
    <col min="8" max="8" width="40.5703125" customWidth="1"/>
    <col min="9" max="10" width="13.42578125" customWidth="1"/>
    <col min="11" max="11" width="13.7109375" style="4" bestFit="1" customWidth="1"/>
    <col min="12" max="12" width="11.5703125" style="4" bestFit="1" customWidth="1"/>
    <col min="13" max="13" width="11.5703125" style="4" customWidth="1"/>
    <col min="14" max="14" width="12.7109375" style="4" customWidth="1"/>
  </cols>
  <sheetData>
    <row r="1" spans="1:14" s="1" customFormat="1">
      <c r="A1" s="1" t="s">
        <v>95</v>
      </c>
      <c r="B1" s="1" t="s">
        <v>56</v>
      </c>
      <c r="C1" s="1" t="s">
        <v>96</v>
      </c>
      <c r="D1" s="1" t="s">
        <v>97</v>
      </c>
      <c r="E1" s="1" t="s">
        <v>35</v>
      </c>
      <c r="F1" s="13" t="s">
        <v>78</v>
      </c>
      <c r="G1" s="1" t="s">
        <v>70</v>
      </c>
      <c r="H1" s="1" t="s">
        <v>85</v>
      </c>
      <c r="I1" s="1" t="s">
        <v>98</v>
      </c>
      <c r="J1" s="1" t="s">
        <v>99</v>
      </c>
      <c r="K1" s="10" t="s">
        <v>100</v>
      </c>
      <c r="L1" s="10" t="s">
        <v>79</v>
      </c>
      <c r="M1" s="10" t="s">
        <v>101</v>
      </c>
      <c r="N1" s="10" t="s">
        <v>102</v>
      </c>
    </row>
    <row r="2" spans="1:14">
      <c r="A2" t="e" cm="1">
        <f t="array" ref="A2">_xldudf_EVEONLINE_CHARACTER_ASSETS()</f>
        <v>#N/A</v>
      </c>
      <c r="B2" t="e" cm="1">
        <f t="array" ref="B2">IF(A2="","-",_xldudf_EVEONLINE_GROUP(_FV(_FV(A2,"type"),"groupID")))</f>
        <v>#N/A</v>
      </c>
      <c r="C2" t="e" cm="1">
        <f t="array" ref="C2">IF(B2="-","-",_xldudf_EVEONLINE_CATEGORY(_FV(B2,"category_id")))</f>
        <v>#N/A</v>
      </c>
      <c r="D2" t="e" cm="1" vm="3">
        <f t="array" ref="D2">_FV(_FV(_xlfn.ANCHORARRAY(A2),"type"),"id")</f>
        <v>#VALUE!</v>
      </c>
      <c r="E2" t="e" cm="1" vm="1">
        <f t="array" ref="E2">_FV(_xlfn.ANCHORARRAY(A2),"image")</f>
        <v>#VALUE!</v>
      </c>
      <c r="F2" s="9" t="e" cm="1" vm="20">
        <f t="array" ref="F2">_FV(_xlfn.ANCHORARRAY(A2),"quantity")</f>
        <v>#VALUE!</v>
      </c>
      <c r="G2" t="e" cm="1" vm="13">
        <f t="array" ref="G2">_FV(_xlfn.ANCHORARRAY(A2),"Owner")</f>
        <v>#VALUE!</v>
      </c>
      <c r="H2" t="e" cm="1" vm="26">
        <f t="array" ref="H2">_FV(_xlfn.ANCHORARRAY(A2),"location")</f>
        <v>#VALUE!</v>
      </c>
      <c r="I2" t="e" cm="1" vm="31">
        <f t="array" ref="I2">_FV(_xlfn.ANCHORARRAY(A2),"location_flag")</f>
        <v>#VALUE!</v>
      </c>
      <c r="J2" t="e" cm="1" vm="32">
        <f t="array" ref="J2">_FV(_xlfn.ANCHORARRAY(A2),"location_type")</f>
        <v>#VALUE!</v>
      </c>
      <c r="K2" s="4" cm="1">
        <f t="array" ref="K2">IFERROR(_FV(_xldudf_EVEONLINE_TYPE(_FV(_FV(A2,"type"),"id")),"Adjusted Price",TRUE),0)</f>
        <v>0</v>
      </c>
      <c r="L2" s="4" t="e" vm="7">
        <f>F2*K2</f>
        <v>#VALUE!</v>
      </c>
      <c r="M2" s="4" t="e" cm="1" vm="33">
        <f t="array" ref="M2">_FV(_FV(_xlfn.ANCHORARRAY(A2),"type"),"volume")</f>
        <v>#VALUE!</v>
      </c>
      <c r="N2" s="4" t="e" cm="1" vm="7">
        <f t="array" ref="N2">_xlfn.ANCHORARRAY(F2)*_xlfn.ANCHORARRAY(M2)</f>
        <v>#VALUE!</v>
      </c>
    </row>
    <row r="3" spans="1:14">
      <c r="B3" t="str" cm="1">
        <f t="array" ref="B3">IF(A3="","-",_xldudf_EVEONLINE_GROUP(_FV(_FV(A3,"type"),"groupID")))</f>
        <v>-</v>
      </c>
      <c r="C3" t="str" cm="1">
        <f t="array" ref="C3">IF(B3="-","-",_xldudf_EVEONLINE_CATEGORY(_FV(B3,"category_id")))</f>
        <v>-</v>
      </c>
      <c r="K3" s="4" cm="1">
        <f t="array" ref="K3">IFERROR(_FV(_xldudf_EVEONLINE_TYPE(_FV(_FV(A3,"type"),"id")),"Adjusted Price",TRUE),0)</f>
        <v>0</v>
      </c>
      <c r="L3" s="4">
        <f t="shared" ref="L3:L66" si="0">F3*K3</f>
        <v>0</v>
      </c>
    </row>
    <row r="4" spans="1:14">
      <c r="B4" t="str" cm="1">
        <f t="array" ref="B4">IF(A4="","-",_xldudf_EVEONLINE_GROUP(_FV(_FV(A4,"type"),"groupID")))</f>
        <v>-</v>
      </c>
      <c r="C4" t="str" cm="1">
        <f t="array" ref="C4">IF(B4="-","-",_xldudf_EVEONLINE_CATEGORY(_FV(B4,"category_id")))</f>
        <v>-</v>
      </c>
      <c r="K4" s="4" cm="1">
        <f t="array" ref="K4">IFERROR(_FV(_xldudf_EVEONLINE_TYPE(_FV(_FV(A4,"type"),"id")),"Adjusted Price",TRUE),0)</f>
        <v>0</v>
      </c>
      <c r="L4" s="4">
        <f t="shared" si="0"/>
        <v>0</v>
      </c>
    </row>
    <row r="5" spans="1:14">
      <c r="B5" t="str" cm="1">
        <f t="array" ref="B5">IF(A5="","-",_xldudf_EVEONLINE_GROUP(_FV(_FV(A5,"type"),"groupID")))</f>
        <v>-</v>
      </c>
      <c r="C5" t="str" cm="1">
        <f t="array" ref="C5">IF(B5="-","-",_xldudf_EVEONLINE_CATEGORY(_FV(B5,"category_id")))</f>
        <v>-</v>
      </c>
      <c r="K5" s="4" cm="1">
        <f t="array" ref="K5">IFERROR(_FV(_xldudf_EVEONLINE_TYPE(_FV(_FV(A5,"type"),"id")),"Adjusted Price",TRUE),0)</f>
        <v>0</v>
      </c>
      <c r="L5" s="4">
        <f t="shared" si="0"/>
        <v>0</v>
      </c>
    </row>
    <row r="6" spans="1:14">
      <c r="B6" t="str" cm="1">
        <f t="array" ref="B6">IF(A6="","-",_xldudf_EVEONLINE_GROUP(_FV(_FV(A6,"type"),"groupID")))</f>
        <v>-</v>
      </c>
      <c r="C6" t="str" cm="1">
        <f t="array" ref="C6">IF(B6="-","-",_xldudf_EVEONLINE_CATEGORY(_FV(B6,"category_id")))</f>
        <v>-</v>
      </c>
      <c r="K6" s="4" cm="1">
        <f t="array" ref="K6">IFERROR(_FV(_xldudf_EVEONLINE_TYPE(_FV(_FV(A6,"type"),"id")),"Adjusted Price",TRUE),0)</f>
        <v>0</v>
      </c>
      <c r="L6" s="4">
        <f t="shared" si="0"/>
        <v>0</v>
      </c>
    </row>
    <row r="7" spans="1:14">
      <c r="B7" t="str" cm="1">
        <f t="array" ref="B7">IF(A7="","-",_xldudf_EVEONLINE_GROUP(_FV(_FV(A7,"type"),"groupID")))</f>
        <v>-</v>
      </c>
      <c r="C7" t="str" cm="1">
        <f t="array" ref="C7">IF(B7="-","-",_xldudf_EVEONLINE_CATEGORY(_FV(B7,"category_id")))</f>
        <v>-</v>
      </c>
      <c r="K7" s="4" cm="1">
        <f t="array" ref="K7">IFERROR(_FV(_xldudf_EVEONLINE_TYPE(_FV(_FV(A7,"type"),"id")),"Adjusted Price",TRUE),0)</f>
        <v>0</v>
      </c>
      <c r="L7" s="4">
        <f t="shared" si="0"/>
        <v>0</v>
      </c>
    </row>
    <row r="8" spans="1:14">
      <c r="B8" t="str" cm="1">
        <f t="array" ref="B8">IF(A8="","-",_xldudf_EVEONLINE_GROUP(_FV(_FV(A8,"type"),"groupID")))</f>
        <v>-</v>
      </c>
      <c r="C8" t="str" cm="1">
        <f t="array" ref="C8">IF(B8="-","-",_xldudf_EVEONLINE_CATEGORY(_FV(B8,"category_id")))</f>
        <v>-</v>
      </c>
      <c r="K8" s="4" cm="1">
        <f t="array" ref="K8">IFERROR(_FV(_xldudf_EVEONLINE_TYPE(_FV(_FV(A8,"type"),"id")),"Adjusted Price",TRUE),0)</f>
        <v>0</v>
      </c>
      <c r="L8" s="4">
        <f t="shared" si="0"/>
        <v>0</v>
      </c>
    </row>
    <row r="9" spans="1:14">
      <c r="B9" t="str" cm="1">
        <f t="array" ref="B9">IF(A9="","-",_xldudf_EVEONLINE_GROUP(_FV(_FV(A9,"type"),"groupID")))</f>
        <v>-</v>
      </c>
      <c r="C9" t="str" cm="1">
        <f t="array" ref="C9">IF(B9="-","-",_xldudf_EVEONLINE_CATEGORY(_FV(B9,"category_id")))</f>
        <v>-</v>
      </c>
      <c r="K9" s="4" cm="1">
        <f t="array" ref="K9">IFERROR(_FV(_xldudf_EVEONLINE_TYPE(_FV(_FV(A9,"type"),"id")),"Adjusted Price",TRUE),0)</f>
        <v>0</v>
      </c>
      <c r="L9" s="4">
        <f t="shared" si="0"/>
        <v>0</v>
      </c>
    </row>
    <row r="10" spans="1:14">
      <c r="B10" t="str" cm="1">
        <f t="array" ref="B10">IF(A10="","-",_xldudf_EVEONLINE_GROUP(_FV(_FV(A10,"type"),"groupID")))</f>
        <v>-</v>
      </c>
      <c r="C10" t="str" cm="1">
        <f t="array" ref="C10">IF(B10="-","-",_xldudf_EVEONLINE_CATEGORY(_FV(B10,"category_id")))</f>
        <v>-</v>
      </c>
      <c r="K10" s="4" cm="1">
        <f t="array" ref="K10">IFERROR(_FV(_xldudf_EVEONLINE_TYPE(_FV(_FV(A10,"type"),"id")),"Adjusted Price",TRUE),0)</f>
        <v>0</v>
      </c>
      <c r="L10" s="4">
        <f t="shared" si="0"/>
        <v>0</v>
      </c>
    </row>
    <row r="11" spans="1:14">
      <c r="B11" t="str" cm="1">
        <f t="array" ref="B11">IF(A11="","-",_xldudf_EVEONLINE_GROUP(_FV(_FV(A11,"type"),"groupID")))</f>
        <v>-</v>
      </c>
      <c r="C11" t="str" cm="1">
        <f t="array" ref="C11">IF(B11="-","-",_xldudf_EVEONLINE_CATEGORY(_FV(B11,"category_id")))</f>
        <v>-</v>
      </c>
      <c r="K11" s="4" cm="1">
        <f t="array" ref="K11">IFERROR(_FV(_xldudf_EVEONLINE_TYPE(_FV(_FV(A11,"type"),"id")),"Adjusted Price",TRUE),0)</f>
        <v>0</v>
      </c>
      <c r="L11" s="4">
        <f t="shared" si="0"/>
        <v>0</v>
      </c>
    </row>
    <row r="12" spans="1:14">
      <c r="B12" t="str" cm="1">
        <f t="array" ref="B12">IF(A12="","-",_xldudf_EVEONLINE_GROUP(_FV(_FV(A12,"type"),"groupID")))</f>
        <v>-</v>
      </c>
      <c r="C12" t="str" cm="1">
        <f t="array" ref="C12">IF(B12="-","-",_xldudf_EVEONLINE_CATEGORY(_FV(B12,"category_id")))</f>
        <v>-</v>
      </c>
      <c r="K12" s="4" cm="1">
        <f t="array" ref="K12">IFERROR(_FV(_xldudf_EVEONLINE_TYPE(_FV(_FV(A12,"type"),"id")),"Adjusted Price",TRUE),0)</f>
        <v>0</v>
      </c>
      <c r="L12" s="4">
        <f t="shared" si="0"/>
        <v>0</v>
      </c>
    </row>
    <row r="13" spans="1:14">
      <c r="B13" t="str" cm="1">
        <f t="array" ref="B13">IF(A13="","-",_xldudf_EVEONLINE_GROUP(_FV(_FV(A13,"type"),"groupID")))</f>
        <v>-</v>
      </c>
      <c r="C13" t="str" cm="1">
        <f t="array" ref="C13">IF(B13="-","-",_xldudf_EVEONLINE_CATEGORY(_FV(B13,"category_id")))</f>
        <v>-</v>
      </c>
      <c r="K13" s="4" cm="1">
        <f t="array" ref="K13">IFERROR(_FV(_xldudf_EVEONLINE_TYPE(_FV(_FV(A13,"type"),"id")),"Adjusted Price",TRUE),0)</f>
        <v>0</v>
      </c>
      <c r="L13" s="4">
        <f t="shared" si="0"/>
        <v>0</v>
      </c>
    </row>
    <row r="14" spans="1:14">
      <c r="B14" t="str" cm="1">
        <f t="array" ref="B14">IF(A14="","-",_xldudf_EVEONLINE_GROUP(_FV(_FV(A14,"type"),"groupID")))</f>
        <v>-</v>
      </c>
      <c r="C14" t="str" cm="1">
        <f t="array" ref="C14">IF(B14="-","-",_xldudf_EVEONLINE_CATEGORY(_FV(B14,"category_id")))</f>
        <v>-</v>
      </c>
      <c r="K14" s="4" cm="1">
        <f t="array" ref="K14">IFERROR(_FV(_xldudf_EVEONLINE_TYPE(_FV(_FV(A14,"type"),"id")),"Adjusted Price",TRUE),0)</f>
        <v>0</v>
      </c>
      <c r="L14" s="4">
        <f t="shared" si="0"/>
        <v>0</v>
      </c>
    </row>
    <row r="15" spans="1:14">
      <c r="B15" t="str" cm="1">
        <f t="array" ref="B15">IF(A15="","-",_xldudf_EVEONLINE_GROUP(_FV(_FV(A15,"type"),"groupID")))</f>
        <v>-</v>
      </c>
      <c r="C15" t="str" cm="1">
        <f t="array" ref="C15">IF(B15="-","-",_xldudf_EVEONLINE_CATEGORY(_FV(B15,"category_id")))</f>
        <v>-</v>
      </c>
      <c r="K15" s="4" cm="1">
        <f t="array" ref="K15">IFERROR(_FV(_xldudf_EVEONLINE_TYPE(_FV(_FV(A15,"type"),"id")),"Adjusted Price",TRUE),0)</f>
        <v>0</v>
      </c>
      <c r="L15" s="4">
        <f t="shared" si="0"/>
        <v>0</v>
      </c>
    </row>
    <row r="16" spans="1:14">
      <c r="B16" t="str" cm="1">
        <f t="array" ref="B16">IF(A16="","-",_xldudf_EVEONLINE_GROUP(_FV(_FV(A16,"type"),"groupID")))</f>
        <v>-</v>
      </c>
      <c r="C16" t="str" cm="1">
        <f t="array" ref="C16">IF(B16="-","-",_xldudf_EVEONLINE_CATEGORY(_FV(B16,"category_id")))</f>
        <v>-</v>
      </c>
      <c r="K16" s="4" cm="1">
        <f t="array" ref="K16">IFERROR(_FV(_xldudf_EVEONLINE_TYPE(_FV(_FV(A16,"type"),"id")),"Adjusted Price",TRUE),0)</f>
        <v>0</v>
      </c>
      <c r="L16" s="4">
        <f t="shared" si="0"/>
        <v>0</v>
      </c>
    </row>
    <row r="17" spans="2:12">
      <c r="B17" t="str" cm="1">
        <f t="array" ref="B17">IF(A17="","-",_xldudf_EVEONLINE_GROUP(_FV(_FV(A17,"type"),"groupID")))</f>
        <v>-</v>
      </c>
      <c r="C17" t="str" cm="1">
        <f t="array" ref="C17">IF(B17="-","-",_xldudf_EVEONLINE_CATEGORY(_FV(B17,"category_id")))</f>
        <v>-</v>
      </c>
      <c r="K17" s="4" cm="1">
        <f t="array" ref="K17">IFERROR(_FV(_xldudf_EVEONLINE_TYPE(_FV(_FV(A17,"type"),"id")),"Adjusted Price",TRUE),0)</f>
        <v>0</v>
      </c>
      <c r="L17" s="4">
        <f t="shared" si="0"/>
        <v>0</v>
      </c>
    </row>
    <row r="18" spans="2:12">
      <c r="B18" t="str" cm="1">
        <f t="array" ref="B18">IF(A18="","-",_xldudf_EVEONLINE_GROUP(_FV(_FV(A18,"type"),"groupID")))</f>
        <v>-</v>
      </c>
      <c r="C18" t="str" cm="1">
        <f t="array" ref="C18">IF(B18="-","-",_xldudf_EVEONLINE_CATEGORY(_FV(B18,"category_id")))</f>
        <v>-</v>
      </c>
      <c r="K18" s="4" cm="1">
        <f t="array" ref="K18">IFERROR(_FV(_xldudf_EVEONLINE_TYPE(_FV(_FV(A18,"type"),"id")),"Adjusted Price",TRUE),0)</f>
        <v>0</v>
      </c>
      <c r="L18" s="4">
        <f t="shared" si="0"/>
        <v>0</v>
      </c>
    </row>
    <row r="19" spans="2:12">
      <c r="B19" t="str" cm="1">
        <f t="array" ref="B19">IF(A19="","-",_xldudf_EVEONLINE_GROUP(_FV(_FV(A19,"type"),"groupID")))</f>
        <v>-</v>
      </c>
      <c r="C19" t="str" cm="1">
        <f t="array" ref="C19">IF(B19="-","-",_xldudf_EVEONLINE_CATEGORY(_FV(B19,"category_id")))</f>
        <v>-</v>
      </c>
      <c r="K19" s="4" cm="1">
        <f t="array" ref="K19">IFERROR(_FV(_xldudf_EVEONLINE_TYPE(_FV(_FV(A19,"type"),"id")),"Adjusted Price",TRUE),0)</f>
        <v>0</v>
      </c>
      <c r="L19" s="4">
        <f t="shared" si="0"/>
        <v>0</v>
      </c>
    </row>
    <row r="20" spans="2:12">
      <c r="B20" t="str" cm="1">
        <f t="array" ref="B20">IF(A20="","-",_xldudf_EVEONLINE_GROUP(_FV(_FV(A20,"type"),"groupID")))</f>
        <v>-</v>
      </c>
      <c r="C20" t="str" cm="1">
        <f t="array" ref="C20">IF(B20="-","-",_xldudf_EVEONLINE_CATEGORY(_FV(B20,"category_id")))</f>
        <v>-</v>
      </c>
      <c r="K20" s="4" cm="1">
        <f t="array" ref="K20">IFERROR(_FV(_xldudf_EVEONLINE_TYPE(_FV(_FV(A20,"type"),"id")),"Adjusted Price",TRUE),0)</f>
        <v>0</v>
      </c>
      <c r="L20" s="4">
        <f t="shared" si="0"/>
        <v>0</v>
      </c>
    </row>
    <row r="21" spans="2:12">
      <c r="B21" t="str" cm="1">
        <f t="array" ref="B21">IF(A21="","-",_xldudf_EVEONLINE_GROUP(_FV(_FV(A21,"type"),"groupID")))</f>
        <v>-</v>
      </c>
      <c r="C21" t="str" cm="1">
        <f t="array" ref="C21">IF(B21="-","-",_xldudf_EVEONLINE_CATEGORY(_FV(B21,"category_id")))</f>
        <v>-</v>
      </c>
      <c r="K21" s="4" cm="1">
        <f t="array" ref="K21">IFERROR(_FV(_xldudf_EVEONLINE_TYPE(_FV(_FV(A21,"type"),"id")),"Adjusted Price",TRUE),0)</f>
        <v>0</v>
      </c>
      <c r="L21" s="4">
        <f t="shared" si="0"/>
        <v>0</v>
      </c>
    </row>
    <row r="22" spans="2:12">
      <c r="B22" t="str" cm="1">
        <f t="array" ref="B22">IF(A22="","-",_xldudf_EVEONLINE_GROUP(_FV(_FV(A22,"type"),"groupID")))</f>
        <v>-</v>
      </c>
      <c r="C22" t="str" cm="1">
        <f t="array" ref="C22">IF(B22="-","-",_xldudf_EVEONLINE_CATEGORY(_FV(B22,"category_id")))</f>
        <v>-</v>
      </c>
      <c r="K22" s="4" cm="1">
        <f t="array" ref="K22">IFERROR(_FV(_xldudf_EVEONLINE_TYPE(_FV(_FV(A22,"type"),"id")),"Adjusted Price",TRUE),0)</f>
        <v>0</v>
      </c>
      <c r="L22" s="4">
        <f t="shared" si="0"/>
        <v>0</v>
      </c>
    </row>
    <row r="23" spans="2:12">
      <c r="B23" t="str" cm="1">
        <f t="array" ref="B23">IF(A23="","-",_xldudf_EVEONLINE_GROUP(_FV(_FV(A23,"type"),"groupID")))</f>
        <v>-</v>
      </c>
      <c r="C23" t="str" cm="1">
        <f t="array" ref="C23">IF(B23="-","-",_xldudf_EVEONLINE_CATEGORY(_FV(B23,"category_id")))</f>
        <v>-</v>
      </c>
      <c r="K23" s="4" cm="1">
        <f t="array" ref="K23">IFERROR(_FV(_xldudf_EVEONLINE_TYPE(_FV(_FV(A23,"type"),"id")),"Adjusted Price",TRUE),0)</f>
        <v>0</v>
      </c>
      <c r="L23" s="4">
        <f t="shared" si="0"/>
        <v>0</v>
      </c>
    </row>
    <row r="24" spans="2:12">
      <c r="B24" t="str" cm="1">
        <f t="array" ref="B24">IF(A24="","-",_xldudf_EVEONLINE_GROUP(_FV(_FV(A24,"type"),"groupID")))</f>
        <v>-</v>
      </c>
      <c r="C24" t="str" cm="1">
        <f t="array" ref="C24">IF(B24="-","-",_xldudf_EVEONLINE_CATEGORY(_FV(B24,"category_id")))</f>
        <v>-</v>
      </c>
      <c r="K24" s="4" cm="1">
        <f t="array" ref="K24">IFERROR(_FV(_xldudf_EVEONLINE_TYPE(_FV(_FV(A24,"type"),"id")),"Adjusted Price",TRUE),0)</f>
        <v>0</v>
      </c>
      <c r="L24" s="4">
        <f t="shared" si="0"/>
        <v>0</v>
      </c>
    </row>
    <row r="25" spans="2:12">
      <c r="B25" t="str" cm="1">
        <f t="array" ref="B25">IF(A25="","-",_xldudf_EVEONLINE_GROUP(_FV(_FV(A25,"type"),"groupID")))</f>
        <v>-</v>
      </c>
      <c r="C25" t="str" cm="1">
        <f t="array" ref="C25">IF(B25="-","-",_xldudf_EVEONLINE_CATEGORY(_FV(B25,"category_id")))</f>
        <v>-</v>
      </c>
      <c r="K25" s="4" cm="1">
        <f t="array" ref="K25">IFERROR(_FV(_xldudf_EVEONLINE_TYPE(_FV(_FV(A25,"type"),"id")),"Adjusted Price",TRUE),0)</f>
        <v>0</v>
      </c>
      <c r="L25" s="4">
        <f t="shared" si="0"/>
        <v>0</v>
      </c>
    </row>
    <row r="26" spans="2:12">
      <c r="B26" t="str" cm="1">
        <f t="array" ref="B26">IF(A26="","-",_xldudf_EVEONLINE_GROUP(_FV(_FV(A26,"type"),"groupID")))</f>
        <v>-</v>
      </c>
      <c r="C26" t="str" cm="1">
        <f t="array" ref="C26">IF(B26="-","-",_xldudf_EVEONLINE_CATEGORY(_FV(B26,"category_id")))</f>
        <v>-</v>
      </c>
      <c r="K26" s="4" cm="1">
        <f t="array" ref="K26">IFERROR(_FV(_xldudf_EVEONLINE_TYPE(_FV(_FV(A26,"type"),"id")),"Adjusted Price",TRUE),0)</f>
        <v>0</v>
      </c>
      <c r="L26" s="4">
        <f t="shared" si="0"/>
        <v>0</v>
      </c>
    </row>
    <row r="27" spans="2:12">
      <c r="B27" t="str" cm="1">
        <f t="array" ref="B27">IF(A27="","-",_xldudf_EVEONLINE_GROUP(_FV(_FV(A27,"type"),"groupID")))</f>
        <v>-</v>
      </c>
      <c r="C27" t="str" cm="1">
        <f t="array" ref="C27">IF(B27="-","-",_xldudf_EVEONLINE_CATEGORY(_FV(B27,"category_id")))</f>
        <v>-</v>
      </c>
      <c r="K27" s="4" cm="1">
        <f t="array" ref="K27">IFERROR(_FV(_xldudf_EVEONLINE_TYPE(_FV(_FV(A27,"type"),"id")),"Adjusted Price",TRUE),0)</f>
        <v>0</v>
      </c>
      <c r="L27" s="4">
        <f t="shared" si="0"/>
        <v>0</v>
      </c>
    </row>
    <row r="28" spans="2:12">
      <c r="B28" t="str" cm="1">
        <f t="array" ref="B28">IF(A28="","-",_xldudf_EVEONLINE_GROUP(_FV(_FV(A28,"type"),"groupID")))</f>
        <v>-</v>
      </c>
      <c r="C28" t="str" cm="1">
        <f t="array" ref="C28">IF(B28="-","-",_xldudf_EVEONLINE_CATEGORY(_FV(B28,"category_id")))</f>
        <v>-</v>
      </c>
      <c r="K28" s="4" cm="1">
        <f t="array" ref="K28">IFERROR(_FV(_xldudf_EVEONLINE_TYPE(_FV(_FV(A28,"type"),"id")),"Adjusted Price",TRUE),0)</f>
        <v>0</v>
      </c>
      <c r="L28" s="4">
        <f t="shared" si="0"/>
        <v>0</v>
      </c>
    </row>
    <row r="29" spans="2:12">
      <c r="B29" t="str" cm="1">
        <f t="array" ref="B29">IF(A29="","-",_xldudf_EVEONLINE_GROUP(_FV(_FV(A29,"type"),"groupID")))</f>
        <v>-</v>
      </c>
      <c r="C29" t="str" cm="1">
        <f t="array" ref="C29">IF(B29="-","-",_xldudf_EVEONLINE_CATEGORY(_FV(B29,"category_id")))</f>
        <v>-</v>
      </c>
      <c r="K29" s="4" cm="1">
        <f t="array" ref="K29">IFERROR(_FV(_xldudf_EVEONLINE_TYPE(_FV(_FV(A29,"type"),"id")),"Adjusted Price",TRUE),0)</f>
        <v>0</v>
      </c>
      <c r="L29" s="4">
        <f t="shared" si="0"/>
        <v>0</v>
      </c>
    </row>
    <row r="30" spans="2:12">
      <c r="B30" t="str" cm="1">
        <f t="array" ref="B30">IF(A30="","-",_xldudf_EVEONLINE_GROUP(_FV(_FV(A30,"type"),"groupID")))</f>
        <v>-</v>
      </c>
      <c r="C30" t="str" cm="1">
        <f t="array" ref="C30">IF(B30="-","-",_xldudf_EVEONLINE_CATEGORY(_FV(B30,"category_id")))</f>
        <v>-</v>
      </c>
      <c r="K30" s="4" cm="1">
        <f t="array" ref="K30">IFERROR(_FV(_xldudf_EVEONLINE_TYPE(_FV(_FV(A30,"type"),"id")),"Adjusted Price",TRUE),0)</f>
        <v>0</v>
      </c>
      <c r="L30" s="4">
        <f t="shared" si="0"/>
        <v>0</v>
      </c>
    </row>
    <row r="31" spans="2:12">
      <c r="B31" t="str" cm="1">
        <f t="array" ref="B31">IF(A31="","-",_xldudf_EVEONLINE_GROUP(_FV(_FV(A31,"type"),"groupID")))</f>
        <v>-</v>
      </c>
      <c r="C31" t="str" cm="1">
        <f t="array" ref="C31">IF(B31="-","-",_xldudf_EVEONLINE_CATEGORY(_FV(B31,"category_id")))</f>
        <v>-</v>
      </c>
      <c r="K31" s="4" cm="1">
        <f t="array" ref="K31">IFERROR(_FV(_xldudf_EVEONLINE_TYPE(_FV(_FV(A31,"type"),"id")),"Adjusted Price",TRUE),0)</f>
        <v>0</v>
      </c>
      <c r="L31" s="4">
        <f t="shared" si="0"/>
        <v>0</v>
      </c>
    </row>
    <row r="32" spans="2:12">
      <c r="B32" t="str" cm="1">
        <f t="array" ref="B32">IF(A32="","-",_xldudf_EVEONLINE_GROUP(_FV(_FV(A32,"type"),"groupID")))</f>
        <v>-</v>
      </c>
      <c r="C32" t="str" cm="1">
        <f t="array" ref="C32">IF(B32="-","-",_xldudf_EVEONLINE_CATEGORY(_FV(B32,"category_id")))</f>
        <v>-</v>
      </c>
      <c r="K32" s="4" cm="1">
        <f t="array" ref="K32">IFERROR(_FV(_xldudf_EVEONLINE_TYPE(_FV(_FV(A32,"type"),"id")),"Adjusted Price",TRUE),0)</f>
        <v>0</v>
      </c>
      <c r="L32" s="4">
        <f t="shared" si="0"/>
        <v>0</v>
      </c>
    </row>
    <row r="33" spans="2:12">
      <c r="B33" t="str" cm="1">
        <f t="array" ref="B33">IF(A33="","-",_xldudf_EVEONLINE_GROUP(_FV(_FV(A33,"type"),"groupID")))</f>
        <v>-</v>
      </c>
      <c r="C33" t="str" cm="1">
        <f t="array" ref="C33">IF(B33="-","-",_xldudf_EVEONLINE_CATEGORY(_FV(B33,"category_id")))</f>
        <v>-</v>
      </c>
      <c r="K33" s="4" cm="1">
        <f t="array" ref="K33">IFERROR(_FV(_xldudf_EVEONLINE_TYPE(_FV(_FV(A33,"type"),"id")),"Adjusted Price",TRUE),0)</f>
        <v>0</v>
      </c>
      <c r="L33" s="4">
        <f t="shared" si="0"/>
        <v>0</v>
      </c>
    </row>
    <row r="34" spans="2:12">
      <c r="B34" t="str" cm="1">
        <f t="array" ref="B34">IF(A34="","-",_xldudf_EVEONLINE_GROUP(_FV(_FV(A34,"type"),"groupID")))</f>
        <v>-</v>
      </c>
      <c r="C34" t="str" cm="1">
        <f t="array" ref="C34">IF(B34="-","-",_xldudf_EVEONLINE_CATEGORY(_FV(B34,"category_id")))</f>
        <v>-</v>
      </c>
      <c r="K34" s="4" cm="1">
        <f t="array" ref="K34">IFERROR(_FV(_xldudf_EVEONLINE_TYPE(_FV(_FV(A34,"type"),"id")),"Adjusted Price",TRUE),0)</f>
        <v>0</v>
      </c>
      <c r="L34" s="4">
        <f t="shared" si="0"/>
        <v>0</v>
      </c>
    </row>
    <row r="35" spans="2:12">
      <c r="B35" t="str" cm="1">
        <f t="array" ref="B35">IF(A35="","-",_xldudf_EVEONLINE_GROUP(_FV(_FV(A35,"type"),"groupID")))</f>
        <v>-</v>
      </c>
      <c r="C35" t="str" cm="1">
        <f t="array" ref="C35">IF(B35="-","-",_xldudf_EVEONLINE_CATEGORY(_FV(B35,"category_id")))</f>
        <v>-</v>
      </c>
      <c r="K35" s="4" cm="1">
        <f t="array" ref="K35">IFERROR(_FV(_xldudf_EVEONLINE_TYPE(_FV(_FV(A35,"type"),"id")),"Adjusted Price",TRUE),0)</f>
        <v>0</v>
      </c>
      <c r="L35" s="4">
        <f t="shared" si="0"/>
        <v>0</v>
      </c>
    </row>
    <row r="36" spans="2:12">
      <c r="B36" t="str" cm="1">
        <f t="array" ref="B36">IF(A36="","-",_xldudf_EVEONLINE_GROUP(_FV(_FV(A36,"type"),"groupID")))</f>
        <v>-</v>
      </c>
      <c r="C36" t="str" cm="1">
        <f t="array" ref="C36">IF(B36="-","-",_xldudf_EVEONLINE_CATEGORY(_FV(B36,"category_id")))</f>
        <v>-</v>
      </c>
      <c r="K36" s="4" cm="1">
        <f t="array" ref="K36">IFERROR(_FV(_xldudf_EVEONLINE_TYPE(_FV(_FV(A36,"type"),"id")),"Adjusted Price",TRUE),0)</f>
        <v>0</v>
      </c>
      <c r="L36" s="4">
        <f t="shared" si="0"/>
        <v>0</v>
      </c>
    </row>
    <row r="37" spans="2:12">
      <c r="B37" t="str" cm="1">
        <f t="array" ref="B37">IF(A37="","-",_xldudf_EVEONLINE_GROUP(_FV(_FV(A37,"type"),"groupID")))</f>
        <v>-</v>
      </c>
      <c r="C37" t="str" cm="1">
        <f t="array" ref="C37">IF(B37="-","-",_xldudf_EVEONLINE_CATEGORY(_FV(B37,"category_id")))</f>
        <v>-</v>
      </c>
      <c r="K37" s="4" cm="1">
        <f t="array" ref="K37">IFERROR(_FV(_xldudf_EVEONLINE_TYPE(_FV(_FV(A37,"type"),"id")),"Adjusted Price",TRUE),0)</f>
        <v>0</v>
      </c>
      <c r="L37" s="4">
        <f t="shared" si="0"/>
        <v>0</v>
      </c>
    </row>
    <row r="38" spans="2:12">
      <c r="B38" t="str" cm="1">
        <f t="array" ref="B38">IF(A38="","-",_xldudf_EVEONLINE_GROUP(_FV(_FV(A38,"type"),"groupID")))</f>
        <v>-</v>
      </c>
      <c r="C38" t="str" cm="1">
        <f t="array" ref="C38">IF(B38="-","-",_xldudf_EVEONLINE_CATEGORY(_FV(B38,"category_id")))</f>
        <v>-</v>
      </c>
      <c r="K38" s="4" cm="1">
        <f t="array" ref="K38">IFERROR(_FV(_xldudf_EVEONLINE_TYPE(_FV(_FV(A38,"type"),"id")),"Adjusted Price",TRUE),0)</f>
        <v>0</v>
      </c>
      <c r="L38" s="4">
        <f t="shared" si="0"/>
        <v>0</v>
      </c>
    </row>
    <row r="39" spans="2:12">
      <c r="B39" t="str" cm="1">
        <f t="array" ref="B39">IF(A39="","-",_xldudf_EVEONLINE_GROUP(_FV(_FV(A39,"type"),"groupID")))</f>
        <v>-</v>
      </c>
      <c r="C39" t="str" cm="1">
        <f t="array" ref="C39">IF(B39="-","-",_xldudf_EVEONLINE_CATEGORY(_FV(B39,"category_id")))</f>
        <v>-</v>
      </c>
      <c r="K39" s="4" cm="1">
        <f t="array" ref="K39">IFERROR(_FV(_xldudf_EVEONLINE_TYPE(_FV(_FV(A39,"type"),"id")),"Adjusted Price",TRUE),0)</f>
        <v>0</v>
      </c>
      <c r="L39" s="4">
        <f t="shared" si="0"/>
        <v>0</v>
      </c>
    </row>
    <row r="40" spans="2:12">
      <c r="B40" t="str" cm="1">
        <f t="array" ref="B40">IF(A40="","-",_xldudf_EVEONLINE_GROUP(_FV(_FV(A40,"type"),"groupID")))</f>
        <v>-</v>
      </c>
      <c r="C40" t="str" cm="1">
        <f t="array" ref="C40">IF(B40="-","-",_xldudf_EVEONLINE_CATEGORY(_FV(B40,"category_id")))</f>
        <v>-</v>
      </c>
      <c r="K40" s="4" cm="1">
        <f t="array" ref="K40">IFERROR(_FV(_xldudf_EVEONLINE_TYPE(_FV(_FV(A40,"type"),"id")),"Adjusted Price",TRUE),0)</f>
        <v>0</v>
      </c>
      <c r="L40" s="4">
        <f t="shared" si="0"/>
        <v>0</v>
      </c>
    </row>
    <row r="41" spans="2:12">
      <c r="B41" t="str" cm="1">
        <f t="array" ref="B41">IF(A41="","-",_xldudf_EVEONLINE_GROUP(_FV(_FV(A41,"type"),"groupID")))</f>
        <v>-</v>
      </c>
      <c r="C41" t="str" cm="1">
        <f t="array" ref="C41">IF(B41="-","-",_xldudf_EVEONLINE_CATEGORY(_FV(B41,"category_id")))</f>
        <v>-</v>
      </c>
      <c r="K41" s="4" cm="1">
        <f t="array" ref="K41">IFERROR(_FV(_xldudf_EVEONLINE_TYPE(_FV(_FV(A41,"type"),"id")),"Adjusted Price",TRUE),0)</f>
        <v>0</v>
      </c>
      <c r="L41" s="4">
        <f t="shared" si="0"/>
        <v>0</v>
      </c>
    </row>
    <row r="42" spans="2:12">
      <c r="B42" t="str" cm="1">
        <f t="array" ref="B42">IF(A42="","-",_xldudf_EVEONLINE_GROUP(_FV(_FV(A42,"type"),"groupID")))</f>
        <v>-</v>
      </c>
      <c r="C42" t="str" cm="1">
        <f t="array" ref="C42">IF(B42="-","-",_xldudf_EVEONLINE_CATEGORY(_FV(B42,"category_id")))</f>
        <v>-</v>
      </c>
      <c r="K42" s="4" cm="1">
        <f t="array" ref="K42">IFERROR(_FV(_xldudf_EVEONLINE_TYPE(_FV(_FV(A42,"type"),"id")),"Adjusted Price",TRUE),0)</f>
        <v>0</v>
      </c>
      <c r="L42" s="4">
        <f t="shared" si="0"/>
        <v>0</v>
      </c>
    </row>
    <row r="43" spans="2:12">
      <c r="B43" t="str" cm="1">
        <f t="array" ref="B43">IF(A43="","-",_xldudf_EVEONLINE_GROUP(_FV(_FV(A43,"type"),"groupID")))</f>
        <v>-</v>
      </c>
      <c r="C43" t="str" cm="1">
        <f t="array" ref="C43">IF(B43="-","-",_xldudf_EVEONLINE_CATEGORY(_FV(B43,"category_id")))</f>
        <v>-</v>
      </c>
      <c r="K43" s="4" cm="1">
        <f t="array" ref="K43">IFERROR(_FV(_xldudf_EVEONLINE_TYPE(_FV(_FV(A43,"type"),"id")),"Adjusted Price",TRUE),0)</f>
        <v>0</v>
      </c>
      <c r="L43" s="4">
        <f t="shared" si="0"/>
        <v>0</v>
      </c>
    </row>
    <row r="44" spans="2:12">
      <c r="B44" t="str" cm="1">
        <f t="array" ref="B44">IF(A44="","-",_xldudf_EVEONLINE_GROUP(_FV(_FV(A44,"type"),"groupID")))</f>
        <v>-</v>
      </c>
      <c r="C44" t="str" cm="1">
        <f t="array" ref="C44">IF(B44="-","-",_xldudf_EVEONLINE_CATEGORY(_FV(B44,"category_id")))</f>
        <v>-</v>
      </c>
      <c r="K44" s="4" cm="1">
        <f t="array" ref="K44">IFERROR(_FV(_xldudf_EVEONLINE_TYPE(_FV(_FV(A44,"type"),"id")),"Adjusted Price",TRUE),0)</f>
        <v>0</v>
      </c>
      <c r="L44" s="4">
        <f t="shared" si="0"/>
        <v>0</v>
      </c>
    </row>
    <row r="45" spans="2:12">
      <c r="B45" t="str" cm="1">
        <f t="array" ref="B45">IF(A45="","-",_xldudf_EVEONLINE_GROUP(_FV(_FV(A45,"type"),"groupID")))</f>
        <v>-</v>
      </c>
      <c r="C45" t="str" cm="1">
        <f t="array" ref="C45">IF(B45="-","-",_xldudf_EVEONLINE_CATEGORY(_FV(B45,"category_id")))</f>
        <v>-</v>
      </c>
      <c r="K45" s="4" cm="1">
        <f t="array" ref="K45">IFERROR(_FV(_xldudf_EVEONLINE_TYPE(_FV(_FV(A45,"type"),"id")),"Adjusted Price",TRUE),0)</f>
        <v>0</v>
      </c>
      <c r="L45" s="4">
        <f t="shared" si="0"/>
        <v>0</v>
      </c>
    </row>
    <row r="46" spans="2:12">
      <c r="B46" t="str" cm="1">
        <f t="array" ref="B46">IF(A46="","-",_xldudf_EVEONLINE_GROUP(_FV(_FV(A46,"type"),"groupID")))</f>
        <v>-</v>
      </c>
      <c r="C46" t="str" cm="1">
        <f t="array" ref="C46">IF(B46="-","-",_xldudf_EVEONLINE_CATEGORY(_FV(B46,"category_id")))</f>
        <v>-</v>
      </c>
      <c r="K46" s="4" cm="1">
        <f t="array" ref="K46">IFERROR(_FV(_xldudf_EVEONLINE_TYPE(_FV(_FV(A46,"type"),"id")),"Adjusted Price",TRUE),0)</f>
        <v>0</v>
      </c>
      <c r="L46" s="4">
        <f t="shared" si="0"/>
        <v>0</v>
      </c>
    </row>
    <row r="47" spans="2:12">
      <c r="B47" t="str" cm="1">
        <f t="array" ref="B47">IF(A47="","-",_xldudf_EVEONLINE_GROUP(_FV(_FV(A47,"type"),"groupID")))</f>
        <v>-</v>
      </c>
      <c r="C47" t="str" cm="1">
        <f t="array" ref="C47">IF(B47="-","-",_xldudf_EVEONLINE_CATEGORY(_FV(B47,"category_id")))</f>
        <v>-</v>
      </c>
      <c r="K47" s="4" cm="1">
        <f t="array" ref="K47">IFERROR(_FV(_xldudf_EVEONLINE_TYPE(_FV(_FV(A47,"type"),"id")),"Adjusted Price",TRUE),0)</f>
        <v>0</v>
      </c>
      <c r="L47" s="4">
        <f t="shared" si="0"/>
        <v>0</v>
      </c>
    </row>
    <row r="48" spans="2:12">
      <c r="B48" t="str" cm="1">
        <f t="array" ref="B48">IF(A48="","-",_xldudf_EVEONLINE_GROUP(_FV(_FV(A48,"type"),"groupID")))</f>
        <v>-</v>
      </c>
      <c r="C48" t="str" cm="1">
        <f t="array" ref="C48">IF(B48="-","-",_xldudf_EVEONLINE_CATEGORY(_FV(B48,"category_id")))</f>
        <v>-</v>
      </c>
      <c r="K48" s="4" cm="1">
        <f t="array" ref="K48">IFERROR(_FV(_xldudf_EVEONLINE_TYPE(_FV(_FV(A48,"type"),"id")),"Adjusted Price",TRUE),0)</f>
        <v>0</v>
      </c>
      <c r="L48" s="4">
        <f t="shared" si="0"/>
        <v>0</v>
      </c>
    </row>
    <row r="49" spans="2:12">
      <c r="B49" t="str" cm="1">
        <f t="array" ref="B49">IF(A49="","-",_xldudf_EVEONLINE_GROUP(_FV(_FV(A49,"type"),"groupID")))</f>
        <v>-</v>
      </c>
      <c r="C49" t="str" cm="1">
        <f t="array" ref="C49">IF(B49="-","-",_xldudf_EVEONLINE_CATEGORY(_FV(B49,"category_id")))</f>
        <v>-</v>
      </c>
      <c r="K49" s="4" cm="1">
        <f t="array" ref="K49">IFERROR(_FV(_xldudf_EVEONLINE_TYPE(_FV(_FV(A49,"type"),"id")),"Adjusted Price",TRUE),0)</f>
        <v>0</v>
      </c>
      <c r="L49" s="4">
        <f t="shared" si="0"/>
        <v>0</v>
      </c>
    </row>
    <row r="50" spans="2:12">
      <c r="B50" t="str" cm="1">
        <f t="array" ref="B50">IF(A50="","-",_xldudf_EVEONLINE_GROUP(_FV(_FV(A50,"type"),"groupID")))</f>
        <v>-</v>
      </c>
      <c r="C50" t="str" cm="1">
        <f t="array" ref="C50">IF(B50="-","-",_xldudf_EVEONLINE_CATEGORY(_FV(B50,"category_id")))</f>
        <v>-</v>
      </c>
      <c r="K50" s="4" cm="1">
        <f t="array" ref="K50">IFERROR(_FV(_xldudf_EVEONLINE_TYPE(_FV(_FV(A50,"type"),"id")),"Adjusted Price",TRUE),0)</f>
        <v>0</v>
      </c>
      <c r="L50" s="4">
        <f t="shared" si="0"/>
        <v>0</v>
      </c>
    </row>
    <row r="51" spans="2:12">
      <c r="B51" t="str" cm="1">
        <f t="array" ref="B51">IF(A51="","-",_xldudf_EVEONLINE_GROUP(_FV(_FV(A51,"type"),"groupID")))</f>
        <v>-</v>
      </c>
      <c r="C51" t="str" cm="1">
        <f t="array" ref="C51">IF(B51="-","-",_xldudf_EVEONLINE_CATEGORY(_FV(B51,"category_id")))</f>
        <v>-</v>
      </c>
      <c r="K51" s="4" cm="1">
        <f t="array" ref="K51">IFERROR(_FV(_xldudf_EVEONLINE_TYPE(_FV(_FV(A51,"type"),"id")),"Adjusted Price",TRUE),0)</f>
        <v>0</v>
      </c>
      <c r="L51" s="4">
        <f t="shared" si="0"/>
        <v>0</v>
      </c>
    </row>
    <row r="52" spans="2:12">
      <c r="B52" t="str" cm="1">
        <f t="array" ref="B52">IF(A52="","-",_xldudf_EVEONLINE_GROUP(_FV(_FV(A52,"type"),"groupID")))</f>
        <v>-</v>
      </c>
      <c r="C52" t="str" cm="1">
        <f t="array" ref="C52">IF(B52="-","-",_xldudf_EVEONLINE_CATEGORY(_FV(B52,"category_id")))</f>
        <v>-</v>
      </c>
      <c r="K52" s="4" cm="1">
        <f t="array" ref="K52">IFERROR(_FV(_xldudf_EVEONLINE_TYPE(_FV(_FV(A52,"type"),"id")),"Adjusted Price",TRUE),0)</f>
        <v>0</v>
      </c>
      <c r="L52" s="4">
        <f t="shared" si="0"/>
        <v>0</v>
      </c>
    </row>
    <row r="53" spans="2:12">
      <c r="B53" t="str" cm="1">
        <f t="array" ref="B53">IF(A53="","-",_xldudf_EVEONLINE_GROUP(_FV(_FV(A53,"type"),"groupID")))</f>
        <v>-</v>
      </c>
      <c r="C53" t="str" cm="1">
        <f t="array" ref="C53">IF(B53="-","-",_xldudf_EVEONLINE_CATEGORY(_FV(B53,"category_id")))</f>
        <v>-</v>
      </c>
      <c r="K53" s="4" cm="1">
        <f t="array" ref="K53">IFERROR(_FV(_xldudf_EVEONLINE_TYPE(_FV(_FV(A53,"type"),"id")),"Adjusted Price",TRUE),0)</f>
        <v>0</v>
      </c>
      <c r="L53" s="4">
        <f t="shared" si="0"/>
        <v>0</v>
      </c>
    </row>
    <row r="54" spans="2:12">
      <c r="B54" t="str" cm="1">
        <f t="array" ref="B54">IF(A54="","-",_xldudf_EVEONLINE_GROUP(_FV(_FV(A54,"type"),"groupID")))</f>
        <v>-</v>
      </c>
      <c r="C54" t="str" cm="1">
        <f t="array" ref="C54">IF(B54="-","-",_xldudf_EVEONLINE_CATEGORY(_FV(B54,"category_id")))</f>
        <v>-</v>
      </c>
      <c r="K54" s="4" cm="1">
        <f t="array" ref="K54">IFERROR(_FV(_xldudf_EVEONLINE_TYPE(_FV(_FV(A54,"type"),"id")),"Adjusted Price",TRUE),0)</f>
        <v>0</v>
      </c>
      <c r="L54" s="4">
        <f t="shared" si="0"/>
        <v>0</v>
      </c>
    </row>
    <row r="55" spans="2:12">
      <c r="B55" t="str" cm="1">
        <f t="array" ref="B55">IF(A55="","-",_xldudf_EVEONLINE_GROUP(_FV(_FV(A55,"type"),"groupID")))</f>
        <v>-</v>
      </c>
      <c r="C55" t="str" cm="1">
        <f t="array" ref="C55">IF(B55="-","-",_xldudf_EVEONLINE_CATEGORY(_FV(B55,"category_id")))</f>
        <v>-</v>
      </c>
      <c r="K55" s="4" cm="1">
        <f t="array" ref="K55">IFERROR(_FV(_xldudf_EVEONLINE_TYPE(_FV(_FV(A55,"type"),"id")),"Adjusted Price",TRUE),0)</f>
        <v>0</v>
      </c>
      <c r="L55" s="4">
        <f t="shared" si="0"/>
        <v>0</v>
      </c>
    </row>
    <row r="56" spans="2:12">
      <c r="B56" t="str" cm="1">
        <f t="array" ref="B56">IF(A56="","-",_xldudf_EVEONLINE_GROUP(_FV(_FV(A56,"type"),"groupID")))</f>
        <v>-</v>
      </c>
      <c r="C56" t="str" cm="1">
        <f t="array" ref="C56">IF(B56="-","-",_xldudf_EVEONLINE_CATEGORY(_FV(B56,"category_id")))</f>
        <v>-</v>
      </c>
      <c r="K56" s="4" cm="1">
        <f t="array" ref="K56">IFERROR(_FV(_xldudf_EVEONLINE_TYPE(_FV(_FV(A56,"type"),"id")),"Adjusted Price",TRUE),0)</f>
        <v>0</v>
      </c>
      <c r="L56" s="4">
        <f t="shared" si="0"/>
        <v>0</v>
      </c>
    </row>
    <row r="57" spans="2:12">
      <c r="B57" t="str" cm="1">
        <f t="array" ref="B57">IF(A57="","-",_xldudf_EVEONLINE_GROUP(_FV(_FV(A57,"type"),"groupID")))</f>
        <v>-</v>
      </c>
      <c r="C57" t="str" cm="1">
        <f t="array" ref="C57">IF(B57="-","-",_xldudf_EVEONLINE_CATEGORY(_FV(B57,"category_id")))</f>
        <v>-</v>
      </c>
      <c r="K57" s="4" cm="1">
        <f t="array" ref="K57">IFERROR(_FV(_xldudf_EVEONLINE_TYPE(_FV(_FV(A57,"type"),"id")),"Adjusted Price",TRUE),0)</f>
        <v>0</v>
      </c>
      <c r="L57" s="4">
        <f t="shared" si="0"/>
        <v>0</v>
      </c>
    </row>
    <row r="58" spans="2:12">
      <c r="B58" t="str" cm="1">
        <f t="array" ref="B58">IF(A58="","-",_xldudf_EVEONLINE_GROUP(_FV(_FV(A58,"type"),"groupID")))</f>
        <v>-</v>
      </c>
      <c r="C58" t="str" cm="1">
        <f t="array" ref="C58">IF(B58="-","-",_xldudf_EVEONLINE_CATEGORY(_FV(B58,"category_id")))</f>
        <v>-</v>
      </c>
      <c r="K58" s="4" cm="1">
        <f t="array" ref="K58">IFERROR(_FV(_xldudf_EVEONLINE_TYPE(_FV(_FV(A58,"type"),"id")),"Adjusted Price",TRUE),0)</f>
        <v>0</v>
      </c>
      <c r="L58" s="4">
        <f t="shared" si="0"/>
        <v>0</v>
      </c>
    </row>
    <row r="59" spans="2:12">
      <c r="B59" t="str" cm="1">
        <f t="array" ref="B59">IF(A59="","-",_xldudf_EVEONLINE_GROUP(_FV(_FV(A59,"type"),"groupID")))</f>
        <v>-</v>
      </c>
      <c r="C59" t="str" cm="1">
        <f t="array" ref="C59">IF(B59="-","-",_xldudf_EVEONLINE_CATEGORY(_FV(B59,"category_id")))</f>
        <v>-</v>
      </c>
      <c r="K59" s="4" cm="1">
        <f t="array" ref="K59">IFERROR(_FV(_xldudf_EVEONLINE_TYPE(_FV(_FV(A59,"type"),"id")),"Adjusted Price",TRUE),0)</f>
        <v>0</v>
      </c>
      <c r="L59" s="4">
        <f t="shared" si="0"/>
        <v>0</v>
      </c>
    </row>
    <row r="60" spans="2:12">
      <c r="B60" t="str" cm="1">
        <f t="array" ref="B60">IF(A60="","-",_xldudf_EVEONLINE_GROUP(_FV(_FV(A60,"type"),"groupID")))</f>
        <v>-</v>
      </c>
      <c r="C60" t="str" cm="1">
        <f t="array" ref="C60">IF(B60="-","-",_xldudf_EVEONLINE_CATEGORY(_FV(B60,"category_id")))</f>
        <v>-</v>
      </c>
      <c r="K60" s="4" cm="1">
        <f t="array" ref="K60">IFERROR(_FV(_xldudf_EVEONLINE_TYPE(_FV(_FV(A60,"type"),"id")),"Adjusted Price",TRUE),0)</f>
        <v>0</v>
      </c>
      <c r="L60" s="4">
        <f t="shared" si="0"/>
        <v>0</v>
      </c>
    </row>
    <row r="61" spans="2:12">
      <c r="B61" t="str" cm="1">
        <f t="array" ref="B61">IF(A61="","-",_xldudf_EVEONLINE_GROUP(_FV(_FV(A61,"type"),"groupID")))</f>
        <v>-</v>
      </c>
      <c r="C61" t="str" cm="1">
        <f t="array" ref="C61">IF(B61="-","-",_xldudf_EVEONLINE_CATEGORY(_FV(B61,"category_id")))</f>
        <v>-</v>
      </c>
      <c r="K61" s="4" cm="1">
        <f t="array" ref="K61">IFERROR(_FV(_xldudf_EVEONLINE_TYPE(_FV(_FV(A61,"type"),"id")),"Adjusted Price",TRUE),0)</f>
        <v>0</v>
      </c>
      <c r="L61" s="4">
        <f t="shared" si="0"/>
        <v>0</v>
      </c>
    </row>
    <row r="62" spans="2:12">
      <c r="B62" t="str" cm="1">
        <f t="array" ref="B62">IF(A62="","-",_xldudf_EVEONLINE_GROUP(_FV(_FV(A62,"type"),"groupID")))</f>
        <v>-</v>
      </c>
      <c r="C62" t="str" cm="1">
        <f t="array" ref="C62">IF(B62="-","-",_xldudf_EVEONLINE_CATEGORY(_FV(B62,"category_id")))</f>
        <v>-</v>
      </c>
      <c r="K62" s="4" cm="1">
        <f t="array" ref="K62">IFERROR(_FV(_xldudf_EVEONLINE_TYPE(_FV(_FV(A62,"type"),"id")),"Adjusted Price",TRUE),0)</f>
        <v>0</v>
      </c>
      <c r="L62" s="4">
        <f t="shared" si="0"/>
        <v>0</v>
      </c>
    </row>
    <row r="63" spans="2:12">
      <c r="B63" t="str" cm="1">
        <f t="array" ref="B63">IF(A63="","-",_xldudf_EVEONLINE_GROUP(_FV(_FV(A63,"type"),"groupID")))</f>
        <v>-</v>
      </c>
      <c r="C63" t="str" cm="1">
        <f t="array" ref="C63">IF(B63="-","-",_xldudf_EVEONLINE_CATEGORY(_FV(B63,"category_id")))</f>
        <v>-</v>
      </c>
      <c r="K63" s="4" cm="1">
        <f t="array" ref="K63">IFERROR(_FV(_xldudf_EVEONLINE_TYPE(_FV(_FV(A63,"type"),"id")),"Adjusted Price",TRUE),0)</f>
        <v>0</v>
      </c>
      <c r="L63" s="4">
        <f t="shared" si="0"/>
        <v>0</v>
      </c>
    </row>
    <row r="64" spans="2:12">
      <c r="B64" t="str" cm="1">
        <f t="array" ref="B64">IF(A64="","-",_xldudf_EVEONLINE_GROUP(_FV(_FV(A64,"type"),"groupID")))</f>
        <v>-</v>
      </c>
      <c r="C64" t="str" cm="1">
        <f t="array" ref="C64">IF(B64="-","-",_xldudf_EVEONLINE_CATEGORY(_FV(B64,"category_id")))</f>
        <v>-</v>
      </c>
      <c r="K64" s="4" cm="1">
        <f t="array" ref="K64">IFERROR(_FV(_xldudf_EVEONLINE_TYPE(_FV(_FV(A64,"type"),"id")),"Adjusted Price",TRUE),0)</f>
        <v>0</v>
      </c>
      <c r="L64" s="4">
        <f t="shared" si="0"/>
        <v>0</v>
      </c>
    </row>
    <row r="65" spans="2:12">
      <c r="B65" t="str" cm="1">
        <f t="array" ref="B65">IF(A65="","-",_xldudf_EVEONLINE_GROUP(_FV(_FV(A65,"type"),"groupID")))</f>
        <v>-</v>
      </c>
      <c r="C65" t="str" cm="1">
        <f t="array" ref="C65">IF(B65="-","-",_xldudf_EVEONLINE_CATEGORY(_FV(B65,"category_id")))</f>
        <v>-</v>
      </c>
      <c r="K65" s="4" cm="1">
        <f t="array" ref="K65">IFERROR(_FV(_xldudf_EVEONLINE_TYPE(_FV(_FV(A65,"type"),"id")),"Adjusted Price",TRUE),0)</f>
        <v>0</v>
      </c>
      <c r="L65" s="4">
        <f t="shared" si="0"/>
        <v>0</v>
      </c>
    </row>
    <row r="66" spans="2:12">
      <c r="B66" t="str" cm="1">
        <f t="array" ref="B66">IF(A66="","-",_xldudf_EVEONLINE_GROUP(_FV(_FV(A66,"type"),"groupID")))</f>
        <v>-</v>
      </c>
      <c r="C66" t="str" cm="1">
        <f t="array" ref="C66">IF(B66="-","-",_xldudf_EVEONLINE_CATEGORY(_FV(B66,"category_id")))</f>
        <v>-</v>
      </c>
      <c r="K66" s="4" cm="1">
        <f t="array" ref="K66">IFERROR(_FV(_xldudf_EVEONLINE_TYPE(_FV(_FV(A66,"type"),"id")),"Adjusted Price",TRUE),0)</f>
        <v>0</v>
      </c>
      <c r="L66" s="4">
        <f t="shared" si="0"/>
        <v>0</v>
      </c>
    </row>
    <row r="67" spans="2:12">
      <c r="B67" t="str" cm="1">
        <f t="array" ref="B67">IF(A67="","-",_xldudf_EVEONLINE_GROUP(_FV(_FV(A67,"type"),"groupID")))</f>
        <v>-</v>
      </c>
      <c r="C67" t="str" cm="1">
        <f t="array" ref="C67">IF(B67="-","-",_xldudf_EVEONLINE_CATEGORY(_FV(B67,"category_id")))</f>
        <v>-</v>
      </c>
      <c r="K67" s="4" cm="1">
        <f t="array" ref="K67">IFERROR(_FV(_xldudf_EVEONLINE_TYPE(_FV(_FV(A67,"type"),"id")),"Adjusted Price",TRUE),0)</f>
        <v>0</v>
      </c>
      <c r="L67" s="4">
        <f t="shared" ref="L67:L130" si="1">F67*K67</f>
        <v>0</v>
      </c>
    </row>
    <row r="68" spans="2:12">
      <c r="B68" t="str" cm="1">
        <f t="array" ref="B68">IF(A68="","-",_xldudf_EVEONLINE_GROUP(_FV(_FV(A68,"type"),"groupID")))</f>
        <v>-</v>
      </c>
      <c r="C68" t="str" cm="1">
        <f t="array" ref="C68">IF(B68="-","-",_xldudf_EVEONLINE_CATEGORY(_FV(B68,"category_id")))</f>
        <v>-</v>
      </c>
      <c r="K68" s="4" cm="1">
        <f t="array" ref="K68">IFERROR(_FV(_xldudf_EVEONLINE_TYPE(_FV(_FV(A68,"type"),"id")),"Adjusted Price",TRUE),0)</f>
        <v>0</v>
      </c>
      <c r="L68" s="4">
        <f t="shared" si="1"/>
        <v>0</v>
      </c>
    </row>
    <row r="69" spans="2:12">
      <c r="B69" t="str" cm="1">
        <f t="array" ref="B69">IF(A69="","-",_xldudf_EVEONLINE_GROUP(_FV(_FV(A69,"type"),"groupID")))</f>
        <v>-</v>
      </c>
      <c r="C69" t="str" cm="1">
        <f t="array" ref="C69">IF(B69="-","-",_xldudf_EVEONLINE_CATEGORY(_FV(B69,"category_id")))</f>
        <v>-</v>
      </c>
      <c r="K69" s="4" cm="1">
        <f t="array" ref="K69">IFERROR(_FV(_xldudf_EVEONLINE_TYPE(_FV(_FV(A69,"type"),"id")),"Adjusted Price",TRUE),0)</f>
        <v>0</v>
      </c>
      <c r="L69" s="4">
        <f t="shared" si="1"/>
        <v>0</v>
      </c>
    </row>
    <row r="70" spans="2:12">
      <c r="B70" t="str" cm="1">
        <f t="array" ref="B70">IF(A70="","-",_xldudf_EVEONLINE_GROUP(_FV(_FV(A70,"type"),"groupID")))</f>
        <v>-</v>
      </c>
      <c r="C70" t="str" cm="1">
        <f t="array" ref="C70">IF(B70="-","-",_xldudf_EVEONLINE_CATEGORY(_FV(B70,"category_id")))</f>
        <v>-</v>
      </c>
      <c r="K70" s="4" cm="1">
        <f t="array" ref="K70">IFERROR(_FV(_xldudf_EVEONLINE_TYPE(_FV(_FV(A70,"type"),"id")),"Adjusted Price",TRUE),0)</f>
        <v>0</v>
      </c>
      <c r="L70" s="4">
        <f t="shared" si="1"/>
        <v>0</v>
      </c>
    </row>
    <row r="71" spans="2:12">
      <c r="B71" t="str" cm="1">
        <f t="array" ref="B71">IF(A71="","-",_xldudf_EVEONLINE_GROUP(_FV(_FV(A71,"type"),"groupID")))</f>
        <v>-</v>
      </c>
      <c r="C71" t="str" cm="1">
        <f t="array" ref="C71">IF(B71="-","-",_xldudf_EVEONLINE_CATEGORY(_FV(B71,"category_id")))</f>
        <v>-</v>
      </c>
      <c r="K71" s="4" cm="1">
        <f t="array" ref="K71">IFERROR(_FV(_xldudf_EVEONLINE_TYPE(_FV(_FV(A71,"type"),"id")),"Adjusted Price",TRUE),0)</f>
        <v>0</v>
      </c>
      <c r="L71" s="4">
        <f t="shared" si="1"/>
        <v>0</v>
      </c>
    </row>
    <row r="72" spans="2:12">
      <c r="B72" t="str" cm="1">
        <f t="array" ref="B72">IF(A72="","-",_xldudf_EVEONLINE_GROUP(_FV(_FV(A72,"type"),"groupID")))</f>
        <v>-</v>
      </c>
      <c r="C72" t="str" cm="1">
        <f t="array" ref="C72">IF(B72="-","-",_xldudf_EVEONLINE_CATEGORY(_FV(B72,"category_id")))</f>
        <v>-</v>
      </c>
      <c r="K72" s="4" cm="1">
        <f t="array" ref="K72">IFERROR(_FV(_xldudf_EVEONLINE_TYPE(_FV(_FV(A72,"type"),"id")),"Adjusted Price",TRUE),0)</f>
        <v>0</v>
      </c>
      <c r="L72" s="4">
        <f t="shared" si="1"/>
        <v>0</v>
      </c>
    </row>
    <row r="73" spans="2:12">
      <c r="B73" t="str" cm="1">
        <f t="array" ref="B73">IF(A73="","-",_xldudf_EVEONLINE_GROUP(_FV(_FV(A73,"type"),"groupID")))</f>
        <v>-</v>
      </c>
      <c r="C73" t="str" cm="1">
        <f t="array" ref="C73">IF(B73="-","-",_xldudf_EVEONLINE_CATEGORY(_FV(B73,"category_id")))</f>
        <v>-</v>
      </c>
      <c r="K73" s="4" cm="1">
        <f t="array" ref="K73">IFERROR(_FV(_xldudf_EVEONLINE_TYPE(_FV(_FV(A73,"type"),"id")),"Adjusted Price",TRUE),0)</f>
        <v>0</v>
      </c>
      <c r="L73" s="4">
        <f t="shared" si="1"/>
        <v>0</v>
      </c>
    </row>
    <row r="74" spans="2:12">
      <c r="B74" t="str" cm="1">
        <f t="array" ref="B74">IF(A74="","-",_xldudf_EVEONLINE_GROUP(_FV(_FV(A74,"type"),"groupID")))</f>
        <v>-</v>
      </c>
      <c r="C74" t="str" cm="1">
        <f t="array" ref="C74">IF(B74="-","-",_xldudf_EVEONLINE_CATEGORY(_FV(B74,"category_id")))</f>
        <v>-</v>
      </c>
      <c r="K74" s="4" cm="1">
        <f t="array" ref="K74">IFERROR(_FV(_xldudf_EVEONLINE_TYPE(_FV(_FV(A74,"type"),"id")),"Adjusted Price",TRUE),0)</f>
        <v>0</v>
      </c>
      <c r="L74" s="4">
        <f t="shared" si="1"/>
        <v>0</v>
      </c>
    </row>
    <row r="75" spans="2:12">
      <c r="B75" t="str" cm="1">
        <f t="array" ref="B75">IF(A75="","-",_xldudf_EVEONLINE_GROUP(_FV(_FV(A75,"type"),"groupID")))</f>
        <v>-</v>
      </c>
      <c r="C75" t="str" cm="1">
        <f t="array" ref="C75">IF(B75="-","-",_xldudf_EVEONLINE_CATEGORY(_FV(B75,"category_id")))</f>
        <v>-</v>
      </c>
      <c r="K75" s="4" cm="1">
        <f t="array" ref="K75">IFERROR(_FV(_xldudf_EVEONLINE_TYPE(_FV(_FV(A75,"type"),"id")),"Adjusted Price",TRUE),0)</f>
        <v>0</v>
      </c>
      <c r="L75" s="4">
        <f t="shared" si="1"/>
        <v>0</v>
      </c>
    </row>
    <row r="76" spans="2:12">
      <c r="B76" t="str" cm="1">
        <f t="array" ref="B76">IF(A76="","-",_xldudf_EVEONLINE_GROUP(_FV(_FV(A76,"type"),"groupID")))</f>
        <v>-</v>
      </c>
      <c r="C76" t="str" cm="1">
        <f t="array" ref="C76">IF(B76="-","-",_xldudf_EVEONLINE_CATEGORY(_FV(B76,"category_id")))</f>
        <v>-</v>
      </c>
      <c r="K76" s="4" cm="1">
        <f t="array" ref="K76">IFERROR(_FV(_xldudf_EVEONLINE_TYPE(_FV(_FV(A76,"type"),"id")),"Adjusted Price",TRUE),0)</f>
        <v>0</v>
      </c>
      <c r="L76" s="4">
        <f t="shared" si="1"/>
        <v>0</v>
      </c>
    </row>
    <row r="77" spans="2:12">
      <c r="B77" t="str" cm="1">
        <f t="array" ref="B77">IF(A77="","-",_xldudf_EVEONLINE_GROUP(_FV(_FV(A77,"type"),"groupID")))</f>
        <v>-</v>
      </c>
      <c r="C77" t="str" cm="1">
        <f t="array" ref="C77">IF(B77="-","-",_xldudf_EVEONLINE_CATEGORY(_FV(B77,"category_id")))</f>
        <v>-</v>
      </c>
      <c r="K77" s="4" cm="1">
        <f t="array" ref="K77">IFERROR(_FV(_xldudf_EVEONLINE_TYPE(_FV(_FV(A77,"type"),"id")),"Adjusted Price",TRUE),0)</f>
        <v>0</v>
      </c>
      <c r="L77" s="4">
        <f t="shared" si="1"/>
        <v>0</v>
      </c>
    </row>
    <row r="78" spans="2:12">
      <c r="B78" t="str" cm="1">
        <f t="array" ref="B78">IF(A78="","-",_xldudf_EVEONLINE_GROUP(_FV(_FV(A78,"type"),"groupID")))</f>
        <v>-</v>
      </c>
      <c r="C78" t="str" cm="1">
        <f t="array" ref="C78">IF(B78="-","-",_xldudf_EVEONLINE_CATEGORY(_FV(B78,"category_id")))</f>
        <v>-</v>
      </c>
      <c r="K78" s="4" cm="1">
        <f t="array" ref="K78">IFERROR(_FV(_xldudf_EVEONLINE_TYPE(_FV(_FV(A78,"type"),"id")),"Adjusted Price",TRUE),0)</f>
        <v>0</v>
      </c>
      <c r="L78" s="4">
        <f t="shared" si="1"/>
        <v>0</v>
      </c>
    </row>
    <row r="79" spans="2:12">
      <c r="B79" t="str" cm="1">
        <f t="array" ref="B79">IF(A79="","-",_xldudf_EVEONLINE_GROUP(_FV(_FV(A79,"type"),"groupID")))</f>
        <v>-</v>
      </c>
      <c r="C79" t="str" cm="1">
        <f t="array" ref="C79">IF(B79="-","-",_xldudf_EVEONLINE_CATEGORY(_FV(B79,"category_id")))</f>
        <v>-</v>
      </c>
      <c r="K79" s="4" cm="1">
        <f t="array" ref="K79">IFERROR(_FV(_xldudf_EVEONLINE_TYPE(_FV(_FV(A79,"type"),"id")),"Adjusted Price",TRUE),0)</f>
        <v>0</v>
      </c>
      <c r="L79" s="4">
        <f t="shared" si="1"/>
        <v>0</v>
      </c>
    </row>
    <row r="80" spans="2:12">
      <c r="B80" t="str" cm="1">
        <f t="array" ref="B80">IF(A80="","-",_xldudf_EVEONLINE_GROUP(_FV(_FV(A80,"type"),"groupID")))</f>
        <v>-</v>
      </c>
      <c r="C80" t="str" cm="1">
        <f t="array" ref="C80">IF(B80="-","-",_xldudf_EVEONLINE_CATEGORY(_FV(B80,"category_id")))</f>
        <v>-</v>
      </c>
      <c r="K80" s="4" cm="1">
        <f t="array" ref="K80">IFERROR(_FV(_xldudf_EVEONLINE_TYPE(_FV(_FV(A80,"type"),"id")),"Adjusted Price",TRUE),0)</f>
        <v>0</v>
      </c>
      <c r="L80" s="4">
        <f t="shared" si="1"/>
        <v>0</v>
      </c>
    </row>
    <row r="81" spans="2:12">
      <c r="B81" t="str" cm="1">
        <f t="array" ref="B81">IF(A81="","-",_xldudf_EVEONLINE_GROUP(_FV(_FV(A81,"type"),"groupID")))</f>
        <v>-</v>
      </c>
      <c r="C81" t="str" cm="1">
        <f t="array" ref="C81">IF(B81="-","-",_xldudf_EVEONLINE_CATEGORY(_FV(B81,"category_id")))</f>
        <v>-</v>
      </c>
      <c r="K81" s="4" cm="1">
        <f t="array" ref="K81">IFERROR(_FV(_xldudf_EVEONLINE_TYPE(_FV(_FV(A81,"type"),"id")),"Adjusted Price",TRUE),0)</f>
        <v>0</v>
      </c>
      <c r="L81" s="4">
        <f t="shared" si="1"/>
        <v>0</v>
      </c>
    </row>
    <row r="82" spans="2:12">
      <c r="B82" t="str" cm="1">
        <f t="array" ref="B82">IF(A82="","-",_xldudf_EVEONLINE_GROUP(_FV(_FV(A82,"type"),"groupID")))</f>
        <v>-</v>
      </c>
      <c r="C82" t="str" cm="1">
        <f t="array" ref="C82">IF(B82="-","-",_xldudf_EVEONLINE_CATEGORY(_FV(B82,"category_id")))</f>
        <v>-</v>
      </c>
      <c r="K82" s="4" cm="1">
        <f t="array" ref="K82">IFERROR(_FV(_xldudf_EVEONLINE_TYPE(_FV(_FV(A82,"type"),"id")),"Adjusted Price",TRUE),0)</f>
        <v>0</v>
      </c>
      <c r="L82" s="4">
        <f t="shared" si="1"/>
        <v>0</v>
      </c>
    </row>
    <row r="83" spans="2:12">
      <c r="B83" t="str" cm="1">
        <f t="array" ref="B83">IF(A83="","-",_xldudf_EVEONLINE_GROUP(_FV(_FV(A83,"type"),"groupID")))</f>
        <v>-</v>
      </c>
      <c r="C83" t="str" cm="1">
        <f t="array" ref="C83">IF(B83="-","-",_xldudf_EVEONLINE_CATEGORY(_FV(B83,"category_id")))</f>
        <v>-</v>
      </c>
      <c r="K83" s="4" cm="1">
        <f t="array" ref="K83">IFERROR(_FV(_xldudf_EVEONLINE_TYPE(_FV(_FV(A83,"type"),"id")),"Adjusted Price",TRUE),0)</f>
        <v>0</v>
      </c>
      <c r="L83" s="4">
        <f t="shared" si="1"/>
        <v>0</v>
      </c>
    </row>
    <row r="84" spans="2:12">
      <c r="B84" t="str" cm="1">
        <f t="array" ref="B84">IF(A84="","-",_xldudf_EVEONLINE_GROUP(_FV(_FV(A84,"type"),"groupID")))</f>
        <v>-</v>
      </c>
      <c r="C84" t="str" cm="1">
        <f t="array" ref="C84">IF(B84="-","-",_xldudf_EVEONLINE_CATEGORY(_FV(B84,"category_id")))</f>
        <v>-</v>
      </c>
      <c r="K84" s="4" cm="1">
        <f t="array" ref="K84">IFERROR(_FV(_xldudf_EVEONLINE_TYPE(_FV(_FV(A84,"type"),"id")),"Adjusted Price",TRUE),0)</f>
        <v>0</v>
      </c>
      <c r="L84" s="4">
        <f t="shared" si="1"/>
        <v>0</v>
      </c>
    </row>
    <row r="85" spans="2:12">
      <c r="B85" t="str" cm="1">
        <f t="array" ref="B85">IF(A85="","-",_xldudf_EVEONLINE_GROUP(_FV(_FV(A85,"type"),"groupID")))</f>
        <v>-</v>
      </c>
      <c r="C85" t="str" cm="1">
        <f t="array" ref="C85">IF(B85="-","-",_xldudf_EVEONLINE_CATEGORY(_FV(B85,"category_id")))</f>
        <v>-</v>
      </c>
      <c r="K85" s="4" cm="1">
        <f t="array" ref="K85">IFERROR(_FV(_xldudf_EVEONLINE_TYPE(_FV(_FV(A85,"type"),"id")),"Adjusted Price",TRUE),0)</f>
        <v>0</v>
      </c>
      <c r="L85" s="4">
        <f t="shared" si="1"/>
        <v>0</v>
      </c>
    </row>
    <row r="86" spans="2:12">
      <c r="B86" t="str" cm="1">
        <f t="array" ref="B86">IF(A86="","-",_xldudf_EVEONLINE_GROUP(_FV(_FV(A86,"type"),"groupID")))</f>
        <v>-</v>
      </c>
      <c r="C86" t="str" cm="1">
        <f t="array" ref="C86">IF(B86="-","-",_xldudf_EVEONLINE_CATEGORY(_FV(B86,"category_id")))</f>
        <v>-</v>
      </c>
      <c r="K86" s="4" cm="1">
        <f t="array" ref="K86">IFERROR(_FV(_xldudf_EVEONLINE_TYPE(_FV(_FV(A86,"type"),"id")),"Adjusted Price",TRUE),0)</f>
        <v>0</v>
      </c>
      <c r="L86" s="4">
        <f t="shared" si="1"/>
        <v>0</v>
      </c>
    </row>
    <row r="87" spans="2:12">
      <c r="B87" t="str" cm="1">
        <f t="array" ref="B87">IF(A87="","-",_xldudf_EVEONLINE_GROUP(_FV(_FV(A87,"type"),"groupID")))</f>
        <v>-</v>
      </c>
      <c r="C87" t="str" cm="1">
        <f t="array" ref="C87">IF(B87="-","-",_xldudf_EVEONLINE_CATEGORY(_FV(B87,"category_id")))</f>
        <v>-</v>
      </c>
      <c r="K87" s="4" cm="1">
        <f t="array" ref="K87">IFERROR(_FV(_xldudf_EVEONLINE_TYPE(_FV(_FV(A87,"type"),"id")),"Adjusted Price",TRUE),0)</f>
        <v>0</v>
      </c>
      <c r="L87" s="4">
        <f t="shared" si="1"/>
        <v>0</v>
      </c>
    </row>
    <row r="88" spans="2:12">
      <c r="B88" t="str" cm="1">
        <f t="array" ref="B88">IF(A88="","-",_xldudf_EVEONLINE_GROUP(_FV(_FV(A88,"type"),"groupID")))</f>
        <v>-</v>
      </c>
      <c r="C88" t="str" cm="1">
        <f t="array" ref="C88">IF(B88="-","-",_xldudf_EVEONLINE_CATEGORY(_FV(B88,"category_id")))</f>
        <v>-</v>
      </c>
      <c r="K88" s="4" cm="1">
        <f t="array" ref="K88">IFERROR(_FV(_xldudf_EVEONLINE_TYPE(_FV(_FV(A88,"type"),"id")),"Adjusted Price",TRUE),0)</f>
        <v>0</v>
      </c>
      <c r="L88" s="4">
        <f t="shared" si="1"/>
        <v>0</v>
      </c>
    </row>
    <row r="89" spans="2:12">
      <c r="B89" t="str" cm="1">
        <f t="array" ref="B89">IF(A89="","-",_xldudf_EVEONLINE_GROUP(_FV(_FV(A89,"type"),"groupID")))</f>
        <v>-</v>
      </c>
      <c r="C89" t="str" cm="1">
        <f t="array" ref="C89">IF(B89="-","-",_xldudf_EVEONLINE_CATEGORY(_FV(B89,"category_id")))</f>
        <v>-</v>
      </c>
      <c r="K89" s="4" cm="1">
        <f t="array" ref="K89">IFERROR(_FV(_xldudf_EVEONLINE_TYPE(_FV(_FV(A89,"type"),"id")),"Adjusted Price",TRUE),0)</f>
        <v>0</v>
      </c>
      <c r="L89" s="4">
        <f t="shared" si="1"/>
        <v>0</v>
      </c>
    </row>
    <row r="90" spans="2:12">
      <c r="B90" t="str" cm="1">
        <f t="array" ref="B90">IF(A90="","-",_xldudf_EVEONLINE_GROUP(_FV(_FV(A90,"type"),"groupID")))</f>
        <v>-</v>
      </c>
      <c r="C90" t="str" cm="1">
        <f t="array" ref="C90">IF(B90="-","-",_xldudf_EVEONLINE_CATEGORY(_FV(B90,"category_id")))</f>
        <v>-</v>
      </c>
      <c r="K90" s="4" cm="1">
        <f t="array" ref="K90">IFERROR(_FV(_xldudf_EVEONLINE_TYPE(_FV(_FV(A90,"type"),"id")),"Adjusted Price",TRUE),0)</f>
        <v>0</v>
      </c>
      <c r="L90" s="4">
        <f t="shared" si="1"/>
        <v>0</v>
      </c>
    </row>
    <row r="91" spans="2:12">
      <c r="B91" t="str" cm="1">
        <f t="array" ref="B91">IF(A91="","-",_xldudf_EVEONLINE_GROUP(_FV(_FV(A91,"type"),"groupID")))</f>
        <v>-</v>
      </c>
      <c r="C91" t="str" cm="1">
        <f t="array" ref="C91">IF(B91="-","-",_xldudf_EVEONLINE_CATEGORY(_FV(B91,"category_id")))</f>
        <v>-</v>
      </c>
      <c r="K91" s="4" cm="1">
        <f t="array" ref="K91">IFERROR(_FV(_xldudf_EVEONLINE_TYPE(_FV(_FV(A91,"type"),"id")),"Adjusted Price",TRUE),0)</f>
        <v>0</v>
      </c>
      <c r="L91" s="4">
        <f t="shared" si="1"/>
        <v>0</v>
      </c>
    </row>
    <row r="92" spans="2:12">
      <c r="B92" t="str" cm="1">
        <f t="array" ref="B92">IF(A92="","-",_xldudf_EVEONLINE_GROUP(_FV(_FV(A92,"type"),"groupID")))</f>
        <v>-</v>
      </c>
      <c r="C92" t="str" cm="1">
        <f t="array" ref="C92">IF(B92="-","-",_xldudf_EVEONLINE_CATEGORY(_FV(B92,"category_id")))</f>
        <v>-</v>
      </c>
      <c r="K92" s="4" cm="1">
        <f t="array" ref="K92">IFERROR(_FV(_xldudf_EVEONLINE_TYPE(_FV(_FV(A92,"type"),"id")),"Adjusted Price",TRUE),0)</f>
        <v>0</v>
      </c>
      <c r="L92" s="4">
        <f t="shared" si="1"/>
        <v>0</v>
      </c>
    </row>
    <row r="93" spans="2:12">
      <c r="B93" t="str" cm="1">
        <f t="array" ref="B93">IF(A93="","-",_xldudf_EVEONLINE_GROUP(_FV(_FV(A93,"type"),"groupID")))</f>
        <v>-</v>
      </c>
      <c r="C93" t="str" cm="1">
        <f t="array" ref="C93">IF(B93="-","-",_xldudf_EVEONLINE_CATEGORY(_FV(B93,"category_id")))</f>
        <v>-</v>
      </c>
      <c r="K93" s="4" cm="1">
        <f t="array" ref="K93">IFERROR(_FV(_xldudf_EVEONLINE_TYPE(_FV(_FV(A93,"type"),"id")),"Adjusted Price",TRUE),0)</f>
        <v>0</v>
      </c>
      <c r="L93" s="4">
        <f t="shared" si="1"/>
        <v>0</v>
      </c>
    </row>
    <row r="94" spans="2:12">
      <c r="B94" t="str" cm="1">
        <f t="array" ref="B94">IF(A94="","-",_xldudf_EVEONLINE_GROUP(_FV(_FV(A94,"type"),"groupID")))</f>
        <v>-</v>
      </c>
      <c r="C94" t="str" cm="1">
        <f t="array" ref="C94">IF(B94="-","-",_xldudf_EVEONLINE_CATEGORY(_FV(B94,"category_id")))</f>
        <v>-</v>
      </c>
      <c r="K94" s="4" cm="1">
        <f t="array" ref="K94">IFERROR(_FV(_xldudf_EVEONLINE_TYPE(_FV(_FV(A94,"type"),"id")),"Adjusted Price",TRUE),0)</f>
        <v>0</v>
      </c>
      <c r="L94" s="4">
        <f t="shared" si="1"/>
        <v>0</v>
      </c>
    </row>
    <row r="95" spans="2:12">
      <c r="B95" t="str" cm="1">
        <f t="array" ref="B95">IF(A95="","-",_xldudf_EVEONLINE_GROUP(_FV(_FV(A95,"type"),"groupID")))</f>
        <v>-</v>
      </c>
      <c r="C95" t="str" cm="1">
        <f t="array" ref="C95">IF(B95="-","-",_xldudf_EVEONLINE_CATEGORY(_FV(B95,"category_id")))</f>
        <v>-</v>
      </c>
      <c r="K95" s="4" cm="1">
        <f t="array" ref="K95">IFERROR(_FV(_xldudf_EVEONLINE_TYPE(_FV(_FV(A95,"type"),"id")),"Adjusted Price",TRUE),0)</f>
        <v>0</v>
      </c>
      <c r="L95" s="4">
        <f t="shared" si="1"/>
        <v>0</v>
      </c>
    </row>
    <row r="96" spans="2:12">
      <c r="B96" t="str" cm="1">
        <f t="array" ref="B96">IF(A96="","-",_xldudf_EVEONLINE_GROUP(_FV(_FV(A96,"type"),"groupID")))</f>
        <v>-</v>
      </c>
      <c r="C96" t="str" cm="1">
        <f t="array" ref="C96">IF(B96="-","-",_xldudf_EVEONLINE_CATEGORY(_FV(B96,"category_id")))</f>
        <v>-</v>
      </c>
      <c r="K96" s="4" cm="1">
        <f t="array" ref="K96">IFERROR(_FV(_xldudf_EVEONLINE_TYPE(_FV(_FV(A96,"type"),"id")),"Adjusted Price",TRUE),0)</f>
        <v>0</v>
      </c>
      <c r="L96" s="4">
        <f t="shared" si="1"/>
        <v>0</v>
      </c>
    </row>
    <row r="97" spans="2:12">
      <c r="B97" t="str" cm="1">
        <f t="array" ref="B97">IF(A97="","-",_xldudf_EVEONLINE_GROUP(_FV(_FV(A97,"type"),"groupID")))</f>
        <v>-</v>
      </c>
      <c r="C97" t="str" cm="1">
        <f t="array" ref="C97">IF(B97="-","-",_xldudf_EVEONLINE_CATEGORY(_FV(B97,"category_id")))</f>
        <v>-</v>
      </c>
      <c r="K97" s="4" cm="1">
        <f t="array" ref="K97">IFERROR(_FV(_xldudf_EVEONLINE_TYPE(_FV(_FV(A97,"type"),"id")),"Adjusted Price",TRUE),0)</f>
        <v>0</v>
      </c>
      <c r="L97" s="4">
        <f t="shared" si="1"/>
        <v>0</v>
      </c>
    </row>
    <row r="98" spans="2:12">
      <c r="B98" t="str" cm="1">
        <f t="array" ref="B98">IF(A98="","-",_xldudf_EVEONLINE_GROUP(_FV(_FV(A98,"type"),"groupID")))</f>
        <v>-</v>
      </c>
      <c r="C98" t="str" cm="1">
        <f t="array" ref="C98">IF(B98="-","-",_xldudf_EVEONLINE_CATEGORY(_FV(B98,"category_id")))</f>
        <v>-</v>
      </c>
      <c r="K98" s="4" cm="1">
        <f t="array" ref="K98">IFERROR(_FV(_xldudf_EVEONLINE_TYPE(_FV(_FV(A98,"type"),"id")),"Adjusted Price",TRUE),0)</f>
        <v>0</v>
      </c>
      <c r="L98" s="4">
        <f t="shared" si="1"/>
        <v>0</v>
      </c>
    </row>
    <row r="99" spans="2:12">
      <c r="B99" t="str" cm="1">
        <f t="array" ref="B99">IF(A99="","-",_xldudf_EVEONLINE_GROUP(_FV(_FV(A99,"type"),"groupID")))</f>
        <v>-</v>
      </c>
      <c r="C99" t="str" cm="1">
        <f t="array" ref="C99">IF(B99="-","-",_xldudf_EVEONLINE_CATEGORY(_FV(B99,"category_id")))</f>
        <v>-</v>
      </c>
      <c r="K99" s="4" cm="1">
        <f t="array" ref="K99">IFERROR(_FV(_xldudf_EVEONLINE_TYPE(_FV(_FV(A99,"type"),"id")),"Adjusted Price",TRUE),0)</f>
        <v>0</v>
      </c>
      <c r="L99" s="4">
        <f t="shared" si="1"/>
        <v>0</v>
      </c>
    </row>
    <row r="100" spans="2:12">
      <c r="B100" t="str" cm="1">
        <f t="array" ref="B100">IF(A100="","-",_xldudf_EVEONLINE_GROUP(_FV(_FV(A100,"type"),"groupID")))</f>
        <v>-</v>
      </c>
      <c r="C100" t="str" cm="1">
        <f t="array" ref="C100">IF(B100="-","-",_xldudf_EVEONLINE_CATEGORY(_FV(B100,"category_id")))</f>
        <v>-</v>
      </c>
      <c r="K100" s="4" cm="1">
        <f t="array" ref="K100">IFERROR(_FV(_xldudf_EVEONLINE_TYPE(_FV(_FV(A100,"type"),"id")),"Adjusted Price",TRUE),0)</f>
        <v>0</v>
      </c>
      <c r="L100" s="4">
        <f t="shared" si="1"/>
        <v>0</v>
      </c>
    </row>
    <row r="101" spans="2:12">
      <c r="B101" t="str" cm="1">
        <f t="array" ref="B101">IF(A101="","-",_xldudf_EVEONLINE_GROUP(_FV(_FV(A101,"type"),"groupID")))</f>
        <v>-</v>
      </c>
      <c r="C101" t="str" cm="1">
        <f t="array" ref="C101">IF(B101="-","-",_xldudf_EVEONLINE_CATEGORY(_FV(B101,"category_id")))</f>
        <v>-</v>
      </c>
      <c r="K101" s="4" cm="1">
        <f t="array" ref="K101">IFERROR(_FV(_xldudf_EVEONLINE_TYPE(_FV(_FV(A101,"type"),"id")),"Adjusted Price",TRUE),0)</f>
        <v>0</v>
      </c>
      <c r="L101" s="4">
        <f t="shared" si="1"/>
        <v>0</v>
      </c>
    </row>
    <row r="102" spans="2:12">
      <c r="B102" t="str" cm="1">
        <f t="array" ref="B102">IF(A102="","-",_xldudf_EVEONLINE_GROUP(_FV(_FV(A102,"type"),"groupID")))</f>
        <v>-</v>
      </c>
      <c r="C102" t="str" cm="1">
        <f t="array" ref="C102">IF(B102="-","-",_xldudf_EVEONLINE_CATEGORY(_FV(B102,"category_id")))</f>
        <v>-</v>
      </c>
      <c r="K102" s="4" cm="1">
        <f t="array" ref="K102">IFERROR(_FV(_xldudf_EVEONLINE_TYPE(_FV(_FV(A102,"type"),"id")),"Adjusted Price",TRUE),0)</f>
        <v>0</v>
      </c>
      <c r="L102" s="4">
        <f t="shared" si="1"/>
        <v>0</v>
      </c>
    </row>
    <row r="103" spans="2:12">
      <c r="B103" t="str" cm="1">
        <f t="array" ref="B103">IF(A103="","-",_xldudf_EVEONLINE_GROUP(_FV(_FV(A103,"type"),"groupID")))</f>
        <v>-</v>
      </c>
      <c r="C103" t="str" cm="1">
        <f t="array" ref="C103">IF(B103="-","-",_xldudf_EVEONLINE_CATEGORY(_FV(B103,"category_id")))</f>
        <v>-</v>
      </c>
      <c r="K103" s="4" cm="1">
        <f t="array" ref="K103">IFERROR(_FV(_xldudf_EVEONLINE_TYPE(_FV(_FV(A103,"type"),"id")),"Adjusted Price",TRUE),0)</f>
        <v>0</v>
      </c>
      <c r="L103" s="4">
        <f t="shared" si="1"/>
        <v>0</v>
      </c>
    </row>
    <row r="104" spans="2:12">
      <c r="B104" t="str" cm="1">
        <f t="array" ref="B104">IF(A104="","-",_xldudf_EVEONLINE_GROUP(_FV(_FV(A104,"type"),"groupID")))</f>
        <v>-</v>
      </c>
      <c r="C104" t="str" cm="1">
        <f t="array" ref="C104">IF(B104="-","-",_xldudf_EVEONLINE_CATEGORY(_FV(B104,"category_id")))</f>
        <v>-</v>
      </c>
      <c r="K104" s="4" cm="1">
        <f t="array" ref="K104">IFERROR(_FV(_xldudf_EVEONLINE_TYPE(_FV(_FV(A104,"type"),"id")),"Adjusted Price",TRUE),0)</f>
        <v>0</v>
      </c>
      <c r="L104" s="4">
        <f t="shared" si="1"/>
        <v>0</v>
      </c>
    </row>
    <row r="105" spans="2:12">
      <c r="B105" t="str" cm="1">
        <f t="array" ref="B105">IF(A105="","-",_xldudf_EVEONLINE_GROUP(_FV(_FV(A105,"type"),"groupID")))</f>
        <v>-</v>
      </c>
      <c r="C105" t="str" cm="1">
        <f t="array" ref="C105">IF(B105="-","-",_xldudf_EVEONLINE_CATEGORY(_FV(B105,"category_id")))</f>
        <v>-</v>
      </c>
      <c r="K105" s="4" cm="1">
        <f t="array" ref="K105">IFERROR(_FV(_xldudf_EVEONLINE_TYPE(_FV(_FV(A105,"type"),"id")),"Adjusted Price",TRUE),0)</f>
        <v>0</v>
      </c>
      <c r="L105" s="4">
        <f t="shared" si="1"/>
        <v>0</v>
      </c>
    </row>
    <row r="106" spans="2:12">
      <c r="B106" t="str" cm="1">
        <f t="array" ref="B106">IF(A106="","-",_xldudf_EVEONLINE_GROUP(_FV(_FV(A106,"type"),"groupID")))</f>
        <v>-</v>
      </c>
      <c r="C106" t="str" cm="1">
        <f t="array" ref="C106">IF(B106="-","-",_xldudf_EVEONLINE_CATEGORY(_FV(B106,"category_id")))</f>
        <v>-</v>
      </c>
      <c r="K106" s="4" cm="1">
        <f t="array" ref="K106">IFERROR(_FV(_xldudf_EVEONLINE_TYPE(_FV(_FV(A106,"type"),"id")),"Adjusted Price",TRUE),0)</f>
        <v>0</v>
      </c>
      <c r="L106" s="4">
        <f t="shared" si="1"/>
        <v>0</v>
      </c>
    </row>
    <row r="107" spans="2:12">
      <c r="B107" t="str" cm="1">
        <f t="array" ref="B107">IF(A107="","-",_xldudf_EVEONLINE_GROUP(_FV(_FV(A107,"type"),"groupID")))</f>
        <v>-</v>
      </c>
      <c r="C107" t="str" cm="1">
        <f t="array" ref="C107">IF(B107="-","-",_xldudf_EVEONLINE_CATEGORY(_FV(B107,"category_id")))</f>
        <v>-</v>
      </c>
      <c r="K107" s="4" cm="1">
        <f t="array" ref="K107">IFERROR(_FV(_xldudf_EVEONLINE_TYPE(_FV(_FV(A107,"type"),"id")),"Adjusted Price",TRUE),0)</f>
        <v>0</v>
      </c>
      <c r="L107" s="4">
        <f t="shared" si="1"/>
        <v>0</v>
      </c>
    </row>
    <row r="108" spans="2:12">
      <c r="B108" t="str" cm="1">
        <f t="array" ref="B108">IF(A108="","-",_xldudf_EVEONLINE_GROUP(_FV(_FV(A108,"type"),"groupID")))</f>
        <v>-</v>
      </c>
      <c r="C108" t="str" cm="1">
        <f t="array" ref="C108">IF(B108="-","-",_xldudf_EVEONLINE_CATEGORY(_FV(B108,"category_id")))</f>
        <v>-</v>
      </c>
      <c r="K108" s="4" cm="1">
        <f t="array" ref="K108">IFERROR(_FV(_xldudf_EVEONLINE_TYPE(_FV(_FV(A108,"type"),"id")),"Adjusted Price",TRUE),0)</f>
        <v>0</v>
      </c>
      <c r="L108" s="4">
        <f t="shared" si="1"/>
        <v>0</v>
      </c>
    </row>
    <row r="109" spans="2:12">
      <c r="B109" t="str" cm="1">
        <f t="array" ref="B109">IF(A109="","-",_xldudf_EVEONLINE_GROUP(_FV(_FV(A109,"type"),"groupID")))</f>
        <v>-</v>
      </c>
      <c r="C109" t="str" cm="1">
        <f t="array" ref="C109">IF(B109="-","-",_xldudf_EVEONLINE_CATEGORY(_FV(B109,"category_id")))</f>
        <v>-</v>
      </c>
      <c r="K109" s="4" cm="1">
        <f t="array" ref="K109">IFERROR(_FV(_xldudf_EVEONLINE_TYPE(_FV(_FV(A109,"type"),"id")),"Adjusted Price",TRUE),0)</f>
        <v>0</v>
      </c>
      <c r="L109" s="4">
        <f t="shared" si="1"/>
        <v>0</v>
      </c>
    </row>
    <row r="110" spans="2:12">
      <c r="B110" t="str" cm="1">
        <f t="array" ref="B110">IF(A110="","-",_xldudf_EVEONLINE_GROUP(_FV(_FV(A110,"type"),"groupID")))</f>
        <v>-</v>
      </c>
      <c r="C110" t="str" cm="1">
        <f t="array" ref="C110">IF(B110="-","-",_xldudf_EVEONLINE_CATEGORY(_FV(B110,"category_id")))</f>
        <v>-</v>
      </c>
      <c r="K110" s="4" cm="1">
        <f t="array" ref="K110">IFERROR(_FV(_xldudf_EVEONLINE_TYPE(_FV(_FV(A110,"type"),"id")),"Adjusted Price",TRUE),0)</f>
        <v>0</v>
      </c>
      <c r="L110" s="4">
        <f t="shared" si="1"/>
        <v>0</v>
      </c>
    </row>
    <row r="111" spans="2:12">
      <c r="B111" t="str" cm="1">
        <f t="array" ref="B111">IF(A111="","-",_xldudf_EVEONLINE_GROUP(_FV(_FV(A111,"type"),"groupID")))</f>
        <v>-</v>
      </c>
      <c r="C111" t="str" cm="1">
        <f t="array" ref="C111">IF(B111="-","-",_xldudf_EVEONLINE_CATEGORY(_FV(B111,"category_id")))</f>
        <v>-</v>
      </c>
      <c r="K111" s="4" cm="1">
        <f t="array" ref="K111">IFERROR(_FV(_xldudf_EVEONLINE_TYPE(_FV(_FV(A111,"type"),"id")),"Adjusted Price",TRUE),0)</f>
        <v>0</v>
      </c>
      <c r="L111" s="4">
        <f t="shared" si="1"/>
        <v>0</v>
      </c>
    </row>
    <row r="112" spans="2:12">
      <c r="B112" t="str" cm="1">
        <f t="array" ref="B112">IF(A112="","-",_xldudf_EVEONLINE_GROUP(_FV(_FV(A112,"type"),"groupID")))</f>
        <v>-</v>
      </c>
      <c r="C112" t="str" cm="1">
        <f t="array" ref="C112">IF(B112="-","-",_xldudf_EVEONLINE_CATEGORY(_FV(B112,"category_id")))</f>
        <v>-</v>
      </c>
      <c r="K112" s="4" cm="1">
        <f t="array" ref="K112">IFERROR(_FV(_xldudf_EVEONLINE_TYPE(_FV(_FV(A112,"type"),"id")),"Adjusted Price",TRUE),0)</f>
        <v>0</v>
      </c>
      <c r="L112" s="4">
        <f t="shared" si="1"/>
        <v>0</v>
      </c>
    </row>
    <row r="113" spans="2:12">
      <c r="B113" t="str" cm="1">
        <f t="array" ref="B113">IF(A113="","-",_xldudf_EVEONLINE_GROUP(_FV(_FV(A113,"type"),"groupID")))</f>
        <v>-</v>
      </c>
      <c r="C113" t="str" cm="1">
        <f t="array" ref="C113">IF(B113="-","-",_xldudf_EVEONLINE_CATEGORY(_FV(B113,"category_id")))</f>
        <v>-</v>
      </c>
      <c r="K113" s="4" cm="1">
        <f t="array" ref="K113">IFERROR(_FV(_xldudf_EVEONLINE_TYPE(_FV(_FV(A113,"type"),"id")),"Adjusted Price",TRUE),0)</f>
        <v>0</v>
      </c>
      <c r="L113" s="4">
        <f t="shared" si="1"/>
        <v>0</v>
      </c>
    </row>
    <row r="114" spans="2:12">
      <c r="B114" t="str" cm="1">
        <f t="array" ref="B114">IF(A114="","-",_xldudf_EVEONLINE_GROUP(_FV(_FV(A114,"type"),"groupID")))</f>
        <v>-</v>
      </c>
      <c r="C114" t="str" cm="1">
        <f t="array" ref="C114">IF(B114="-","-",_xldudf_EVEONLINE_CATEGORY(_FV(B114,"category_id")))</f>
        <v>-</v>
      </c>
      <c r="K114" s="4" cm="1">
        <f t="array" ref="K114">IFERROR(_FV(_xldudf_EVEONLINE_TYPE(_FV(_FV(A114,"type"),"id")),"Adjusted Price",TRUE),0)</f>
        <v>0</v>
      </c>
      <c r="L114" s="4">
        <f t="shared" si="1"/>
        <v>0</v>
      </c>
    </row>
    <row r="115" spans="2:12">
      <c r="B115" t="str" cm="1">
        <f t="array" ref="B115">IF(A115="","-",_xldudf_EVEONLINE_GROUP(_FV(_FV(A115,"type"),"groupID")))</f>
        <v>-</v>
      </c>
      <c r="C115" t="str" cm="1">
        <f t="array" ref="C115">IF(B115="-","-",_xldudf_EVEONLINE_CATEGORY(_FV(B115,"category_id")))</f>
        <v>-</v>
      </c>
      <c r="K115" s="4" cm="1">
        <f t="array" ref="K115">IFERROR(_FV(_xldudf_EVEONLINE_TYPE(_FV(_FV(A115,"type"),"id")),"Adjusted Price",TRUE),0)</f>
        <v>0</v>
      </c>
      <c r="L115" s="4">
        <f t="shared" si="1"/>
        <v>0</v>
      </c>
    </row>
    <row r="116" spans="2:12">
      <c r="B116" t="str" cm="1">
        <f t="array" ref="B116">IF(A116="","-",_xldudf_EVEONLINE_GROUP(_FV(_FV(A116,"type"),"groupID")))</f>
        <v>-</v>
      </c>
      <c r="C116" t="str" cm="1">
        <f t="array" ref="C116">IF(B116="-","-",_xldudf_EVEONLINE_CATEGORY(_FV(B116,"category_id")))</f>
        <v>-</v>
      </c>
      <c r="K116" s="4" cm="1">
        <f t="array" ref="K116">IFERROR(_FV(_xldudf_EVEONLINE_TYPE(_FV(_FV(A116,"type"),"id")),"Adjusted Price",TRUE),0)</f>
        <v>0</v>
      </c>
      <c r="L116" s="4">
        <f t="shared" si="1"/>
        <v>0</v>
      </c>
    </row>
    <row r="117" spans="2:12">
      <c r="B117" t="str" cm="1">
        <f t="array" ref="B117">IF(A117="","-",_xldudf_EVEONLINE_GROUP(_FV(_FV(A117,"type"),"groupID")))</f>
        <v>-</v>
      </c>
      <c r="C117" t="str" cm="1">
        <f t="array" ref="C117">IF(B117="-","-",_xldudf_EVEONLINE_CATEGORY(_FV(B117,"category_id")))</f>
        <v>-</v>
      </c>
      <c r="K117" s="4" cm="1">
        <f t="array" ref="K117">IFERROR(_FV(_xldudf_EVEONLINE_TYPE(_FV(_FV(A117,"type"),"id")),"Adjusted Price",TRUE),0)</f>
        <v>0</v>
      </c>
      <c r="L117" s="4">
        <f t="shared" si="1"/>
        <v>0</v>
      </c>
    </row>
    <row r="118" spans="2:12">
      <c r="B118" t="str" cm="1">
        <f t="array" ref="B118">IF(A118="","-",_xldudf_EVEONLINE_GROUP(_FV(_FV(A118,"type"),"groupID")))</f>
        <v>-</v>
      </c>
      <c r="C118" t="str" cm="1">
        <f t="array" ref="C118">IF(B118="-","-",_xldudf_EVEONLINE_CATEGORY(_FV(B118,"category_id")))</f>
        <v>-</v>
      </c>
      <c r="K118" s="4" cm="1">
        <f t="array" ref="K118">IFERROR(_FV(_xldudf_EVEONLINE_TYPE(_FV(_FV(A118,"type"),"id")),"Adjusted Price",TRUE),0)</f>
        <v>0</v>
      </c>
      <c r="L118" s="4">
        <f t="shared" si="1"/>
        <v>0</v>
      </c>
    </row>
    <row r="119" spans="2:12">
      <c r="B119" t="str" cm="1">
        <f t="array" ref="B119">IF(A119="","-",_xldudf_EVEONLINE_GROUP(_FV(_FV(A119,"type"),"groupID")))</f>
        <v>-</v>
      </c>
      <c r="C119" t="str" cm="1">
        <f t="array" ref="C119">IF(B119="-","-",_xldudf_EVEONLINE_CATEGORY(_FV(B119,"category_id")))</f>
        <v>-</v>
      </c>
      <c r="K119" s="4" cm="1">
        <f t="array" ref="K119">IFERROR(_FV(_xldudf_EVEONLINE_TYPE(_FV(_FV(A119,"type"),"id")),"Adjusted Price",TRUE),0)</f>
        <v>0</v>
      </c>
      <c r="L119" s="4">
        <f t="shared" si="1"/>
        <v>0</v>
      </c>
    </row>
    <row r="120" spans="2:12">
      <c r="B120" t="str" cm="1">
        <f t="array" ref="B120">IF(A120="","-",_xldudf_EVEONLINE_GROUP(_FV(_FV(A120,"type"),"groupID")))</f>
        <v>-</v>
      </c>
      <c r="C120" t="str" cm="1">
        <f t="array" ref="C120">IF(B120="-","-",_xldudf_EVEONLINE_CATEGORY(_FV(B120,"category_id")))</f>
        <v>-</v>
      </c>
      <c r="K120" s="4" cm="1">
        <f t="array" ref="K120">IFERROR(_FV(_xldudf_EVEONLINE_TYPE(_FV(_FV(A120,"type"),"id")),"Adjusted Price",TRUE),0)</f>
        <v>0</v>
      </c>
      <c r="L120" s="4">
        <f t="shared" si="1"/>
        <v>0</v>
      </c>
    </row>
    <row r="121" spans="2:12">
      <c r="B121" t="str" cm="1">
        <f t="array" ref="B121">IF(A121="","-",_xldudf_EVEONLINE_GROUP(_FV(_FV(A121,"type"),"groupID")))</f>
        <v>-</v>
      </c>
      <c r="C121" t="str" cm="1">
        <f t="array" ref="C121">IF(B121="-","-",_xldudf_EVEONLINE_CATEGORY(_FV(B121,"category_id")))</f>
        <v>-</v>
      </c>
      <c r="K121" s="4" cm="1">
        <f t="array" ref="K121">IFERROR(_FV(_xldudf_EVEONLINE_TYPE(_FV(_FV(A121,"type"),"id")),"Adjusted Price",TRUE),0)</f>
        <v>0</v>
      </c>
      <c r="L121" s="4">
        <f t="shared" si="1"/>
        <v>0</v>
      </c>
    </row>
    <row r="122" spans="2:12">
      <c r="B122" t="str" cm="1">
        <f t="array" ref="B122">IF(A122="","-",_xldudf_EVEONLINE_GROUP(_FV(_FV(A122,"type"),"groupID")))</f>
        <v>-</v>
      </c>
      <c r="C122" t="str" cm="1">
        <f t="array" ref="C122">IF(B122="-","-",_xldudf_EVEONLINE_CATEGORY(_FV(B122,"category_id")))</f>
        <v>-</v>
      </c>
      <c r="K122" s="4" cm="1">
        <f t="array" ref="K122">IFERROR(_FV(_xldudf_EVEONLINE_TYPE(_FV(_FV(A122,"type"),"id")),"Adjusted Price",TRUE),0)</f>
        <v>0</v>
      </c>
      <c r="L122" s="4">
        <f t="shared" si="1"/>
        <v>0</v>
      </c>
    </row>
    <row r="123" spans="2:12">
      <c r="B123" t="str" cm="1">
        <f t="array" ref="B123">IF(A123="","-",_xldudf_EVEONLINE_GROUP(_FV(_FV(A123,"type"),"groupID")))</f>
        <v>-</v>
      </c>
      <c r="C123" t="str" cm="1">
        <f t="array" ref="C123">IF(B123="-","-",_xldudf_EVEONLINE_CATEGORY(_FV(B123,"category_id")))</f>
        <v>-</v>
      </c>
      <c r="K123" s="4" cm="1">
        <f t="array" ref="K123">IFERROR(_FV(_xldudf_EVEONLINE_TYPE(_FV(_FV(A123,"type"),"id")),"Adjusted Price",TRUE),0)</f>
        <v>0</v>
      </c>
      <c r="L123" s="4">
        <f t="shared" si="1"/>
        <v>0</v>
      </c>
    </row>
    <row r="124" spans="2:12">
      <c r="B124" t="str" cm="1">
        <f t="array" ref="B124">IF(A124="","-",_xldudf_EVEONLINE_GROUP(_FV(_FV(A124,"type"),"groupID")))</f>
        <v>-</v>
      </c>
      <c r="C124" t="str" cm="1">
        <f t="array" ref="C124">IF(B124="-","-",_xldudf_EVEONLINE_CATEGORY(_FV(B124,"category_id")))</f>
        <v>-</v>
      </c>
      <c r="K124" s="4" cm="1">
        <f t="array" ref="K124">IFERROR(_FV(_xldudf_EVEONLINE_TYPE(_FV(_FV(A124,"type"),"id")),"Adjusted Price",TRUE),0)</f>
        <v>0</v>
      </c>
      <c r="L124" s="4">
        <f t="shared" si="1"/>
        <v>0</v>
      </c>
    </row>
    <row r="125" spans="2:12">
      <c r="B125" t="str" cm="1">
        <f t="array" ref="B125">IF(A125="","-",_xldudf_EVEONLINE_GROUP(_FV(_FV(A125,"type"),"groupID")))</f>
        <v>-</v>
      </c>
      <c r="C125" t="str" cm="1">
        <f t="array" ref="C125">IF(B125="-","-",_xldudf_EVEONLINE_CATEGORY(_FV(B125,"category_id")))</f>
        <v>-</v>
      </c>
      <c r="K125" s="4" cm="1">
        <f t="array" ref="K125">IFERROR(_FV(_xldudf_EVEONLINE_TYPE(_FV(_FV(A125,"type"),"id")),"Adjusted Price",TRUE),0)</f>
        <v>0</v>
      </c>
      <c r="L125" s="4">
        <f t="shared" si="1"/>
        <v>0</v>
      </c>
    </row>
    <row r="126" spans="2:12">
      <c r="B126" t="str" cm="1">
        <f t="array" ref="B126">IF(A126="","-",_xldudf_EVEONLINE_GROUP(_FV(_FV(A126,"type"),"groupID")))</f>
        <v>-</v>
      </c>
      <c r="C126" t="str" cm="1">
        <f t="array" ref="C126">IF(B126="-","-",_xldudf_EVEONLINE_CATEGORY(_FV(B126,"category_id")))</f>
        <v>-</v>
      </c>
      <c r="K126" s="4" cm="1">
        <f t="array" ref="K126">IFERROR(_FV(_xldudf_EVEONLINE_TYPE(_FV(_FV(A126,"type"),"id")),"Adjusted Price",TRUE),0)</f>
        <v>0</v>
      </c>
      <c r="L126" s="4">
        <f t="shared" si="1"/>
        <v>0</v>
      </c>
    </row>
    <row r="127" spans="2:12">
      <c r="B127" t="str" cm="1">
        <f t="array" ref="B127">IF(A127="","-",_xldudf_EVEONLINE_GROUP(_FV(_FV(A127,"type"),"groupID")))</f>
        <v>-</v>
      </c>
      <c r="C127" t="str" cm="1">
        <f t="array" ref="C127">IF(B127="-","-",_xldudf_EVEONLINE_CATEGORY(_FV(B127,"category_id")))</f>
        <v>-</v>
      </c>
      <c r="K127" s="4" cm="1">
        <f t="array" ref="K127">IFERROR(_FV(_xldudf_EVEONLINE_TYPE(_FV(_FV(A127,"type"),"id")),"Adjusted Price",TRUE),0)</f>
        <v>0</v>
      </c>
      <c r="L127" s="4">
        <f t="shared" si="1"/>
        <v>0</v>
      </c>
    </row>
    <row r="128" spans="2:12">
      <c r="B128" t="str" cm="1">
        <f t="array" ref="B128">IF(A128="","-",_xldudf_EVEONLINE_GROUP(_FV(_FV(A128,"type"),"groupID")))</f>
        <v>-</v>
      </c>
      <c r="C128" t="str" cm="1">
        <f t="array" ref="C128">IF(B128="-","-",_xldudf_EVEONLINE_CATEGORY(_FV(B128,"category_id")))</f>
        <v>-</v>
      </c>
      <c r="K128" s="4" cm="1">
        <f t="array" ref="K128">IFERROR(_FV(_xldudf_EVEONLINE_TYPE(_FV(_FV(A128,"type"),"id")),"Adjusted Price",TRUE),0)</f>
        <v>0</v>
      </c>
      <c r="L128" s="4">
        <f t="shared" si="1"/>
        <v>0</v>
      </c>
    </row>
    <row r="129" spans="2:12">
      <c r="B129" t="str" cm="1">
        <f t="array" ref="B129">IF(A129="","-",_xldudf_EVEONLINE_GROUP(_FV(_FV(A129,"type"),"groupID")))</f>
        <v>-</v>
      </c>
      <c r="C129" t="str" cm="1">
        <f t="array" ref="C129">IF(B129="-","-",_xldudf_EVEONLINE_CATEGORY(_FV(B129,"category_id")))</f>
        <v>-</v>
      </c>
      <c r="K129" s="4" cm="1">
        <f t="array" ref="K129">IFERROR(_FV(_xldudf_EVEONLINE_TYPE(_FV(_FV(A129,"type"),"id")),"Adjusted Price",TRUE),0)</f>
        <v>0</v>
      </c>
      <c r="L129" s="4">
        <f t="shared" si="1"/>
        <v>0</v>
      </c>
    </row>
    <row r="130" spans="2:12">
      <c r="B130" t="str" cm="1">
        <f t="array" ref="B130">IF(A130="","-",_xldudf_EVEONLINE_GROUP(_FV(_FV(A130,"type"),"groupID")))</f>
        <v>-</v>
      </c>
      <c r="C130" t="str" cm="1">
        <f t="array" ref="C130">IF(B130="-","-",_xldudf_EVEONLINE_CATEGORY(_FV(B130,"category_id")))</f>
        <v>-</v>
      </c>
      <c r="K130" s="4" cm="1">
        <f t="array" ref="K130">IFERROR(_FV(_xldudf_EVEONLINE_TYPE(_FV(_FV(A130,"type"),"id")),"Adjusted Price",TRUE),0)</f>
        <v>0</v>
      </c>
      <c r="L130" s="4">
        <f t="shared" si="1"/>
        <v>0</v>
      </c>
    </row>
    <row r="131" spans="2:12">
      <c r="B131" t="str" cm="1">
        <f t="array" ref="B131">IF(A131="","-",_xldudf_EVEONLINE_GROUP(_FV(_FV(A131,"type"),"groupID")))</f>
        <v>-</v>
      </c>
      <c r="C131" t="str" cm="1">
        <f t="array" ref="C131">IF(B131="-","-",_xldudf_EVEONLINE_CATEGORY(_FV(B131,"category_id")))</f>
        <v>-</v>
      </c>
      <c r="K131" s="4" cm="1">
        <f t="array" ref="K131">IFERROR(_FV(_xldudf_EVEONLINE_TYPE(_FV(_FV(A131,"type"),"id")),"Adjusted Price",TRUE),0)</f>
        <v>0</v>
      </c>
      <c r="L131" s="4">
        <f t="shared" ref="L131:L194" si="2">F131*K131</f>
        <v>0</v>
      </c>
    </row>
    <row r="132" spans="2:12">
      <c r="B132" t="str" cm="1">
        <f t="array" ref="B132">IF(A132="","-",_xldudf_EVEONLINE_GROUP(_FV(_FV(A132,"type"),"groupID")))</f>
        <v>-</v>
      </c>
      <c r="C132" t="str" cm="1">
        <f t="array" ref="C132">IF(B132="-","-",_xldudf_EVEONLINE_CATEGORY(_FV(B132,"category_id")))</f>
        <v>-</v>
      </c>
      <c r="K132" s="4" cm="1">
        <f t="array" ref="K132">IFERROR(_FV(_xldudf_EVEONLINE_TYPE(_FV(_FV(A132,"type"),"id")),"Adjusted Price",TRUE),0)</f>
        <v>0</v>
      </c>
      <c r="L132" s="4">
        <f t="shared" si="2"/>
        <v>0</v>
      </c>
    </row>
    <row r="133" spans="2:12">
      <c r="B133" t="str" cm="1">
        <f t="array" ref="B133">IF(A133="","-",_xldudf_EVEONLINE_GROUP(_FV(_FV(A133,"type"),"groupID")))</f>
        <v>-</v>
      </c>
      <c r="C133" t="str" cm="1">
        <f t="array" ref="C133">IF(B133="-","-",_xldudf_EVEONLINE_CATEGORY(_FV(B133,"category_id")))</f>
        <v>-</v>
      </c>
      <c r="K133" s="4" cm="1">
        <f t="array" ref="K133">IFERROR(_FV(_xldudf_EVEONLINE_TYPE(_FV(_FV(A133,"type"),"id")),"Adjusted Price",TRUE),0)</f>
        <v>0</v>
      </c>
      <c r="L133" s="4">
        <f t="shared" si="2"/>
        <v>0</v>
      </c>
    </row>
    <row r="134" spans="2:12">
      <c r="B134" t="str" cm="1">
        <f t="array" ref="B134">IF(A134="","-",_xldudf_EVEONLINE_GROUP(_FV(_FV(A134,"type"),"groupID")))</f>
        <v>-</v>
      </c>
      <c r="C134" t="str" cm="1">
        <f t="array" ref="C134">IF(B134="-","-",_xldudf_EVEONLINE_CATEGORY(_FV(B134,"category_id")))</f>
        <v>-</v>
      </c>
      <c r="K134" s="4" cm="1">
        <f t="array" ref="K134">IFERROR(_FV(_xldudf_EVEONLINE_TYPE(_FV(_FV(A134,"type"),"id")),"Adjusted Price",TRUE),0)</f>
        <v>0</v>
      </c>
      <c r="L134" s="4">
        <f t="shared" si="2"/>
        <v>0</v>
      </c>
    </row>
    <row r="135" spans="2:12">
      <c r="B135" t="str" cm="1">
        <f t="array" ref="B135">IF(A135="","-",_xldudf_EVEONLINE_GROUP(_FV(_FV(A135,"type"),"groupID")))</f>
        <v>-</v>
      </c>
      <c r="C135" t="str" cm="1">
        <f t="array" ref="C135">IF(B135="-","-",_xldudf_EVEONLINE_CATEGORY(_FV(B135,"category_id")))</f>
        <v>-</v>
      </c>
      <c r="K135" s="4" cm="1">
        <f t="array" ref="K135">IFERROR(_FV(_xldudf_EVEONLINE_TYPE(_FV(_FV(A135,"type"),"id")),"Adjusted Price",TRUE),0)</f>
        <v>0</v>
      </c>
      <c r="L135" s="4">
        <f t="shared" si="2"/>
        <v>0</v>
      </c>
    </row>
    <row r="136" spans="2:12">
      <c r="B136" t="str" cm="1">
        <f t="array" ref="B136">IF(A136="","-",_xldudf_EVEONLINE_GROUP(_FV(_FV(A136,"type"),"groupID")))</f>
        <v>-</v>
      </c>
      <c r="C136" t="str" cm="1">
        <f t="array" ref="C136">IF(B136="-","-",_xldudf_EVEONLINE_CATEGORY(_FV(B136,"category_id")))</f>
        <v>-</v>
      </c>
      <c r="K136" s="4" cm="1">
        <f t="array" ref="K136">IFERROR(_FV(_xldudf_EVEONLINE_TYPE(_FV(_FV(A136,"type"),"id")),"Adjusted Price",TRUE),0)</f>
        <v>0</v>
      </c>
      <c r="L136" s="4">
        <f t="shared" si="2"/>
        <v>0</v>
      </c>
    </row>
    <row r="137" spans="2:12">
      <c r="B137" t="str" cm="1">
        <f t="array" ref="B137">IF(A137="","-",_xldudf_EVEONLINE_GROUP(_FV(_FV(A137,"type"),"groupID")))</f>
        <v>-</v>
      </c>
      <c r="C137" t="str" cm="1">
        <f t="array" ref="C137">IF(B137="-","-",_xldudf_EVEONLINE_CATEGORY(_FV(B137,"category_id")))</f>
        <v>-</v>
      </c>
      <c r="K137" s="4" cm="1">
        <f t="array" ref="K137">IFERROR(_FV(_xldudf_EVEONLINE_TYPE(_FV(_FV(A137,"type"),"id")),"Adjusted Price",TRUE),0)</f>
        <v>0</v>
      </c>
      <c r="L137" s="4">
        <f t="shared" si="2"/>
        <v>0</v>
      </c>
    </row>
    <row r="138" spans="2:12">
      <c r="B138" t="str" cm="1">
        <f t="array" ref="B138">IF(A138="","-",_xldudf_EVEONLINE_GROUP(_FV(_FV(A138,"type"),"groupID")))</f>
        <v>-</v>
      </c>
      <c r="C138" t="str" cm="1">
        <f t="array" ref="C138">IF(B138="-","-",_xldudf_EVEONLINE_CATEGORY(_FV(B138,"category_id")))</f>
        <v>-</v>
      </c>
      <c r="K138" s="4" cm="1">
        <f t="array" ref="K138">IFERROR(_FV(_xldudf_EVEONLINE_TYPE(_FV(_FV(A138,"type"),"id")),"Adjusted Price",TRUE),0)</f>
        <v>0</v>
      </c>
      <c r="L138" s="4">
        <f t="shared" si="2"/>
        <v>0</v>
      </c>
    </row>
    <row r="139" spans="2:12">
      <c r="B139" t="str" cm="1">
        <f t="array" ref="B139">IF(A139="","-",_xldudf_EVEONLINE_GROUP(_FV(_FV(A139,"type"),"groupID")))</f>
        <v>-</v>
      </c>
      <c r="C139" t="str" cm="1">
        <f t="array" ref="C139">IF(B139="-","-",_xldudf_EVEONLINE_CATEGORY(_FV(B139,"category_id")))</f>
        <v>-</v>
      </c>
      <c r="K139" s="4" cm="1">
        <f t="array" ref="K139">IFERROR(_FV(_xldudf_EVEONLINE_TYPE(_FV(_FV(A139,"type"),"id")),"Adjusted Price",TRUE),0)</f>
        <v>0</v>
      </c>
      <c r="L139" s="4">
        <f t="shared" si="2"/>
        <v>0</v>
      </c>
    </row>
    <row r="140" spans="2:12">
      <c r="B140" t="str" cm="1">
        <f t="array" ref="B140">IF(A140="","-",_xldudf_EVEONLINE_GROUP(_FV(_FV(A140,"type"),"groupID")))</f>
        <v>-</v>
      </c>
      <c r="C140" t="str" cm="1">
        <f t="array" ref="C140">IF(B140="-","-",_xldudf_EVEONLINE_CATEGORY(_FV(B140,"category_id")))</f>
        <v>-</v>
      </c>
      <c r="K140" s="4" cm="1">
        <f t="array" ref="K140">IFERROR(_FV(_xldudf_EVEONLINE_TYPE(_FV(_FV(A140,"type"),"id")),"Adjusted Price",TRUE),0)</f>
        <v>0</v>
      </c>
      <c r="L140" s="4">
        <f t="shared" si="2"/>
        <v>0</v>
      </c>
    </row>
    <row r="141" spans="2:12">
      <c r="B141" t="str" cm="1">
        <f t="array" ref="B141">IF(A141="","-",_xldudf_EVEONLINE_GROUP(_FV(_FV(A141,"type"),"groupID")))</f>
        <v>-</v>
      </c>
      <c r="C141" t="str" cm="1">
        <f t="array" ref="C141">IF(B141="-","-",_xldudf_EVEONLINE_CATEGORY(_FV(B141,"category_id")))</f>
        <v>-</v>
      </c>
      <c r="K141" s="4" cm="1">
        <f t="array" ref="K141">IFERROR(_FV(_xldudf_EVEONLINE_TYPE(_FV(_FV(A141,"type"),"id")),"Adjusted Price",TRUE),0)</f>
        <v>0</v>
      </c>
      <c r="L141" s="4">
        <f t="shared" si="2"/>
        <v>0</v>
      </c>
    </row>
    <row r="142" spans="2:12">
      <c r="B142" t="str" cm="1">
        <f t="array" ref="B142">IF(A142="","-",_xldudf_EVEONLINE_GROUP(_FV(_FV(A142,"type"),"groupID")))</f>
        <v>-</v>
      </c>
      <c r="C142" t="str" cm="1">
        <f t="array" ref="C142">IF(B142="-","-",_xldudf_EVEONLINE_CATEGORY(_FV(B142,"category_id")))</f>
        <v>-</v>
      </c>
      <c r="K142" s="4" cm="1">
        <f t="array" ref="K142">IFERROR(_FV(_xldudf_EVEONLINE_TYPE(_FV(_FV(A142,"type"),"id")),"Adjusted Price",TRUE),0)</f>
        <v>0</v>
      </c>
      <c r="L142" s="4">
        <f t="shared" si="2"/>
        <v>0</v>
      </c>
    </row>
    <row r="143" spans="2:12">
      <c r="B143" t="str" cm="1">
        <f t="array" ref="B143">IF(A143="","-",_xldudf_EVEONLINE_GROUP(_FV(_FV(A143,"type"),"groupID")))</f>
        <v>-</v>
      </c>
      <c r="C143" t="str" cm="1">
        <f t="array" ref="C143">IF(B143="-","-",_xldudf_EVEONLINE_CATEGORY(_FV(B143,"category_id")))</f>
        <v>-</v>
      </c>
      <c r="K143" s="4" cm="1">
        <f t="array" ref="K143">IFERROR(_FV(_xldudf_EVEONLINE_TYPE(_FV(_FV(A143,"type"),"id")),"Adjusted Price",TRUE),0)</f>
        <v>0</v>
      </c>
      <c r="L143" s="4">
        <f t="shared" si="2"/>
        <v>0</v>
      </c>
    </row>
    <row r="144" spans="2:12">
      <c r="B144" t="str" cm="1">
        <f t="array" ref="B144">IF(A144="","-",_xldudf_EVEONLINE_GROUP(_FV(_FV(A144,"type"),"groupID")))</f>
        <v>-</v>
      </c>
      <c r="C144" t="str" cm="1">
        <f t="array" ref="C144">IF(B144="-","-",_xldudf_EVEONLINE_CATEGORY(_FV(B144,"category_id")))</f>
        <v>-</v>
      </c>
      <c r="K144" s="4" cm="1">
        <f t="array" ref="K144">IFERROR(_FV(_xldudf_EVEONLINE_TYPE(_FV(_FV(A144,"type"),"id")),"Adjusted Price",TRUE),0)</f>
        <v>0</v>
      </c>
      <c r="L144" s="4">
        <f t="shared" si="2"/>
        <v>0</v>
      </c>
    </row>
    <row r="145" spans="2:12">
      <c r="B145" t="str" cm="1">
        <f t="array" ref="B145">IF(A145="","-",_xldudf_EVEONLINE_GROUP(_FV(_FV(A145,"type"),"groupID")))</f>
        <v>-</v>
      </c>
      <c r="C145" t="str" cm="1">
        <f t="array" ref="C145">IF(B145="-","-",_xldudf_EVEONLINE_CATEGORY(_FV(B145,"category_id")))</f>
        <v>-</v>
      </c>
      <c r="K145" s="4" cm="1">
        <f t="array" ref="K145">IFERROR(_FV(_xldudf_EVEONLINE_TYPE(_FV(_FV(A145,"type"),"id")),"Adjusted Price",TRUE),0)</f>
        <v>0</v>
      </c>
      <c r="L145" s="4">
        <f t="shared" si="2"/>
        <v>0</v>
      </c>
    </row>
    <row r="146" spans="2:12">
      <c r="B146" t="str" cm="1">
        <f t="array" ref="B146">IF(A146="","-",_xldudf_EVEONLINE_GROUP(_FV(_FV(A146,"type"),"groupID")))</f>
        <v>-</v>
      </c>
      <c r="C146" t="str" cm="1">
        <f t="array" ref="C146">IF(B146="-","-",_xldudf_EVEONLINE_CATEGORY(_FV(B146,"category_id")))</f>
        <v>-</v>
      </c>
      <c r="K146" s="4" cm="1">
        <f t="array" ref="K146">IFERROR(_FV(_xldudf_EVEONLINE_TYPE(_FV(_FV(A146,"type"),"id")),"Adjusted Price",TRUE),0)</f>
        <v>0</v>
      </c>
      <c r="L146" s="4">
        <f t="shared" si="2"/>
        <v>0</v>
      </c>
    </row>
    <row r="147" spans="2:12">
      <c r="B147" t="str" cm="1">
        <f t="array" ref="B147">IF(A147="","-",_xldudf_EVEONLINE_GROUP(_FV(_FV(A147,"type"),"groupID")))</f>
        <v>-</v>
      </c>
      <c r="C147" t="str" cm="1">
        <f t="array" ref="C147">IF(B147="-","-",_xldudf_EVEONLINE_CATEGORY(_FV(B147,"category_id")))</f>
        <v>-</v>
      </c>
      <c r="K147" s="4" cm="1">
        <f t="array" ref="K147">IFERROR(_FV(_xldudf_EVEONLINE_TYPE(_FV(_FV(A147,"type"),"id")),"Adjusted Price",TRUE),0)</f>
        <v>0</v>
      </c>
      <c r="L147" s="4">
        <f t="shared" si="2"/>
        <v>0</v>
      </c>
    </row>
    <row r="148" spans="2:12">
      <c r="B148" t="str" cm="1">
        <f t="array" ref="B148">IF(A148="","-",_xldudf_EVEONLINE_GROUP(_FV(_FV(A148,"type"),"groupID")))</f>
        <v>-</v>
      </c>
      <c r="C148" t="str" cm="1">
        <f t="array" ref="C148">IF(B148="-","-",_xldudf_EVEONLINE_CATEGORY(_FV(B148,"category_id")))</f>
        <v>-</v>
      </c>
      <c r="K148" s="4" cm="1">
        <f t="array" ref="K148">IFERROR(_FV(_xldudf_EVEONLINE_TYPE(_FV(_FV(A148,"type"),"id")),"Adjusted Price",TRUE),0)</f>
        <v>0</v>
      </c>
      <c r="L148" s="4">
        <f t="shared" si="2"/>
        <v>0</v>
      </c>
    </row>
    <row r="149" spans="2:12">
      <c r="B149" t="str" cm="1">
        <f t="array" ref="B149">IF(A149="","-",_xldudf_EVEONLINE_GROUP(_FV(_FV(A149,"type"),"groupID")))</f>
        <v>-</v>
      </c>
      <c r="C149" t="str" cm="1">
        <f t="array" ref="C149">IF(B149="-","-",_xldudf_EVEONLINE_CATEGORY(_FV(B149,"category_id")))</f>
        <v>-</v>
      </c>
      <c r="K149" s="4" cm="1">
        <f t="array" ref="K149">IFERROR(_FV(_xldudf_EVEONLINE_TYPE(_FV(_FV(A149,"type"),"id")),"Adjusted Price",TRUE),0)</f>
        <v>0</v>
      </c>
      <c r="L149" s="4">
        <f t="shared" si="2"/>
        <v>0</v>
      </c>
    </row>
    <row r="150" spans="2:12">
      <c r="B150" t="str" cm="1">
        <f t="array" ref="B150">IF(A150="","-",_xldudf_EVEONLINE_GROUP(_FV(_FV(A150,"type"),"groupID")))</f>
        <v>-</v>
      </c>
      <c r="C150" t="str" cm="1">
        <f t="array" ref="C150">IF(B150="-","-",_xldudf_EVEONLINE_CATEGORY(_FV(B150,"category_id")))</f>
        <v>-</v>
      </c>
      <c r="K150" s="4" cm="1">
        <f t="array" ref="K150">IFERROR(_FV(_xldudf_EVEONLINE_TYPE(_FV(_FV(A150,"type"),"id")),"Adjusted Price",TRUE),0)</f>
        <v>0</v>
      </c>
      <c r="L150" s="4">
        <f t="shared" si="2"/>
        <v>0</v>
      </c>
    </row>
    <row r="151" spans="2:12">
      <c r="B151" t="str" cm="1">
        <f t="array" ref="B151">IF(A151="","-",_xldudf_EVEONLINE_GROUP(_FV(_FV(A151,"type"),"groupID")))</f>
        <v>-</v>
      </c>
      <c r="C151" t="str" cm="1">
        <f t="array" ref="C151">IF(B151="-","-",_xldudf_EVEONLINE_CATEGORY(_FV(B151,"category_id")))</f>
        <v>-</v>
      </c>
      <c r="K151" s="4" cm="1">
        <f t="array" ref="K151">IFERROR(_FV(_xldudf_EVEONLINE_TYPE(_FV(_FV(A151,"type"),"id")),"Adjusted Price",TRUE),0)</f>
        <v>0</v>
      </c>
      <c r="L151" s="4">
        <f t="shared" si="2"/>
        <v>0</v>
      </c>
    </row>
    <row r="152" spans="2:12">
      <c r="B152" t="str" cm="1">
        <f t="array" ref="B152">IF(A152="","-",_xldudf_EVEONLINE_GROUP(_FV(_FV(A152,"type"),"groupID")))</f>
        <v>-</v>
      </c>
      <c r="C152" t="str" cm="1">
        <f t="array" ref="C152">IF(B152="-","-",_xldudf_EVEONLINE_CATEGORY(_FV(B152,"category_id")))</f>
        <v>-</v>
      </c>
      <c r="K152" s="4" cm="1">
        <f t="array" ref="K152">IFERROR(_FV(_xldudf_EVEONLINE_TYPE(_FV(_FV(A152,"type"),"id")),"Adjusted Price",TRUE),0)</f>
        <v>0</v>
      </c>
      <c r="L152" s="4">
        <f t="shared" si="2"/>
        <v>0</v>
      </c>
    </row>
    <row r="153" spans="2:12">
      <c r="B153" t="str" cm="1">
        <f t="array" ref="B153">IF(A153="","-",_xldudf_EVEONLINE_GROUP(_FV(_FV(A153,"type"),"groupID")))</f>
        <v>-</v>
      </c>
      <c r="C153" t="str" cm="1">
        <f t="array" ref="C153">IF(B153="-","-",_xldudf_EVEONLINE_CATEGORY(_FV(B153,"category_id")))</f>
        <v>-</v>
      </c>
      <c r="K153" s="4" cm="1">
        <f t="array" ref="K153">IFERROR(_FV(_xldudf_EVEONLINE_TYPE(_FV(_FV(A153,"type"),"id")),"Adjusted Price",TRUE),0)</f>
        <v>0</v>
      </c>
      <c r="L153" s="4">
        <f t="shared" si="2"/>
        <v>0</v>
      </c>
    </row>
    <row r="154" spans="2:12">
      <c r="B154" t="str" cm="1">
        <f t="array" ref="B154">IF(A154="","-",_xldudf_EVEONLINE_GROUP(_FV(_FV(A154,"type"),"groupID")))</f>
        <v>-</v>
      </c>
      <c r="C154" t="str" cm="1">
        <f t="array" ref="C154">IF(B154="-","-",_xldudf_EVEONLINE_CATEGORY(_FV(B154,"category_id")))</f>
        <v>-</v>
      </c>
      <c r="K154" s="4" cm="1">
        <f t="array" ref="K154">IFERROR(_FV(_xldudf_EVEONLINE_TYPE(_FV(_FV(A154,"type"),"id")),"Adjusted Price",TRUE),0)</f>
        <v>0</v>
      </c>
      <c r="L154" s="4">
        <f t="shared" si="2"/>
        <v>0</v>
      </c>
    </row>
    <row r="155" spans="2:12">
      <c r="B155" t="str" cm="1">
        <f t="array" ref="B155">IF(A155="","-",_xldudf_EVEONLINE_GROUP(_FV(_FV(A155,"type"),"groupID")))</f>
        <v>-</v>
      </c>
      <c r="C155" t="str" cm="1">
        <f t="array" ref="C155">IF(B155="-","-",_xldudf_EVEONLINE_CATEGORY(_FV(B155,"category_id")))</f>
        <v>-</v>
      </c>
      <c r="K155" s="4" cm="1">
        <f t="array" ref="K155">IFERROR(_FV(_xldudf_EVEONLINE_TYPE(_FV(_FV(A155,"type"),"id")),"Adjusted Price",TRUE),0)</f>
        <v>0</v>
      </c>
      <c r="L155" s="4">
        <f t="shared" si="2"/>
        <v>0</v>
      </c>
    </row>
    <row r="156" spans="2:12">
      <c r="B156" t="str" cm="1">
        <f t="array" ref="B156">IF(A156="","-",_xldudf_EVEONLINE_GROUP(_FV(_FV(A156,"type"),"groupID")))</f>
        <v>-</v>
      </c>
      <c r="C156" t="str" cm="1">
        <f t="array" ref="C156">IF(B156="-","-",_xldudf_EVEONLINE_CATEGORY(_FV(B156,"category_id")))</f>
        <v>-</v>
      </c>
      <c r="K156" s="4" cm="1">
        <f t="array" ref="K156">IFERROR(_FV(_xldudf_EVEONLINE_TYPE(_FV(_FV(A156,"type"),"id")),"Adjusted Price",TRUE),0)</f>
        <v>0</v>
      </c>
      <c r="L156" s="4">
        <f t="shared" si="2"/>
        <v>0</v>
      </c>
    </row>
    <row r="157" spans="2:12">
      <c r="B157" t="str" cm="1">
        <f t="array" ref="B157">IF(A157="","-",_xldudf_EVEONLINE_GROUP(_FV(_FV(A157,"type"),"groupID")))</f>
        <v>-</v>
      </c>
      <c r="C157" t="str" cm="1">
        <f t="array" ref="C157">IF(B157="-","-",_xldudf_EVEONLINE_CATEGORY(_FV(B157,"category_id")))</f>
        <v>-</v>
      </c>
      <c r="K157" s="4" cm="1">
        <f t="array" ref="K157">IFERROR(_FV(_xldudf_EVEONLINE_TYPE(_FV(_FV(A157,"type"),"id")),"Adjusted Price",TRUE),0)</f>
        <v>0</v>
      </c>
      <c r="L157" s="4">
        <f t="shared" si="2"/>
        <v>0</v>
      </c>
    </row>
    <row r="158" spans="2:12">
      <c r="B158" t="str" cm="1">
        <f t="array" ref="B158">IF(A158="","-",_xldudf_EVEONLINE_GROUP(_FV(_FV(A158,"type"),"groupID")))</f>
        <v>-</v>
      </c>
      <c r="C158" t="str" cm="1">
        <f t="array" ref="C158">IF(B158="-","-",_xldudf_EVEONLINE_CATEGORY(_FV(B158,"category_id")))</f>
        <v>-</v>
      </c>
      <c r="K158" s="4" cm="1">
        <f t="array" ref="K158">IFERROR(_FV(_xldudf_EVEONLINE_TYPE(_FV(_FV(A158,"type"),"id")),"Adjusted Price",TRUE),0)</f>
        <v>0</v>
      </c>
      <c r="L158" s="4">
        <f t="shared" si="2"/>
        <v>0</v>
      </c>
    </row>
    <row r="159" spans="2:12">
      <c r="B159" t="str" cm="1">
        <f t="array" ref="B159">IF(A159="","-",_xldudf_EVEONLINE_GROUP(_FV(_FV(A159,"type"),"groupID")))</f>
        <v>-</v>
      </c>
      <c r="C159" t="str" cm="1">
        <f t="array" ref="C159">IF(B159="-","-",_xldudf_EVEONLINE_CATEGORY(_FV(B159,"category_id")))</f>
        <v>-</v>
      </c>
      <c r="K159" s="4" cm="1">
        <f t="array" ref="K159">IFERROR(_FV(_xldudf_EVEONLINE_TYPE(_FV(_FV(A159,"type"),"id")),"Adjusted Price",TRUE),0)</f>
        <v>0</v>
      </c>
      <c r="L159" s="4">
        <f t="shared" si="2"/>
        <v>0</v>
      </c>
    </row>
    <row r="160" spans="2:12">
      <c r="B160" t="str" cm="1">
        <f t="array" ref="B160">IF(A160="","-",_xldudf_EVEONLINE_GROUP(_FV(_FV(A160,"type"),"groupID")))</f>
        <v>-</v>
      </c>
      <c r="C160" t="str" cm="1">
        <f t="array" ref="C160">IF(B160="-","-",_xldudf_EVEONLINE_CATEGORY(_FV(B160,"category_id")))</f>
        <v>-</v>
      </c>
      <c r="K160" s="4" cm="1">
        <f t="array" ref="K160">IFERROR(_FV(_xldudf_EVEONLINE_TYPE(_FV(_FV(A160,"type"),"id")),"Adjusted Price",TRUE),0)</f>
        <v>0</v>
      </c>
      <c r="L160" s="4">
        <f t="shared" si="2"/>
        <v>0</v>
      </c>
    </row>
    <row r="161" spans="2:12">
      <c r="B161" t="str" cm="1">
        <f t="array" ref="B161">IF(A161="","-",_xldudf_EVEONLINE_GROUP(_FV(_FV(A161,"type"),"groupID")))</f>
        <v>-</v>
      </c>
      <c r="C161" t="str" cm="1">
        <f t="array" ref="C161">IF(B161="-","-",_xldudf_EVEONLINE_CATEGORY(_FV(B161,"category_id")))</f>
        <v>-</v>
      </c>
      <c r="K161" s="4" cm="1">
        <f t="array" ref="K161">IFERROR(_FV(_xldudf_EVEONLINE_TYPE(_FV(_FV(A161,"type"),"id")),"Adjusted Price",TRUE),0)</f>
        <v>0</v>
      </c>
      <c r="L161" s="4">
        <f t="shared" si="2"/>
        <v>0</v>
      </c>
    </row>
    <row r="162" spans="2:12">
      <c r="B162" t="str" cm="1">
        <f t="array" ref="B162">IF(A162="","-",_xldudf_EVEONLINE_GROUP(_FV(_FV(A162,"type"),"groupID")))</f>
        <v>-</v>
      </c>
      <c r="C162" t="str" cm="1">
        <f t="array" ref="C162">IF(B162="-","-",_xldudf_EVEONLINE_CATEGORY(_FV(B162,"category_id")))</f>
        <v>-</v>
      </c>
      <c r="K162" s="4" cm="1">
        <f t="array" ref="K162">IFERROR(_FV(_xldudf_EVEONLINE_TYPE(_FV(_FV(A162,"type"),"id")),"Adjusted Price",TRUE),0)</f>
        <v>0</v>
      </c>
      <c r="L162" s="4">
        <f t="shared" si="2"/>
        <v>0</v>
      </c>
    </row>
    <row r="163" spans="2:12">
      <c r="B163" t="str" cm="1">
        <f t="array" ref="B163">IF(A163="","-",_xldudf_EVEONLINE_GROUP(_FV(_FV(A163,"type"),"groupID")))</f>
        <v>-</v>
      </c>
      <c r="C163" t="str" cm="1">
        <f t="array" ref="C163">IF(B163="-","-",_xldudf_EVEONLINE_CATEGORY(_FV(B163,"category_id")))</f>
        <v>-</v>
      </c>
      <c r="K163" s="4" cm="1">
        <f t="array" ref="K163">IFERROR(_FV(_xldudf_EVEONLINE_TYPE(_FV(_FV(A163,"type"),"id")),"Adjusted Price",TRUE),0)</f>
        <v>0</v>
      </c>
      <c r="L163" s="4">
        <f t="shared" si="2"/>
        <v>0</v>
      </c>
    </row>
    <row r="164" spans="2:12">
      <c r="B164" t="str" cm="1">
        <f t="array" ref="B164">IF(A164="","-",_xldudf_EVEONLINE_GROUP(_FV(_FV(A164,"type"),"groupID")))</f>
        <v>-</v>
      </c>
      <c r="C164" t="str" cm="1">
        <f t="array" ref="C164">IF(B164="-","-",_xldudf_EVEONLINE_CATEGORY(_FV(B164,"category_id")))</f>
        <v>-</v>
      </c>
      <c r="K164" s="4" cm="1">
        <f t="array" ref="K164">IFERROR(_FV(_xldudf_EVEONLINE_TYPE(_FV(_FV(A164,"type"),"id")),"Adjusted Price",TRUE),0)</f>
        <v>0</v>
      </c>
      <c r="L164" s="4">
        <f t="shared" si="2"/>
        <v>0</v>
      </c>
    </row>
    <row r="165" spans="2:12">
      <c r="B165" t="str" cm="1">
        <f t="array" ref="B165">IF(A165="","-",_xldudf_EVEONLINE_GROUP(_FV(_FV(A165,"type"),"groupID")))</f>
        <v>-</v>
      </c>
      <c r="C165" t="str" cm="1">
        <f t="array" ref="C165">IF(B165="-","-",_xldudf_EVEONLINE_CATEGORY(_FV(B165,"category_id")))</f>
        <v>-</v>
      </c>
      <c r="K165" s="4" cm="1">
        <f t="array" ref="K165">IFERROR(_FV(_xldudf_EVEONLINE_TYPE(_FV(_FV(A165,"type"),"id")),"Adjusted Price",TRUE),0)</f>
        <v>0</v>
      </c>
      <c r="L165" s="4">
        <f t="shared" si="2"/>
        <v>0</v>
      </c>
    </row>
    <row r="166" spans="2:12">
      <c r="B166" t="str" cm="1">
        <f t="array" ref="B166">IF(A166="","-",_xldudf_EVEONLINE_GROUP(_FV(_FV(A166,"type"),"groupID")))</f>
        <v>-</v>
      </c>
      <c r="C166" t="str" cm="1">
        <f t="array" ref="C166">IF(B166="-","-",_xldudf_EVEONLINE_CATEGORY(_FV(B166,"category_id")))</f>
        <v>-</v>
      </c>
      <c r="K166" s="4" cm="1">
        <f t="array" ref="K166">IFERROR(_FV(_xldudf_EVEONLINE_TYPE(_FV(_FV(A166,"type"),"id")),"Adjusted Price",TRUE),0)</f>
        <v>0</v>
      </c>
      <c r="L166" s="4">
        <f t="shared" si="2"/>
        <v>0</v>
      </c>
    </row>
    <row r="167" spans="2:12">
      <c r="B167" t="str" cm="1">
        <f t="array" ref="B167">IF(A167="","-",_xldudf_EVEONLINE_GROUP(_FV(_FV(A167,"type"),"groupID")))</f>
        <v>-</v>
      </c>
      <c r="C167" t="str" cm="1">
        <f t="array" ref="C167">IF(B167="-","-",_xldudf_EVEONLINE_CATEGORY(_FV(B167,"category_id")))</f>
        <v>-</v>
      </c>
      <c r="K167" s="4" cm="1">
        <f t="array" ref="K167">IFERROR(_FV(_xldudf_EVEONLINE_TYPE(_FV(_FV(A167,"type"),"id")),"Adjusted Price",TRUE),0)</f>
        <v>0</v>
      </c>
      <c r="L167" s="4">
        <f t="shared" si="2"/>
        <v>0</v>
      </c>
    </row>
    <row r="168" spans="2:12">
      <c r="B168" t="str" cm="1">
        <f t="array" ref="B168">IF(A168="","-",_xldudf_EVEONLINE_GROUP(_FV(_FV(A168,"type"),"groupID")))</f>
        <v>-</v>
      </c>
      <c r="C168" t="str" cm="1">
        <f t="array" ref="C168">IF(B168="-","-",_xldudf_EVEONLINE_CATEGORY(_FV(B168,"category_id")))</f>
        <v>-</v>
      </c>
      <c r="K168" s="4" cm="1">
        <f t="array" ref="K168">IFERROR(_FV(_xldudf_EVEONLINE_TYPE(_FV(_FV(A168,"type"),"id")),"Adjusted Price",TRUE),0)</f>
        <v>0</v>
      </c>
      <c r="L168" s="4">
        <f t="shared" si="2"/>
        <v>0</v>
      </c>
    </row>
    <row r="169" spans="2:12">
      <c r="B169" t="str" cm="1">
        <f t="array" ref="B169">IF(A169="","-",_xldudf_EVEONLINE_GROUP(_FV(_FV(A169,"type"),"groupID")))</f>
        <v>-</v>
      </c>
      <c r="C169" t="str" cm="1">
        <f t="array" ref="C169">IF(B169="-","-",_xldudf_EVEONLINE_CATEGORY(_FV(B169,"category_id")))</f>
        <v>-</v>
      </c>
      <c r="K169" s="4" cm="1">
        <f t="array" ref="K169">IFERROR(_FV(_xldudf_EVEONLINE_TYPE(_FV(_FV(A169,"type"),"id")),"Adjusted Price",TRUE),0)</f>
        <v>0</v>
      </c>
      <c r="L169" s="4">
        <f t="shared" si="2"/>
        <v>0</v>
      </c>
    </row>
    <row r="170" spans="2:12">
      <c r="B170" t="str" cm="1">
        <f t="array" ref="B170">IF(A170="","-",_xldudf_EVEONLINE_GROUP(_FV(_FV(A170,"type"),"groupID")))</f>
        <v>-</v>
      </c>
      <c r="C170" t="str" cm="1">
        <f t="array" ref="C170">IF(B170="-","-",_xldudf_EVEONLINE_CATEGORY(_FV(B170,"category_id")))</f>
        <v>-</v>
      </c>
      <c r="K170" s="4" cm="1">
        <f t="array" ref="K170">IFERROR(_FV(_xldudf_EVEONLINE_TYPE(_FV(_FV(A170,"type"),"id")),"Adjusted Price",TRUE),0)</f>
        <v>0</v>
      </c>
      <c r="L170" s="4">
        <f t="shared" si="2"/>
        <v>0</v>
      </c>
    </row>
    <row r="171" spans="2:12">
      <c r="B171" t="str" cm="1">
        <f t="array" ref="B171">IF(A171="","-",_xldudf_EVEONLINE_GROUP(_FV(_FV(A171,"type"),"groupID")))</f>
        <v>-</v>
      </c>
      <c r="C171" t="str" cm="1">
        <f t="array" ref="C171">IF(B171="-","-",_xldudf_EVEONLINE_CATEGORY(_FV(B171,"category_id")))</f>
        <v>-</v>
      </c>
      <c r="K171" s="4" cm="1">
        <f t="array" ref="K171">IFERROR(_FV(_xldudf_EVEONLINE_TYPE(_FV(_FV(A171,"type"),"id")),"Adjusted Price",TRUE),0)</f>
        <v>0</v>
      </c>
      <c r="L171" s="4">
        <f t="shared" si="2"/>
        <v>0</v>
      </c>
    </row>
    <row r="172" spans="2:12">
      <c r="B172" t="str" cm="1">
        <f t="array" ref="B172">IF(A172="","-",_xldudf_EVEONLINE_GROUP(_FV(_FV(A172,"type"),"groupID")))</f>
        <v>-</v>
      </c>
      <c r="C172" t="str" cm="1">
        <f t="array" ref="C172">IF(B172="-","-",_xldudf_EVEONLINE_CATEGORY(_FV(B172,"category_id")))</f>
        <v>-</v>
      </c>
      <c r="K172" s="4" cm="1">
        <f t="array" ref="K172">IFERROR(_FV(_xldudf_EVEONLINE_TYPE(_FV(_FV(A172,"type"),"id")),"Adjusted Price",TRUE),0)</f>
        <v>0</v>
      </c>
      <c r="L172" s="4">
        <f t="shared" si="2"/>
        <v>0</v>
      </c>
    </row>
    <row r="173" spans="2:12">
      <c r="B173" t="str" cm="1">
        <f t="array" ref="B173">IF(A173="","-",_xldudf_EVEONLINE_GROUP(_FV(_FV(A173,"type"),"groupID")))</f>
        <v>-</v>
      </c>
      <c r="C173" t="str" cm="1">
        <f t="array" ref="C173">IF(B173="-","-",_xldudf_EVEONLINE_CATEGORY(_FV(B173,"category_id")))</f>
        <v>-</v>
      </c>
      <c r="K173" s="4" cm="1">
        <f t="array" ref="K173">IFERROR(_FV(_xldudf_EVEONLINE_TYPE(_FV(_FV(A173,"type"),"id")),"Adjusted Price",TRUE),0)</f>
        <v>0</v>
      </c>
      <c r="L173" s="4">
        <f t="shared" si="2"/>
        <v>0</v>
      </c>
    </row>
    <row r="174" spans="2:12">
      <c r="B174" t="str" cm="1">
        <f t="array" ref="B174">IF(A174="","-",_xldudf_EVEONLINE_GROUP(_FV(_FV(A174,"type"),"groupID")))</f>
        <v>-</v>
      </c>
      <c r="C174" t="str" cm="1">
        <f t="array" ref="C174">IF(B174="-","-",_xldudf_EVEONLINE_CATEGORY(_FV(B174,"category_id")))</f>
        <v>-</v>
      </c>
      <c r="K174" s="4" cm="1">
        <f t="array" ref="K174">IFERROR(_FV(_xldudf_EVEONLINE_TYPE(_FV(_FV(A174,"type"),"id")),"Adjusted Price",TRUE),0)</f>
        <v>0</v>
      </c>
      <c r="L174" s="4">
        <f t="shared" si="2"/>
        <v>0</v>
      </c>
    </row>
    <row r="175" spans="2:12">
      <c r="B175" t="str" cm="1">
        <f t="array" ref="B175">IF(A175="","-",_xldudf_EVEONLINE_GROUP(_FV(_FV(A175,"type"),"groupID")))</f>
        <v>-</v>
      </c>
      <c r="C175" t="str" cm="1">
        <f t="array" ref="C175">IF(B175="-","-",_xldudf_EVEONLINE_CATEGORY(_FV(B175,"category_id")))</f>
        <v>-</v>
      </c>
      <c r="K175" s="4" cm="1">
        <f t="array" ref="K175">IFERROR(_FV(_xldudf_EVEONLINE_TYPE(_FV(_FV(A175,"type"),"id")),"Adjusted Price",TRUE),0)</f>
        <v>0</v>
      </c>
      <c r="L175" s="4">
        <f t="shared" si="2"/>
        <v>0</v>
      </c>
    </row>
    <row r="176" spans="2:12">
      <c r="B176" t="str" cm="1">
        <f t="array" ref="B176">IF(A176="","-",_xldudf_EVEONLINE_GROUP(_FV(_FV(A176,"type"),"groupID")))</f>
        <v>-</v>
      </c>
      <c r="C176" t="str" cm="1">
        <f t="array" ref="C176">IF(B176="-","-",_xldudf_EVEONLINE_CATEGORY(_FV(B176,"category_id")))</f>
        <v>-</v>
      </c>
      <c r="K176" s="4" cm="1">
        <f t="array" ref="K176">IFERROR(_FV(_xldudf_EVEONLINE_TYPE(_FV(_FV(A176,"type"),"id")),"Adjusted Price",TRUE),0)</f>
        <v>0</v>
      </c>
      <c r="L176" s="4">
        <f t="shared" si="2"/>
        <v>0</v>
      </c>
    </row>
    <row r="177" spans="2:12">
      <c r="B177" t="str" cm="1">
        <f t="array" ref="B177">IF(A177="","-",_xldudf_EVEONLINE_GROUP(_FV(_FV(A177,"type"),"groupID")))</f>
        <v>-</v>
      </c>
      <c r="C177" t="str" cm="1">
        <f t="array" ref="C177">IF(B177="-","-",_xldudf_EVEONLINE_CATEGORY(_FV(B177,"category_id")))</f>
        <v>-</v>
      </c>
      <c r="K177" s="4" cm="1">
        <f t="array" ref="K177">IFERROR(_FV(_xldudf_EVEONLINE_TYPE(_FV(_FV(A177,"type"),"id")),"Adjusted Price",TRUE),0)</f>
        <v>0</v>
      </c>
      <c r="L177" s="4">
        <f t="shared" si="2"/>
        <v>0</v>
      </c>
    </row>
    <row r="178" spans="2:12">
      <c r="B178" t="str" cm="1">
        <f t="array" ref="B178">IF(A178="","-",_xldudf_EVEONLINE_GROUP(_FV(_FV(A178,"type"),"groupID")))</f>
        <v>-</v>
      </c>
      <c r="C178" t="str" cm="1">
        <f t="array" ref="C178">IF(B178="-","-",_xldudf_EVEONLINE_CATEGORY(_FV(B178,"category_id")))</f>
        <v>-</v>
      </c>
      <c r="K178" s="4" cm="1">
        <f t="array" ref="K178">IFERROR(_FV(_xldudf_EVEONLINE_TYPE(_FV(_FV(A178,"type"),"id")),"Adjusted Price",TRUE),0)</f>
        <v>0</v>
      </c>
      <c r="L178" s="4">
        <f t="shared" si="2"/>
        <v>0</v>
      </c>
    </row>
    <row r="179" spans="2:12">
      <c r="B179" t="str" cm="1">
        <f t="array" ref="B179">IF(A179="","-",_xldudf_EVEONLINE_GROUP(_FV(_FV(A179,"type"),"groupID")))</f>
        <v>-</v>
      </c>
      <c r="C179" t="str" cm="1">
        <f t="array" ref="C179">IF(B179="-","-",_xldudf_EVEONLINE_CATEGORY(_FV(B179,"category_id")))</f>
        <v>-</v>
      </c>
      <c r="K179" s="4" cm="1">
        <f t="array" ref="K179">IFERROR(_FV(_xldudf_EVEONLINE_TYPE(_FV(_FV(A179,"type"),"id")),"Adjusted Price",TRUE),0)</f>
        <v>0</v>
      </c>
      <c r="L179" s="4">
        <f t="shared" si="2"/>
        <v>0</v>
      </c>
    </row>
    <row r="180" spans="2:12">
      <c r="B180" t="str" cm="1">
        <f t="array" ref="B180">IF(A180="","-",_xldudf_EVEONLINE_GROUP(_FV(_FV(A180,"type"),"groupID")))</f>
        <v>-</v>
      </c>
      <c r="C180" t="str" cm="1">
        <f t="array" ref="C180">IF(B180="-","-",_xldudf_EVEONLINE_CATEGORY(_FV(B180,"category_id")))</f>
        <v>-</v>
      </c>
      <c r="K180" s="4" cm="1">
        <f t="array" ref="K180">IFERROR(_FV(_xldudf_EVEONLINE_TYPE(_FV(_FV(A180,"type"),"id")),"Adjusted Price",TRUE),0)</f>
        <v>0</v>
      </c>
      <c r="L180" s="4">
        <f t="shared" si="2"/>
        <v>0</v>
      </c>
    </row>
    <row r="181" spans="2:12">
      <c r="B181" t="str" cm="1">
        <f t="array" ref="B181">IF(A181="","-",_xldudf_EVEONLINE_GROUP(_FV(_FV(A181,"type"),"groupID")))</f>
        <v>-</v>
      </c>
      <c r="C181" t="str" cm="1">
        <f t="array" ref="C181">IF(B181="-","-",_xldudf_EVEONLINE_CATEGORY(_FV(B181,"category_id")))</f>
        <v>-</v>
      </c>
      <c r="K181" s="4" cm="1">
        <f t="array" ref="K181">IFERROR(_FV(_xldudf_EVEONLINE_TYPE(_FV(_FV(A181,"type"),"id")),"Adjusted Price",TRUE),0)</f>
        <v>0</v>
      </c>
      <c r="L181" s="4">
        <f t="shared" si="2"/>
        <v>0</v>
      </c>
    </row>
    <row r="182" spans="2:12">
      <c r="B182" t="str" cm="1">
        <f t="array" ref="B182">IF(A182="","-",_xldudf_EVEONLINE_GROUP(_FV(_FV(A182,"type"),"groupID")))</f>
        <v>-</v>
      </c>
      <c r="C182" t="str" cm="1">
        <f t="array" ref="C182">IF(B182="-","-",_xldudf_EVEONLINE_CATEGORY(_FV(B182,"category_id")))</f>
        <v>-</v>
      </c>
      <c r="K182" s="4" cm="1">
        <f t="array" ref="K182">IFERROR(_FV(_xldudf_EVEONLINE_TYPE(_FV(_FV(A182,"type"),"id")),"Adjusted Price",TRUE),0)</f>
        <v>0</v>
      </c>
      <c r="L182" s="4">
        <f t="shared" si="2"/>
        <v>0</v>
      </c>
    </row>
    <row r="183" spans="2:12">
      <c r="B183" t="str" cm="1">
        <f t="array" ref="B183">IF(A183="","-",_xldudf_EVEONLINE_GROUP(_FV(_FV(A183,"type"),"groupID")))</f>
        <v>-</v>
      </c>
      <c r="C183" t="str" cm="1">
        <f t="array" ref="C183">IF(B183="-","-",_xldudf_EVEONLINE_CATEGORY(_FV(B183,"category_id")))</f>
        <v>-</v>
      </c>
      <c r="K183" s="4" cm="1">
        <f t="array" ref="K183">IFERROR(_FV(_xldudf_EVEONLINE_TYPE(_FV(_FV(A183,"type"),"id")),"Adjusted Price",TRUE),0)</f>
        <v>0</v>
      </c>
      <c r="L183" s="4">
        <f t="shared" si="2"/>
        <v>0</v>
      </c>
    </row>
    <row r="184" spans="2:12">
      <c r="B184" t="str" cm="1">
        <f t="array" ref="B184">IF(A184="","-",_xldudf_EVEONLINE_GROUP(_FV(_FV(A184,"type"),"groupID")))</f>
        <v>-</v>
      </c>
      <c r="C184" t="str" cm="1">
        <f t="array" ref="C184">IF(B184="-","-",_xldudf_EVEONLINE_CATEGORY(_FV(B184,"category_id")))</f>
        <v>-</v>
      </c>
      <c r="K184" s="4" cm="1">
        <f t="array" ref="K184">IFERROR(_FV(_xldudf_EVEONLINE_TYPE(_FV(_FV(A184,"type"),"id")),"Adjusted Price",TRUE),0)</f>
        <v>0</v>
      </c>
      <c r="L184" s="4">
        <f t="shared" si="2"/>
        <v>0</v>
      </c>
    </row>
    <row r="185" spans="2:12">
      <c r="B185" t="str" cm="1">
        <f t="array" ref="B185">IF(A185="","-",_xldudf_EVEONLINE_GROUP(_FV(_FV(A185,"type"),"groupID")))</f>
        <v>-</v>
      </c>
      <c r="C185" t="str" cm="1">
        <f t="array" ref="C185">IF(B185="-","-",_xldudf_EVEONLINE_CATEGORY(_FV(B185,"category_id")))</f>
        <v>-</v>
      </c>
      <c r="K185" s="4" cm="1">
        <f t="array" ref="K185">IFERROR(_FV(_xldudf_EVEONLINE_TYPE(_FV(_FV(A185,"type"),"id")),"Adjusted Price",TRUE),0)</f>
        <v>0</v>
      </c>
      <c r="L185" s="4">
        <f t="shared" si="2"/>
        <v>0</v>
      </c>
    </row>
    <row r="186" spans="2:12">
      <c r="B186" t="str" cm="1">
        <f t="array" ref="B186">IF(A186="","-",_xldudf_EVEONLINE_GROUP(_FV(_FV(A186,"type"),"groupID")))</f>
        <v>-</v>
      </c>
      <c r="C186" t="str" cm="1">
        <f t="array" ref="C186">IF(B186="-","-",_xldudf_EVEONLINE_CATEGORY(_FV(B186,"category_id")))</f>
        <v>-</v>
      </c>
      <c r="K186" s="4" cm="1">
        <f t="array" ref="K186">IFERROR(_FV(_xldudf_EVEONLINE_TYPE(_FV(_FV(A186,"type"),"id")),"Adjusted Price",TRUE),0)</f>
        <v>0</v>
      </c>
      <c r="L186" s="4">
        <f t="shared" si="2"/>
        <v>0</v>
      </c>
    </row>
    <row r="187" spans="2:12">
      <c r="B187" t="str" cm="1">
        <f t="array" ref="B187">IF(A187="","-",_xldudf_EVEONLINE_GROUP(_FV(_FV(A187,"type"),"groupID")))</f>
        <v>-</v>
      </c>
      <c r="C187" t="str" cm="1">
        <f t="array" ref="C187">IF(B187="-","-",_xldudf_EVEONLINE_CATEGORY(_FV(B187,"category_id")))</f>
        <v>-</v>
      </c>
      <c r="K187" s="4" cm="1">
        <f t="array" ref="K187">IFERROR(_FV(_xldudf_EVEONLINE_TYPE(_FV(_FV(A187,"type"),"id")),"Adjusted Price",TRUE),0)</f>
        <v>0</v>
      </c>
      <c r="L187" s="4">
        <f t="shared" si="2"/>
        <v>0</v>
      </c>
    </row>
    <row r="188" spans="2:12">
      <c r="B188" t="str" cm="1">
        <f t="array" ref="B188">IF(A188="","-",_xldudf_EVEONLINE_GROUP(_FV(_FV(A188,"type"),"groupID")))</f>
        <v>-</v>
      </c>
      <c r="C188" t="str" cm="1">
        <f t="array" ref="C188">IF(B188="-","-",_xldudf_EVEONLINE_CATEGORY(_FV(B188,"category_id")))</f>
        <v>-</v>
      </c>
      <c r="K188" s="4" cm="1">
        <f t="array" ref="K188">IFERROR(_FV(_xldudf_EVEONLINE_TYPE(_FV(_FV(A188,"type"),"id")),"Adjusted Price",TRUE),0)</f>
        <v>0</v>
      </c>
      <c r="L188" s="4">
        <f t="shared" si="2"/>
        <v>0</v>
      </c>
    </row>
    <row r="189" spans="2:12">
      <c r="B189" t="str" cm="1">
        <f t="array" ref="B189">IF(A189="","-",_xldudf_EVEONLINE_GROUP(_FV(_FV(A189,"type"),"groupID")))</f>
        <v>-</v>
      </c>
      <c r="C189" t="str" cm="1">
        <f t="array" ref="C189">IF(B189="-","-",_xldudf_EVEONLINE_CATEGORY(_FV(B189,"category_id")))</f>
        <v>-</v>
      </c>
      <c r="K189" s="4" cm="1">
        <f t="array" ref="K189">IFERROR(_FV(_xldudf_EVEONLINE_TYPE(_FV(_FV(A189,"type"),"id")),"Adjusted Price",TRUE),0)</f>
        <v>0</v>
      </c>
      <c r="L189" s="4">
        <f t="shared" si="2"/>
        <v>0</v>
      </c>
    </row>
    <row r="190" spans="2:12">
      <c r="B190" t="str" cm="1">
        <f t="array" ref="B190">IF(A190="","-",_xldudf_EVEONLINE_GROUP(_FV(_FV(A190,"type"),"groupID")))</f>
        <v>-</v>
      </c>
      <c r="C190" t="str" cm="1">
        <f t="array" ref="C190">IF(B190="-","-",_xldudf_EVEONLINE_CATEGORY(_FV(B190,"category_id")))</f>
        <v>-</v>
      </c>
      <c r="K190" s="4" cm="1">
        <f t="array" ref="K190">IFERROR(_FV(_xldudf_EVEONLINE_TYPE(_FV(_FV(A190,"type"),"id")),"Adjusted Price",TRUE),0)</f>
        <v>0</v>
      </c>
      <c r="L190" s="4">
        <f t="shared" si="2"/>
        <v>0</v>
      </c>
    </row>
    <row r="191" spans="2:12">
      <c r="B191" t="str" cm="1">
        <f t="array" ref="B191">IF(A191="","-",_xldudf_EVEONLINE_GROUP(_FV(_FV(A191,"type"),"groupID")))</f>
        <v>-</v>
      </c>
      <c r="C191" t="str" cm="1">
        <f t="array" ref="C191">IF(B191="-","-",_xldudf_EVEONLINE_CATEGORY(_FV(B191,"category_id")))</f>
        <v>-</v>
      </c>
      <c r="K191" s="4" cm="1">
        <f t="array" ref="K191">IFERROR(_FV(_xldudf_EVEONLINE_TYPE(_FV(_FV(A191,"type"),"id")),"Adjusted Price",TRUE),0)</f>
        <v>0</v>
      </c>
      <c r="L191" s="4">
        <f t="shared" si="2"/>
        <v>0</v>
      </c>
    </row>
    <row r="192" spans="2:12">
      <c r="B192" t="str" cm="1">
        <f t="array" ref="B192">IF(A192="","-",_xldudf_EVEONLINE_GROUP(_FV(_FV(A192,"type"),"groupID")))</f>
        <v>-</v>
      </c>
      <c r="C192" t="str" cm="1">
        <f t="array" ref="C192">IF(B192="-","-",_xldudf_EVEONLINE_CATEGORY(_FV(B192,"category_id")))</f>
        <v>-</v>
      </c>
      <c r="K192" s="4" cm="1">
        <f t="array" ref="K192">IFERROR(_FV(_xldudf_EVEONLINE_TYPE(_FV(_FV(A192,"type"),"id")),"Adjusted Price",TRUE),0)</f>
        <v>0</v>
      </c>
      <c r="L192" s="4">
        <f t="shared" si="2"/>
        <v>0</v>
      </c>
    </row>
    <row r="193" spans="2:12">
      <c r="B193" t="str" cm="1">
        <f t="array" ref="B193">IF(A193="","-",_xldudf_EVEONLINE_GROUP(_FV(_FV(A193,"type"),"groupID")))</f>
        <v>-</v>
      </c>
      <c r="C193" t="str" cm="1">
        <f t="array" ref="C193">IF(B193="-","-",_xldudf_EVEONLINE_CATEGORY(_FV(B193,"category_id")))</f>
        <v>-</v>
      </c>
      <c r="K193" s="4" cm="1">
        <f t="array" ref="K193">IFERROR(_FV(_xldudf_EVEONLINE_TYPE(_FV(_FV(A193,"type"),"id")),"Adjusted Price",TRUE),0)</f>
        <v>0</v>
      </c>
      <c r="L193" s="4">
        <f t="shared" si="2"/>
        <v>0</v>
      </c>
    </row>
    <row r="194" spans="2:12">
      <c r="B194" t="str" cm="1">
        <f t="array" ref="B194">IF(A194="","-",_xldudf_EVEONLINE_GROUP(_FV(_FV(A194,"type"),"groupID")))</f>
        <v>-</v>
      </c>
      <c r="C194" t="str" cm="1">
        <f t="array" ref="C194">IF(B194="-","-",_xldudf_EVEONLINE_CATEGORY(_FV(B194,"category_id")))</f>
        <v>-</v>
      </c>
      <c r="K194" s="4" cm="1">
        <f t="array" ref="K194">IFERROR(_FV(_xldudf_EVEONLINE_TYPE(_FV(_FV(A194,"type"),"id")),"Adjusted Price",TRUE),0)</f>
        <v>0</v>
      </c>
      <c r="L194" s="4">
        <f t="shared" si="2"/>
        <v>0</v>
      </c>
    </row>
    <row r="195" spans="2:12">
      <c r="B195" t="str" cm="1">
        <f t="array" ref="B195">IF(A195="","-",_xldudf_EVEONLINE_GROUP(_FV(_FV(A195,"type"),"groupID")))</f>
        <v>-</v>
      </c>
      <c r="C195" t="str" cm="1">
        <f t="array" ref="C195">IF(B195="-","-",_xldudf_EVEONLINE_CATEGORY(_FV(B195,"category_id")))</f>
        <v>-</v>
      </c>
      <c r="K195" s="4" cm="1">
        <f t="array" ref="K195">IFERROR(_FV(_xldudf_EVEONLINE_TYPE(_FV(_FV(A195,"type"),"id")),"Adjusted Price",TRUE),0)</f>
        <v>0</v>
      </c>
      <c r="L195" s="4">
        <f t="shared" ref="L195:L258" si="3">F195*K195</f>
        <v>0</v>
      </c>
    </row>
    <row r="196" spans="2:12">
      <c r="B196" t="str" cm="1">
        <f t="array" ref="B196">IF(A196="","-",_xldudf_EVEONLINE_GROUP(_FV(_FV(A196,"type"),"groupID")))</f>
        <v>-</v>
      </c>
      <c r="C196" t="str" cm="1">
        <f t="array" ref="C196">IF(B196="-","-",_xldudf_EVEONLINE_CATEGORY(_FV(B196,"category_id")))</f>
        <v>-</v>
      </c>
      <c r="K196" s="4" cm="1">
        <f t="array" ref="K196">IFERROR(_FV(_xldudf_EVEONLINE_TYPE(_FV(_FV(A196,"type"),"id")),"Adjusted Price",TRUE),0)</f>
        <v>0</v>
      </c>
      <c r="L196" s="4">
        <f t="shared" si="3"/>
        <v>0</v>
      </c>
    </row>
    <row r="197" spans="2:12">
      <c r="B197" t="str" cm="1">
        <f t="array" ref="B197">IF(A197="","-",_xldudf_EVEONLINE_GROUP(_FV(_FV(A197,"type"),"groupID")))</f>
        <v>-</v>
      </c>
      <c r="C197" t="str" cm="1">
        <f t="array" ref="C197">IF(B197="-","-",_xldudf_EVEONLINE_CATEGORY(_FV(B197,"category_id")))</f>
        <v>-</v>
      </c>
      <c r="K197" s="4" cm="1">
        <f t="array" ref="K197">IFERROR(_FV(_xldudf_EVEONLINE_TYPE(_FV(_FV(A197,"type"),"id")),"Adjusted Price",TRUE),0)</f>
        <v>0</v>
      </c>
      <c r="L197" s="4">
        <f t="shared" si="3"/>
        <v>0</v>
      </c>
    </row>
    <row r="198" spans="2:12">
      <c r="B198" t="str" cm="1">
        <f t="array" ref="B198">IF(A198="","-",_xldudf_EVEONLINE_GROUP(_FV(_FV(A198,"type"),"groupID")))</f>
        <v>-</v>
      </c>
      <c r="C198" t="str" cm="1">
        <f t="array" ref="C198">IF(B198="-","-",_xldudf_EVEONLINE_CATEGORY(_FV(B198,"category_id")))</f>
        <v>-</v>
      </c>
      <c r="K198" s="4" cm="1">
        <f t="array" ref="K198">IFERROR(_FV(_xldudf_EVEONLINE_TYPE(_FV(_FV(A198,"type"),"id")),"Adjusted Price",TRUE),0)</f>
        <v>0</v>
      </c>
      <c r="L198" s="4">
        <f t="shared" si="3"/>
        <v>0</v>
      </c>
    </row>
    <row r="199" spans="2:12">
      <c r="B199" t="str" cm="1">
        <f t="array" ref="B199">IF(A199="","-",_xldudf_EVEONLINE_GROUP(_FV(_FV(A199,"type"),"groupID")))</f>
        <v>-</v>
      </c>
      <c r="C199" t="str" cm="1">
        <f t="array" ref="C199">IF(B199="-","-",_xldudf_EVEONLINE_CATEGORY(_FV(B199,"category_id")))</f>
        <v>-</v>
      </c>
      <c r="K199" s="4" cm="1">
        <f t="array" ref="K199">IFERROR(_FV(_xldudf_EVEONLINE_TYPE(_FV(_FV(A199,"type"),"id")),"Adjusted Price",TRUE),0)</f>
        <v>0</v>
      </c>
      <c r="L199" s="4">
        <f t="shared" si="3"/>
        <v>0</v>
      </c>
    </row>
    <row r="200" spans="2:12">
      <c r="B200" t="str" cm="1">
        <f t="array" ref="B200">IF(A200="","-",_xldudf_EVEONLINE_GROUP(_FV(_FV(A200,"type"),"groupID")))</f>
        <v>-</v>
      </c>
      <c r="C200" t="str" cm="1">
        <f t="array" ref="C200">IF(B200="-","-",_xldudf_EVEONLINE_CATEGORY(_FV(B200,"category_id")))</f>
        <v>-</v>
      </c>
      <c r="K200" s="4" cm="1">
        <f t="array" ref="K200">IFERROR(_FV(_xldudf_EVEONLINE_TYPE(_FV(_FV(A200,"type"),"id")),"Adjusted Price",TRUE),0)</f>
        <v>0</v>
      </c>
      <c r="L200" s="4">
        <f t="shared" si="3"/>
        <v>0</v>
      </c>
    </row>
    <row r="201" spans="2:12">
      <c r="B201" t="str" cm="1">
        <f t="array" ref="B201">IF(A201="","-",_xldudf_EVEONLINE_GROUP(_FV(_FV(A201,"type"),"groupID")))</f>
        <v>-</v>
      </c>
      <c r="C201" t="str" cm="1">
        <f t="array" ref="C201">IF(B201="-","-",_xldudf_EVEONLINE_CATEGORY(_FV(B201,"category_id")))</f>
        <v>-</v>
      </c>
      <c r="K201" s="4" cm="1">
        <f t="array" ref="K201">IFERROR(_FV(_xldudf_EVEONLINE_TYPE(_FV(_FV(A201,"type"),"id")),"Adjusted Price",TRUE),0)</f>
        <v>0</v>
      </c>
      <c r="L201" s="4">
        <f t="shared" si="3"/>
        <v>0</v>
      </c>
    </row>
    <row r="202" spans="2:12">
      <c r="B202" t="str" cm="1">
        <f t="array" ref="B202">IF(A202="","-",_xldudf_EVEONLINE_GROUP(_FV(_FV(A202,"type"),"groupID")))</f>
        <v>-</v>
      </c>
      <c r="C202" t="str" cm="1">
        <f t="array" ref="C202">IF(B202="-","-",_xldudf_EVEONLINE_CATEGORY(_FV(B202,"category_id")))</f>
        <v>-</v>
      </c>
      <c r="K202" s="4" cm="1">
        <f t="array" ref="K202">IFERROR(_FV(_xldudf_EVEONLINE_TYPE(_FV(_FV(A202,"type"),"id")),"Adjusted Price",TRUE),0)</f>
        <v>0</v>
      </c>
      <c r="L202" s="4">
        <f t="shared" si="3"/>
        <v>0</v>
      </c>
    </row>
    <row r="203" spans="2:12">
      <c r="B203" t="str" cm="1">
        <f t="array" ref="B203">IF(A203="","-",_xldudf_EVEONLINE_GROUP(_FV(_FV(A203,"type"),"groupID")))</f>
        <v>-</v>
      </c>
      <c r="C203" t="str" cm="1">
        <f t="array" ref="C203">IF(B203="-","-",_xldudf_EVEONLINE_CATEGORY(_FV(B203,"category_id")))</f>
        <v>-</v>
      </c>
      <c r="K203" s="4" cm="1">
        <f t="array" ref="K203">IFERROR(_FV(_xldudf_EVEONLINE_TYPE(_FV(_FV(A203,"type"),"id")),"Adjusted Price",TRUE),0)</f>
        <v>0</v>
      </c>
      <c r="L203" s="4">
        <f t="shared" si="3"/>
        <v>0</v>
      </c>
    </row>
    <row r="204" spans="2:12">
      <c r="B204" t="str" cm="1">
        <f t="array" ref="B204">IF(A204="","-",_xldudf_EVEONLINE_GROUP(_FV(_FV(A204,"type"),"groupID")))</f>
        <v>-</v>
      </c>
      <c r="C204" t="str" cm="1">
        <f t="array" ref="C204">IF(B204="-","-",_xldudf_EVEONLINE_CATEGORY(_FV(B204,"category_id")))</f>
        <v>-</v>
      </c>
      <c r="K204" s="4" cm="1">
        <f t="array" ref="K204">IFERROR(_FV(_xldudf_EVEONLINE_TYPE(_FV(_FV(A204,"type"),"id")),"Adjusted Price",TRUE),0)</f>
        <v>0</v>
      </c>
      <c r="L204" s="4">
        <f t="shared" si="3"/>
        <v>0</v>
      </c>
    </row>
    <row r="205" spans="2:12">
      <c r="B205" t="str" cm="1">
        <f t="array" ref="B205">IF(A205="","-",_xldudf_EVEONLINE_GROUP(_FV(_FV(A205,"type"),"groupID")))</f>
        <v>-</v>
      </c>
      <c r="C205" t="str" cm="1">
        <f t="array" ref="C205">IF(B205="-","-",_xldudf_EVEONLINE_CATEGORY(_FV(B205,"category_id")))</f>
        <v>-</v>
      </c>
      <c r="K205" s="4" cm="1">
        <f t="array" ref="K205">IFERROR(_FV(_xldudf_EVEONLINE_TYPE(_FV(_FV(A205,"type"),"id")),"Adjusted Price",TRUE),0)</f>
        <v>0</v>
      </c>
      <c r="L205" s="4">
        <f t="shared" si="3"/>
        <v>0</v>
      </c>
    </row>
    <row r="206" spans="2:12">
      <c r="B206" t="str" cm="1">
        <f t="array" ref="B206">IF(A206="","-",_xldudf_EVEONLINE_GROUP(_FV(_FV(A206,"type"),"groupID")))</f>
        <v>-</v>
      </c>
      <c r="C206" t="str" cm="1">
        <f t="array" ref="C206">IF(B206="-","-",_xldudf_EVEONLINE_CATEGORY(_FV(B206,"category_id")))</f>
        <v>-</v>
      </c>
      <c r="K206" s="4" cm="1">
        <f t="array" ref="K206">IFERROR(_FV(_xldudf_EVEONLINE_TYPE(_FV(_FV(A206,"type"),"id")),"Adjusted Price",TRUE),0)</f>
        <v>0</v>
      </c>
      <c r="L206" s="4">
        <f t="shared" si="3"/>
        <v>0</v>
      </c>
    </row>
    <row r="207" spans="2:12">
      <c r="B207" t="str" cm="1">
        <f t="array" ref="B207">IF(A207="","-",_xldudf_EVEONLINE_GROUP(_FV(_FV(A207,"type"),"groupID")))</f>
        <v>-</v>
      </c>
      <c r="C207" t="str" cm="1">
        <f t="array" ref="C207">IF(B207="-","-",_xldudf_EVEONLINE_CATEGORY(_FV(B207,"category_id")))</f>
        <v>-</v>
      </c>
      <c r="K207" s="4" cm="1">
        <f t="array" ref="K207">IFERROR(_FV(_xldudf_EVEONLINE_TYPE(_FV(_FV(A207,"type"),"id")),"Adjusted Price",TRUE),0)</f>
        <v>0</v>
      </c>
      <c r="L207" s="4">
        <f t="shared" si="3"/>
        <v>0</v>
      </c>
    </row>
    <row r="208" spans="2:12">
      <c r="B208" t="str" cm="1">
        <f t="array" ref="B208">IF(A208="","-",_xldudf_EVEONLINE_GROUP(_FV(_FV(A208,"type"),"groupID")))</f>
        <v>-</v>
      </c>
      <c r="C208" t="str" cm="1">
        <f t="array" ref="C208">IF(B208="-","-",_xldudf_EVEONLINE_CATEGORY(_FV(B208,"category_id")))</f>
        <v>-</v>
      </c>
      <c r="K208" s="4" cm="1">
        <f t="array" ref="K208">IFERROR(_FV(_xldudf_EVEONLINE_TYPE(_FV(_FV(A208,"type"),"id")),"Adjusted Price",TRUE),0)</f>
        <v>0</v>
      </c>
      <c r="L208" s="4">
        <f t="shared" si="3"/>
        <v>0</v>
      </c>
    </row>
    <row r="209" spans="2:12">
      <c r="B209" t="str" cm="1">
        <f t="array" ref="B209">IF(A209="","-",_xldudf_EVEONLINE_GROUP(_FV(_FV(A209,"type"),"groupID")))</f>
        <v>-</v>
      </c>
      <c r="C209" t="str" cm="1">
        <f t="array" ref="C209">IF(B209="-","-",_xldudf_EVEONLINE_CATEGORY(_FV(B209,"category_id")))</f>
        <v>-</v>
      </c>
      <c r="K209" s="4" cm="1">
        <f t="array" ref="K209">IFERROR(_FV(_xldudf_EVEONLINE_TYPE(_FV(_FV(A209,"type"),"id")),"Adjusted Price",TRUE),0)</f>
        <v>0</v>
      </c>
      <c r="L209" s="4">
        <f t="shared" si="3"/>
        <v>0</v>
      </c>
    </row>
    <row r="210" spans="2:12">
      <c r="B210" t="str" cm="1">
        <f t="array" ref="B210">IF(A210="","-",_xldudf_EVEONLINE_GROUP(_FV(_FV(A210,"type"),"groupID")))</f>
        <v>-</v>
      </c>
      <c r="C210" t="str" cm="1">
        <f t="array" ref="C210">IF(B210="-","-",_xldudf_EVEONLINE_CATEGORY(_FV(B210,"category_id")))</f>
        <v>-</v>
      </c>
      <c r="K210" s="4" cm="1">
        <f t="array" ref="K210">IFERROR(_FV(_xldudf_EVEONLINE_TYPE(_FV(_FV(A210,"type"),"id")),"Adjusted Price",TRUE),0)</f>
        <v>0</v>
      </c>
      <c r="L210" s="4">
        <f t="shared" si="3"/>
        <v>0</v>
      </c>
    </row>
    <row r="211" spans="2:12">
      <c r="B211" t="str" cm="1">
        <f t="array" ref="B211">IF(A211="","-",_xldudf_EVEONLINE_GROUP(_FV(_FV(A211,"type"),"groupID")))</f>
        <v>-</v>
      </c>
      <c r="C211" t="str" cm="1">
        <f t="array" ref="C211">IF(B211="-","-",_xldudf_EVEONLINE_CATEGORY(_FV(B211,"category_id")))</f>
        <v>-</v>
      </c>
      <c r="K211" s="4" cm="1">
        <f t="array" ref="K211">IFERROR(_FV(_xldudf_EVEONLINE_TYPE(_FV(_FV(A211,"type"),"id")),"Adjusted Price",TRUE),0)</f>
        <v>0</v>
      </c>
      <c r="L211" s="4">
        <f t="shared" si="3"/>
        <v>0</v>
      </c>
    </row>
    <row r="212" spans="2:12">
      <c r="B212" t="str" cm="1">
        <f t="array" ref="B212">IF(A212="","-",_xldudf_EVEONLINE_GROUP(_FV(_FV(A212,"type"),"groupID")))</f>
        <v>-</v>
      </c>
      <c r="C212" t="str" cm="1">
        <f t="array" ref="C212">IF(B212="-","-",_xldudf_EVEONLINE_CATEGORY(_FV(B212,"category_id")))</f>
        <v>-</v>
      </c>
      <c r="K212" s="4" cm="1">
        <f t="array" ref="K212">IFERROR(_FV(_xldudf_EVEONLINE_TYPE(_FV(_FV(A212,"type"),"id")),"Adjusted Price",TRUE),0)</f>
        <v>0</v>
      </c>
      <c r="L212" s="4">
        <f t="shared" si="3"/>
        <v>0</v>
      </c>
    </row>
    <row r="213" spans="2:12">
      <c r="B213" t="str" cm="1">
        <f t="array" ref="B213">IF(A213="","-",_xldudf_EVEONLINE_GROUP(_FV(_FV(A213,"type"),"groupID")))</f>
        <v>-</v>
      </c>
      <c r="C213" t="str" cm="1">
        <f t="array" ref="C213">IF(B213="-","-",_xldudf_EVEONLINE_CATEGORY(_FV(B213,"category_id")))</f>
        <v>-</v>
      </c>
      <c r="K213" s="4" cm="1">
        <f t="array" ref="K213">IFERROR(_FV(_xldudf_EVEONLINE_TYPE(_FV(_FV(A213,"type"),"id")),"Adjusted Price",TRUE),0)</f>
        <v>0</v>
      </c>
      <c r="L213" s="4">
        <f t="shared" si="3"/>
        <v>0</v>
      </c>
    </row>
    <row r="214" spans="2:12">
      <c r="B214" t="str" cm="1">
        <f t="array" ref="B214">IF(A214="","-",_xldudf_EVEONLINE_GROUP(_FV(_FV(A214,"type"),"groupID")))</f>
        <v>-</v>
      </c>
      <c r="C214" t="str" cm="1">
        <f t="array" ref="C214">IF(B214="-","-",_xldudf_EVEONLINE_CATEGORY(_FV(B214,"category_id")))</f>
        <v>-</v>
      </c>
      <c r="K214" s="4" cm="1">
        <f t="array" ref="K214">IFERROR(_FV(_xldudf_EVEONLINE_TYPE(_FV(_FV(A214,"type"),"id")),"Adjusted Price",TRUE),0)</f>
        <v>0</v>
      </c>
      <c r="L214" s="4">
        <f t="shared" si="3"/>
        <v>0</v>
      </c>
    </row>
    <row r="215" spans="2:12">
      <c r="B215" t="str" cm="1">
        <f t="array" ref="B215">IF(A215="","-",_xldudf_EVEONLINE_GROUP(_FV(_FV(A215,"type"),"groupID")))</f>
        <v>-</v>
      </c>
      <c r="C215" t="str" cm="1">
        <f t="array" ref="C215">IF(B215="-","-",_xldudf_EVEONLINE_CATEGORY(_FV(B215,"category_id")))</f>
        <v>-</v>
      </c>
      <c r="K215" s="4" cm="1">
        <f t="array" ref="K215">IFERROR(_FV(_xldudf_EVEONLINE_TYPE(_FV(_FV(A215,"type"),"id")),"Adjusted Price",TRUE),0)</f>
        <v>0</v>
      </c>
      <c r="L215" s="4">
        <f t="shared" si="3"/>
        <v>0</v>
      </c>
    </row>
    <row r="216" spans="2:12">
      <c r="B216" t="str" cm="1">
        <f t="array" ref="B216">IF(A216="","-",_xldudf_EVEONLINE_GROUP(_FV(_FV(A216,"type"),"groupID")))</f>
        <v>-</v>
      </c>
      <c r="C216" t="str" cm="1">
        <f t="array" ref="C216">IF(B216="-","-",_xldudf_EVEONLINE_CATEGORY(_FV(B216,"category_id")))</f>
        <v>-</v>
      </c>
      <c r="K216" s="4" cm="1">
        <f t="array" ref="K216">IFERROR(_FV(_xldudf_EVEONLINE_TYPE(_FV(_FV(A216,"type"),"id")),"Adjusted Price",TRUE),0)</f>
        <v>0</v>
      </c>
      <c r="L216" s="4">
        <f t="shared" si="3"/>
        <v>0</v>
      </c>
    </row>
    <row r="217" spans="2:12">
      <c r="B217" t="str" cm="1">
        <f t="array" ref="B217">IF(A217="","-",_xldudf_EVEONLINE_GROUP(_FV(_FV(A217,"type"),"groupID")))</f>
        <v>-</v>
      </c>
      <c r="C217" t="str" cm="1">
        <f t="array" ref="C217">IF(B217="-","-",_xldudf_EVEONLINE_CATEGORY(_FV(B217,"category_id")))</f>
        <v>-</v>
      </c>
      <c r="K217" s="4" cm="1">
        <f t="array" ref="K217">IFERROR(_FV(_xldudf_EVEONLINE_TYPE(_FV(_FV(A217,"type"),"id")),"Adjusted Price",TRUE),0)</f>
        <v>0</v>
      </c>
      <c r="L217" s="4">
        <f t="shared" si="3"/>
        <v>0</v>
      </c>
    </row>
    <row r="218" spans="2:12">
      <c r="B218" t="str" cm="1">
        <f t="array" ref="B218">IF(A218="","-",_xldudf_EVEONLINE_GROUP(_FV(_FV(A218,"type"),"groupID")))</f>
        <v>-</v>
      </c>
      <c r="C218" t="str" cm="1">
        <f t="array" ref="C218">IF(B218="-","-",_xldudf_EVEONLINE_CATEGORY(_FV(B218,"category_id")))</f>
        <v>-</v>
      </c>
      <c r="K218" s="4" cm="1">
        <f t="array" ref="K218">IFERROR(_FV(_xldudf_EVEONLINE_TYPE(_FV(_FV(A218,"type"),"id")),"Adjusted Price",TRUE),0)</f>
        <v>0</v>
      </c>
      <c r="L218" s="4">
        <f t="shared" si="3"/>
        <v>0</v>
      </c>
    </row>
    <row r="219" spans="2:12">
      <c r="B219" t="str" cm="1">
        <f t="array" ref="B219">IF(A219="","-",_xldudf_EVEONLINE_GROUP(_FV(_FV(A219,"type"),"groupID")))</f>
        <v>-</v>
      </c>
      <c r="C219" t="str" cm="1">
        <f t="array" ref="C219">IF(B219="-","-",_xldudf_EVEONLINE_CATEGORY(_FV(B219,"category_id")))</f>
        <v>-</v>
      </c>
      <c r="K219" s="4" cm="1">
        <f t="array" ref="K219">IFERROR(_FV(_xldudf_EVEONLINE_TYPE(_FV(_FV(A219,"type"),"id")),"Adjusted Price",TRUE),0)</f>
        <v>0</v>
      </c>
      <c r="L219" s="4">
        <f t="shared" si="3"/>
        <v>0</v>
      </c>
    </row>
    <row r="220" spans="2:12">
      <c r="B220" t="str" cm="1">
        <f t="array" ref="B220">IF(A220="","-",_xldudf_EVEONLINE_GROUP(_FV(_FV(A220,"type"),"groupID")))</f>
        <v>-</v>
      </c>
      <c r="C220" t="str" cm="1">
        <f t="array" ref="C220">IF(B220="-","-",_xldudf_EVEONLINE_CATEGORY(_FV(B220,"category_id")))</f>
        <v>-</v>
      </c>
      <c r="K220" s="4" cm="1">
        <f t="array" ref="K220">IFERROR(_FV(_xldudf_EVEONLINE_TYPE(_FV(_FV(A220,"type"),"id")),"Adjusted Price",TRUE),0)</f>
        <v>0</v>
      </c>
      <c r="L220" s="4">
        <f t="shared" si="3"/>
        <v>0</v>
      </c>
    </row>
    <row r="221" spans="2:12">
      <c r="B221" t="str" cm="1">
        <f t="array" ref="B221">IF(A221="","-",_xldudf_EVEONLINE_GROUP(_FV(_FV(A221,"type"),"groupID")))</f>
        <v>-</v>
      </c>
      <c r="C221" t="str" cm="1">
        <f t="array" ref="C221">IF(B221="-","-",_xldudf_EVEONLINE_CATEGORY(_FV(B221,"category_id")))</f>
        <v>-</v>
      </c>
      <c r="K221" s="4" cm="1">
        <f t="array" ref="K221">IFERROR(_FV(_xldudf_EVEONLINE_TYPE(_FV(_FV(A221,"type"),"id")),"Adjusted Price",TRUE),0)</f>
        <v>0</v>
      </c>
      <c r="L221" s="4">
        <f t="shared" si="3"/>
        <v>0</v>
      </c>
    </row>
    <row r="222" spans="2:12">
      <c r="B222" t="str" cm="1">
        <f t="array" ref="B222">IF(A222="","-",_xldudf_EVEONLINE_GROUP(_FV(_FV(A222,"type"),"groupID")))</f>
        <v>-</v>
      </c>
      <c r="C222" t="str" cm="1">
        <f t="array" ref="C222">IF(B222="-","-",_xldudf_EVEONLINE_CATEGORY(_FV(B222,"category_id")))</f>
        <v>-</v>
      </c>
      <c r="K222" s="4" cm="1">
        <f t="array" ref="K222">IFERROR(_FV(_xldudf_EVEONLINE_TYPE(_FV(_FV(A222,"type"),"id")),"Adjusted Price",TRUE),0)</f>
        <v>0</v>
      </c>
      <c r="L222" s="4">
        <f t="shared" si="3"/>
        <v>0</v>
      </c>
    </row>
    <row r="223" spans="2:12">
      <c r="B223" t="str" cm="1">
        <f t="array" ref="B223">IF(A223="","-",_xldudf_EVEONLINE_GROUP(_FV(_FV(A223,"type"),"groupID")))</f>
        <v>-</v>
      </c>
      <c r="C223" t="str" cm="1">
        <f t="array" ref="C223">IF(B223="-","-",_xldudf_EVEONLINE_CATEGORY(_FV(B223,"category_id")))</f>
        <v>-</v>
      </c>
      <c r="K223" s="4" cm="1">
        <f t="array" ref="K223">IFERROR(_FV(_xldudf_EVEONLINE_TYPE(_FV(_FV(A223,"type"),"id")),"Adjusted Price",TRUE),0)</f>
        <v>0</v>
      </c>
      <c r="L223" s="4">
        <f t="shared" si="3"/>
        <v>0</v>
      </c>
    </row>
    <row r="224" spans="2:12">
      <c r="B224" t="str" cm="1">
        <f t="array" ref="B224">IF(A224="","-",_xldudf_EVEONLINE_GROUP(_FV(_FV(A224,"type"),"groupID")))</f>
        <v>-</v>
      </c>
      <c r="C224" t="str" cm="1">
        <f t="array" ref="C224">IF(B224="-","-",_xldudf_EVEONLINE_CATEGORY(_FV(B224,"category_id")))</f>
        <v>-</v>
      </c>
      <c r="K224" s="4" cm="1">
        <f t="array" ref="K224">IFERROR(_FV(_xldudf_EVEONLINE_TYPE(_FV(_FV(A224,"type"),"id")),"Adjusted Price",TRUE),0)</f>
        <v>0</v>
      </c>
      <c r="L224" s="4">
        <f t="shared" si="3"/>
        <v>0</v>
      </c>
    </row>
    <row r="225" spans="2:12">
      <c r="B225" t="str" cm="1">
        <f t="array" ref="B225">IF(A225="","-",_xldudf_EVEONLINE_GROUP(_FV(_FV(A225,"type"),"groupID")))</f>
        <v>-</v>
      </c>
      <c r="C225" t="str" cm="1">
        <f t="array" ref="C225">IF(B225="-","-",_xldudf_EVEONLINE_CATEGORY(_FV(B225,"category_id")))</f>
        <v>-</v>
      </c>
      <c r="K225" s="4" cm="1">
        <f t="array" ref="K225">IFERROR(_FV(_xldudf_EVEONLINE_TYPE(_FV(_FV(A225,"type"),"id")),"Adjusted Price",TRUE),0)</f>
        <v>0</v>
      </c>
      <c r="L225" s="4">
        <f t="shared" si="3"/>
        <v>0</v>
      </c>
    </row>
    <row r="226" spans="2:12">
      <c r="B226" t="str" cm="1">
        <f t="array" ref="B226">IF(A226="","-",_xldudf_EVEONLINE_GROUP(_FV(_FV(A226,"type"),"groupID")))</f>
        <v>-</v>
      </c>
      <c r="C226" t="str" cm="1">
        <f t="array" ref="C226">IF(B226="-","-",_xldudf_EVEONLINE_CATEGORY(_FV(B226,"category_id")))</f>
        <v>-</v>
      </c>
      <c r="K226" s="4" cm="1">
        <f t="array" ref="K226">IFERROR(_FV(_xldudf_EVEONLINE_TYPE(_FV(_FV(A226,"type"),"id")),"Adjusted Price",TRUE),0)</f>
        <v>0</v>
      </c>
      <c r="L226" s="4">
        <f t="shared" si="3"/>
        <v>0</v>
      </c>
    </row>
    <row r="227" spans="2:12">
      <c r="B227" t="str" cm="1">
        <f t="array" ref="B227">IF(A227="","-",_xldudf_EVEONLINE_GROUP(_FV(_FV(A227,"type"),"groupID")))</f>
        <v>-</v>
      </c>
      <c r="C227" t="str" cm="1">
        <f t="array" ref="C227">IF(B227="-","-",_xldudf_EVEONLINE_CATEGORY(_FV(B227,"category_id")))</f>
        <v>-</v>
      </c>
      <c r="K227" s="4" cm="1">
        <f t="array" ref="K227">IFERROR(_FV(_xldudf_EVEONLINE_TYPE(_FV(_FV(A227,"type"),"id")),"Adjusted Price",TRUE),0)</f>
        <v>0</v>
      </c>
      <c r="L227" s="4">
        <f t="shared" si="3"/>
        <v>0</v>
      </c>
    </row>
    <row r="228" spans="2:12">
      <c r="B228" t="str" cm="1">
        <f t="array" ref="B228">IF(A228="","-",_xldudf_EVEONLINE_GROUP(_FV(_FV(A228,"type"),"groupID")))</f>
        <v>-</v>
      </c>
      <c r="C228" t="str" cm="1">
        <f t="array" ref="C228">IF(B228="-","-",_xldudf_EVEONLINE_CATEGORY(_FV(B228,"category_id")))</f>
        <v>-</v>
      </c>
      <c r="K228" s="4" cm="1">
        <f t="array" ref="K228">IFERROR(_FV(_xldudf_EVEONLINE_TYPE(_FV(_FV(A228,"type"),"id")),"Adjusted Price",TRUE),0)</f>
        <v>0</v>
      </c>
      <c r="L228" s="4">
        <f t="shared" si="3"/>
        <v>0</v>
      </c>
    </row>
    <row r="229" spans="2:12">
      <c r="B229" t="str" cm="1">
        <f t="array" ref="B229">IF(A229="","-",_xldudf_EVEONLINE_GROUP(_FV(_FV(A229,"type"),"groupID")))</f>
        <v>-</v>
      </c>
      <c r="C229" t="str" cm="1">
        <f t="array" ref="C229">IF(B229="-","-",_xldudf_EVEONLINE_CATEGORY(_FV(B229,"category_id")))</f>
        <v>-</v>
      </c>
      <c r="K229" s="4" cm="1">
        <f t="array" ref="K229">IFERROR(_FV(_xldudf_EVEONLINE_TYPE(_FV(_FV(A229,"type"),"id")),"Adjusted Price",TRUE),0)</f>
        <v>0</v>
      </c>
      <c r="L229" s="4">
        <f t="shared" si="3"/>
        <v>0</v>
      </c>
    </row>
    <row r="230" spans="2:12">
      <c r="B230" t="str" cm="1">
        <f t="array" ref="B230">IF(A230="","-",_xldudf_EVEONLINE_GROUP(_FV(_FV(A230,"type"),"groupID")))</f>
        <v>-</v>
      </c>
      <c r="C230" t="str" cm="1">
        <f t="array" ref="C230">IF(B230="-","-",_xldudf_EVEONLINE_CATEGORY(_FV(B230,"category_id")))</f>
        <v>-</v>
      </c>
      <c r="K230" s="4" cm="1">
        <f t="array" ref="K230">IFERROR(_FV(_xldudf_EVEONLINE_TYPE(_FV(_FV(A230,"type"),"id")),"Adjusted Price",TRUE),0)</f>
        <v>0</v>
      </c>
      <c r="L230" s="4">
        <f t="shared" si="3"/>
        <v>0</v>
      </c>
    </row>
    <row r="231" spans="2:12">
      <c r="B231" t="str" cm="1">
        <f t="array" ref="B231">IF(A231="","-",_xldudf_EVEONLINE_GROUP(_FV(_FV(A231,"type"),"groupID")))</f>
        <v>-</v>
      </c>
      <c r="C231" t="str" cm="1">
        <f t="array" ref="C231">IF(B231="-","-",_xldudf_EVEONLINE_CATEGORY(_FV(B231,"category_id")))</f>
        <v>-</v>
      </c>
      <c r="K231" s="4" cm="1">
        <f t="array" ref="K231">IFERROR(_FV(_xldudf_EVEONLINE_TYPE(_FV(_FV(A231,"type"),"id")),"Adjusted Price",TRUE),0)</f>
        <v>0</v>
      </c>
      <c r="L231" s="4">
        <f t="shared" si="3"/>
        <v>0</v>
      </c>
    </row>
    <row r="232" spans="2:12">
      <c r="B232" t="str" cm="1">
        <f t="array" ref="B232">IF(A232="","-",_xldudf_EVEONLINE_GROUP(_FV(_FV(A232,"type"),"groupID")))</f>
        <v>-</v>
      </c>
      <c r="C232" t="str" cm="1">
        <f t="array" ref="C232">IF(B232="-","-",_xldudf_EVEONLINE_CATEGORY(_FV(B232,"category_id")))</f>
        <v>-</v>
      </c>
      <c r="K232" s="4" cm="1">
        <f t="array" ref="K232">IFERROR(_FV(_xldudf_EVEONLINE_TYPE(_FV(_FV(A232,"type"),"id")),"Adjusted Price",TRUE),0)</f>
        <v>0</v>
      </c>
      <c r="L232" s="4">
        <f t="shared" si="3"/>
        <v>0</v>
      </c>
    </row>
    <row r="233" spans="2:12">
      <c r="B233" t="str" cm="1">
        <f t="array" ref="B233">IF(A233="","-",_xldudf_EVEONLINE_GROUP(_FV(_FV(A233,"type"),"groupID")))</f>
        <v>-</v>
      </c>
      <c r="C233" t="str" cm="1">
        <f t="array" ref="C233">IF(B233="-","-",_xldudf_EVEONLINE_CATEGORY(_FV(B233,"category_id")))</f>
        <v>-</v>
      </c>
      <c r="K233" s="4" cm="1">
        <f t="array" ref="K233">IFERROR(_FV(_xldudf_EVEONLINE_TYPE(_FV(_FV(A233,"type"),"id")),"Adjusted Price",TRUE),0)</f>
        <v>0</v>
      </c>
      <c r="L233" s="4">
        <f t="shared" si="3"/>
        <v>0</v>
      </c>
    </row>
    <row r="234" spans="2:12">
      <c r="B234" t="str" cm="1">
        <f t="array" ref="B234">IF(A234="","-",_xldudf_EVEONLINE_GROUP(_FV(_FV(A234,"type"),"groupID")))</f>
        <v>-</v>
      </c>
      <c r="C234" t="str" cm="1">
        <f t="array" ref="C234">IF(B234="-","-",_xldudf_EVEONLINE_CATEGORY(_FV(B234,"category_id")))</f>
        <v>-</v>
      </c>
      <c r="K234" s="4" cm="1">
        <f t="array" ref="K234">IFERROR(_FV(_xldudf_EVEONLINE_TYPE(_FV(_FV(A234,"type"),"id")),"Adjusted Price",TRUE),0)</f>
        <v>0</v>
      </c>
      <c r="L234" s="4">
        <f t="shared" si="3"/>
        <v>0</v>
      </c>
    </row>
    <row r="235" spans="2:12">
      <c r="B235" t="str" cm="1">
        <f t="array" ref="B235">IF(A235="","-",_xldudf_EVEONLINE_GROUP(_FV(_FV(A235,"type"),"groupID")))</f>
        <v>-</v>
      </c>
      <c r="C235" t="str" cm="1">
        <f t="array" ref="C235">IF(B235="-","-",_xldudf_EVEONLINE_CATEGORY(_FV(B235,"category_id")))</f>
        <v>-</v>
      </c>
      <c r="K235" s="4" cm="1">
        <f t="array" ref="K235">IFERROR(_FV(_xldudf_EVEONLINE_TYPE(_FV(_FV(A235,"type"),"id")),"Adjusted Price",TRUE),0)</f>
        <v>0</v>
      </c>
      <c r="L235" s="4">
        <f t="shared" si="3"/>
        <v>0</v>
      </c>
    </row>
    <row r="236" spans="2:12">
      <c r="B236" t="str" cm="1">
        <f t="array" ref="B236">IF(A236="","-",_xldudf_EVEONLINE_GROUP(_FV(_FV(A236,"type"),"groupID")))</f>
        <v>-</v>
      </c>
      <c r="C236" t="str" cm="1">
        <f t="array" ref="C236">IF(B236="-","-",_xldudf_EVEONLINE_CATEGORY(_FV(B236,"category_id")))</f>
        <v>-</v>
      </c>
      <c r="K236" s="4" cm="1">
        <f t="array" ref="K236">IFERROR(_FV(_xldudf_EVEONLINE_TYPE(_FV(_FV(A236,"type"),"id")),"Adjusted Price",TRUE),0)</f>
        <v>0</v>
      </c>
      <c r="L236" s="4">
        <f t="shared" si="3"/>
        <v>0</v>
      </c>
    </row>
    <row r="237" spans="2:12">
      <c r="B237" t="str" cm="1">
        <f t="array" ref="B237">IF(A237="","-",_xldudf_EVEONLINE_GROUP(_FV(_FV(A237,"type"),"groupID")))</f>
        <v>-</v>
      </c>
      <c r="C237" t="str" cm="1">
        <f t="array" ref="C237">IF(B237="-","-",_xldudf_EVEONLINE_CATEGORY(_FV(B237,"category_id")))</f>
        <v>-</v>
      </c>
      <c r="K237" s="4" cm="1">
        <f t="array" ref="K237">IFERROR(_FV(_xldudf_EVEONLINE_TYPE(_FV(_FV(A237,"type"),"id")),"Adjusted Price",TRUE),0)</f>
        <v>0</v>
      </c>
      <c r="L237" s="4">
        <f t="shared" si="3"/>
        <v>0</v>
      </c>
    </row>
    <row r="238" spans="2:12">
      <c r="B238" t="str" cm="1">
        <f t="array" ref="B238">IF(A238="","-",_xldudf_EVEONLINE_GROUP(_FV(_FV(A238,"type"),"groupID")))</f>
        <v>-</v>
      </c>
      <c r="C238" t="str" cm="1">
        <f t="array" ref="C238">IF(B238="-","-",_xldudf_EVEONLINE_CATEGORY(_FV(B238,"category_id")))</f>
        <v>-</v>
      </c>
      <c r="K238" s="4" cm="1">
        <f t="array" ref="K238">IFERROR(_FV(_xldudf_EVEONLINE_TYPE(_FV(_FV(A238,"type"),"id")),"Adjusted Price",TRUE),0)</f>
        <v>0</v>
      </c>
      <c r="L238" s="4">
        <f t="shared" si="3"/>
        <v>0</v>
      </c>
    </row>
    <row r="239" spans="2:12">
      <c r="B239" t="str" cm="1">
        <f t="array" ref="B239">IF(A239="","-",_xldudf_EVEONLINE_GROUP(_FV(_FV(A239,"type"),"groupID")))</f>
        <v>-</v>
      </c>
      <c r="C239" t="str" cm="1">
        <f t="array" ref="C239">IF(B239="-","-",_xldudf_EVEONLINE_CATEGORY(_FV(B239,"category_id")))</f>
        <v>-</v>
      </c>
      <c r="K239" s="4" cm="1">
        <f t="array" ref="K239">IFERROR(_FV(_xldudf_EVEONLINE_TYPE(_FV(_FV(A239,"type"),"id")),"Adjusted Price",TRUE),0)</f>
        <v>0</v>
      </c>
      <c r="L239" s="4">
        <f t="shared" si="3"/>
        <v>0</v>
      </c>
    </row>
    <row r="240" spans="2:12">
      <c r="B240" t="str" cm="1">
        <f t="array" ref="B240">IF(A240="","-",_xldudf_EVEONLINE_GROUP(_FV(_FV(A240,"type"),"groupID")))</f>
        <v>-</v>
      </c>
      <c r="C240" t="str" cm="1">
        <f t="array" ref="C240">IF(B240="-","-",_xldudf_EVEONLINE_CATEGORY(_FV(B240,"category_id")))</f>
        <v>-</v>
      </c>
      <c r="K240" s="4" cm="1">
        <f t="array" ref="K240">IFERROR(_FV(_xldudf_EVEONLINE_TYPE(_FV(_FV(A240,"type"),"id")),"Adjusted Price",TRUE),0)</f>
        <v>0</v>
      </c>
      <c r="L240" s="4">
        <f t="shared" si="3"/>
        <v>0</v>
      </c>
    </row>
    <row r="241" spans="2:12">
      <c r="B241" t="str" cm="1">
        <f t="array" ref="B241">IF(A241="","-",_xldudf_EVEONLINE_GROUP(_FV(_FV(A241,"type"),"groupID")))</f>
        <v>-</v>
      </c>
      <c r="C241" t="str" cm="1">
        <f t="array" ref="C241">IF(B241="-","-",_xldudf_EVEONLINE_CATEGORY(_FV(B241,"category_id")))</f>
        <v>-</v>
      </c>
      <c r="K241" s="4" cm="1">
        <f t="array" ref="K241">IFERROR(_FV(_xldudf_EVEONLINE_TYPE(_FV(_FV(A241,"type"),"id")),"Adjusted Price",TRUE),0)</f>
        <v>0</v>
      </c>
      <c r="L241" s="4">
        <f t="shared" si="3"/>
        <v>0</v>
      </c>
    </row>
    <row r="242" spans="2:12">
      <c r="B242" t="str" cm="1">
        <f t="array" ref="B242">IF(A242="","-",_xldudf_EVEONLINE_GROUP(_FV(_FV(A242,"type"),"groupID")))</f>
        <v>-</v>
      </c>
      <c r="C242" t="str" cm="1">
        <f t="array" ref="C242">IF(B242="-","-",_xldudf_EVEONLINE_CATEGORY(_FV(B242,"category_id")))</f>
        <v>-</v>
      </c>
      <c r="K242" s="4" cm="1">
        <f t="array" ref="K242">IFERROR(_FV(_xldudf_EVEONLINE_TYPE(_FV(_FV(A242,"type"),"id")),"Adjusted Price",TRUE),0)</f>
        <v>0</v>
      </c>
      <c r="L242" s="4">
        <f t="shared" si="3"/>
        <v>0</v>
      </c>
    </row>
    <row r="243" spans="2:12">
      <c r="B243" t="str" cm="1">
        <f t="array" ref="B243">IF(A243="","-",_xldudf_EVEONLINE_GROUP(_FV(_FV(A243,"type"),"groupID")))</f>
        <v>-</v>
      </c>
      <c r="C243" t="str" cm="1">
        <f t="array" ref="C243">IF(B243="-","-",_xldudf_EVEONLINE_CATEGORY(_FV(B243,"category_id")))</f>
        <v>-</v>
      </c>
      <c r="K243" s="4" cm="1">
        <f t="array" ref="K243">IFERROR(_FV(_xldudf_EVEONLINE_TYPE(_FV(_FV(A243,"type"),"id")),"Adjusted Price",TRUE),0)</f>
        <v>0</v>
      </c>
      <c r="L243" s="4">
        <f t="shared" si="3"/>
        <v>0</v>
      </c>
    </row>
    <row r="244" spans="2:12">
      <c r="B244" t="str" cm="1">
        <f t="array" ref="B244">IF(A244="","-",_xldudf_EVEONLINE_GROUP(_FV(_FV(A244,"type"),"groupID")))</f>
        <v>-</v>
      </c>
      <c r="C244" t="str" cm="1">
        <f t="array" ref="C244">IF(B244="-","-",_xldudf_EVEONLINE_CATEGORY(_FV(B244,"category_id")))</f>
        <v>-</v>
      </c>
      <c r="K244" s="4" cm="1">
        <f t="array" ref="K244">IFERROR(_FV(_xldudf_EVEONLINE_TYPE(_FV(_FV(A244,"type"),"id")),"Adjusted Price",TRUE),0)</f>
        <v>0</v>
      </c>
      <c r="L244" s="4">
        <f t="shared" si="3"/>
        <v>0</v>
      </c>
    </row>
    <row r="245" spans="2:12">
      <c r="B245" t="str" cm="1">
        <f t="array" ref="B245">IF(A245="","-",_xldudf_EVEONLINE_GROUP(_FV(_FV(A245,"type"),"groupID")))</f>
        <v>-</v>
      </c>
      <c r="C245" t="str" cm="1">
        <f t="array" ref="C245">IF(B245="-","-",_xldudf_EVEONLINE_CATEGORY(_FV(B245,"category_id")))</f>
        <v>-</v>
      </c>
      <c r="K245" s="4" cm="1">
        <f t="array" ref="K245">IFERROR(_FV(_xldudf_EVEONLINE_TYPE(_FV(_FV(A245,"type"),"id")),"Adjusted Price",TRUE),0)</f>
        <v>0</v>
      </c>
      <c r="L245" s="4">
        <f t="shared" si="3"/>
        <v>0</v>
      </c>
    </row>
    <row r="246" spans="2:12">
      <c r="B246" t="str" cm="1">
        <f t="array" ref="B246">IF(A246="","-",_xldudf_EVEONLINE_GROUP(_FV(_FV(A246,"type"),"groupID")))</f>
        <v>-</v>
      </c>
      <c r="C246" t="str" cm="1">
        <f t="array" ref="C246">IF(B246="-","-",_xldudf_EVEONLINE_CATEGORY(_FV(B246,"category_id")))</f>
        <v>-</v>
      </c>
      <c r="K246" s="4" cm="1">
        <f t="array" ref="K246">IFERROR(_FV(_xldudf_EVEONLINE_TYPE(_FV(_FV(A246,"type"),"id")),"Adjusted Price",TRUE),0)</f>
        <v>0</v>
      </c>
      <c r="L246" s="4">
        <f t="shared" si="3"/>
        <v>0</v>
      </c>
    </row>
    <row r="247" spans="2:12">
      <c r="B247" t="str" cm="1">
        <f t="array" ref="B247">IF(A247="","-",_xldudf_EVEONLINE_GROUP(_FV(_FV(A247,"type"),"groupID")))</f>
        <v>-</v>
      </c>
      <c r="C247" t="str" cm="1">
        <f t="array" ref="C247">IF(B247="-","-",_xldudf_EVEONLINE_CATEGORY(_FV(B247,"category_id")))</f>
        <v>-</v>
      </c>
      <c r="K247" s="4" cm="1">
        <f t="array" ref="K247">IFERROR(_FV(_xldudf_EVEONLINE_TYPE(_FV(_FV(A247,"type"),"id")),"Adjusted Price",TRUE),0)</f>
        <v>0</v>
      </c>
      <c r="L247" s="4">
        <f t="shared" si="3"/>
        <v>0</v>
      </c>
    </row>
    <row r="248" spans="2:12">
      <c r="B248" t="str" cm="1">
        <f t="array" ref="B248">IF(A248="","-",_xldudf_EVEONLINE_GROUP(_FV(_FV(A248,"type"),"groupID")))</f>
        <v>-</v>
      </c>
      <c r="C248" t="str" cm="1">
        <f t="array" ref="C248">IF(B248="-","-",_xldudf_EVEONLINE_CATEGORY(_FV(B248,"category_id")))</f>
        <v>-</v>
      </c>
      <c r="K248" s="4" cm="1">
        <f t="array" ref="K248">IFERROR(_FV(_xldudf_EVEONLINE_TYPE(_FV(_FV(A248,"type"),"id")),"Adjusted Price",TRUE),0)</f>
        <v>0</v>
      </c>
      <c r="L248" s="4">
        <f t="shared" si="3"/>
        <v>0</v>
      </c>
    </row>
    <row r="249" spans="2:12">
      <c r="B249" t="str" cm="1">
        <f t="array" ref="B249">IF(A249="","-",_xldudf_EVEONLINE_GROUP(_FV(_FV(A249,"type"),"groupID")))</f>
        <v>-</v>
      </c>
      <c r="C249" t="str" cm="1">
        <f t="array" ref="C249">IF(B249="-","-",_xldudf_EVEONLINE_CATEGORY(_FV(B249,"category_id")))</f>
        <v>-</v>
      </c>
      <c r="K249" s="4" cm="1">
        <f t="array" ref="K249">IFERROR(_FV(_xldudf_EVEONLINE_TYPE(_FV(_FV(A249,"type"),"id")),"Adjusted Price",TRUE),0)</f>
        <v>0</v>
      </c>
      <c r="L249" s="4">
        <f t="shared" si="3"/>
        <v>0</v>
      </c>
    </row>
    <row r="250" spans="2:12">
      <c r="B250" t="str" cm="1">
        <f t="array" ref="B250">IF(A250="","-",_xldudf_EVEONLINE_GROUP(_FV(_FV(A250,"type"),"groupID")))</f>
        <v>-</v>
      </c>
      <c r="C250" t="str" cm="1">
        <f t="array" ref="C250">IF(B250="-","-",_xldudf_EVEONLINE_CATEGORY(_FV(B250,"category_id")))</f>
        <v>-</v>
      </c>
      <c r="K250" s="4" cm="1">
        <f t="array" ref="K250">IFERROR(_FV(_xldudf_EVEONLINE_TYPE(_FV(_FV(A250,"type"),"id")),"Adjusted Price",TRUE),0)</f>
        <v>0</v>
      </c>
      <c r="L250" s="4">
        <f t="shared" si="3"/>
        <v>0</v>
      </c>
    </row>
    <row r="251" spans="2:12">
      <c r="B251" t="str" cm="1">
        <f t="array" ref="B251">IF(A251="","-",_xldudf_EVEONLINE_GROUP(_FV(_FV(A251,"type"),"groupID")))</f>
        <v>-</v>
      </c>
      <c r="C251" t="str" cm="1">
        <f t="array" ref="C251">IF(B251="-","-",_xldudf_EVEONLINE_CATEGORY(_FV(B251,"category_id")))</f>
        <v>-</v>
      </c>
      <c r="K251" s="4" cm="1">
        <f t="array" ref="K251">IFERROR(_FV(_xldudf_EVEONLINE_TYPE(_FV(_FV(A251,"type"),"id")),"Adjusted Price",TRUE),0)</f>
        <v>0</v>
      </c>
      <c r="L251" s="4">
        <f t="shared" si="3"/>
        <v>0</v>
      </c>
    </row>
    <row r="252" spans="2:12">
      <c r="B252" t="str" cm="1">
        <f t="array" ref="B252">IF(A252="","-",_xldudf_EVEONLINE_GROUP(_FV(_FV(A252,"type"),"groupID")))</f>
        <v>-</v>
      </c>
      <c r="C252" t="str" cm="1">
        <f t="array" ref="C252">IF(B252="-","-",_xldudf_EVEONLINE_CATEGORY(_FV(B252,"category_id")))</f>
        <v>-</v>
      </c>
      <c r="K252" s="4" cm="1">
        <f t="array" ref="K252">IFERROR(_FV(_xldudf_EVEONLINE_TYPE(_FV(_FV(A252,"type"),"id")),"Adjusted Price",TRUE),0)</f>
        <v>0</v>
      </c>
      <c r="L252" s="4">
        <f t="shared" si="3"/>
        <v>0</v>
      </c>
    </row>
    <row r="253" spans="2:12">
      <c r="B253" t="str" cm="1">
        <f t="array" ref="B253">IF(A253="","-",_xldudf_EVEONLINE_GROUP(_FV(_FV(A253,"type"),"groupID")))</f>
        <v>-</v>
      </c>
      <c r="C253" t="str" cm="1">
        <f t="array" ref="C253">IF(B253="-","-",_xldudf_EVEONLINE_CATEGORY(_FV(B253,"category_id")))</f>
        <v>-</v>
      </c>
      <c r="K253" s="4" cm="1">
        <f t="array" ref="K253">IFERROR(_FV(_xldudf_EVEONLINE_TYPE(_FV(_FV(A253,"type"),"id")),"Adjusted Price",TRUE),0)</f>
        <v>0</v>
      </c>
      <c r="L253" s="4">
        <f t="shared" si="3"/>
        <v>0</v>
      </c>
    </row>
    <row r="254" spans="2:12">
      <c r="B254" t="str" cm="1">
        <f t="array" ref="B254">IF(A254="","-",_xldudf_EVEONLINE_GROUP(_FV(_FV(A254,"type"),"groupID")))</f>
        <v>-</v>
      </c>
      <c r="C254" t="str" cm="1">
        <f t="array" ref="C254">IF(B254="-","-",_xldudf_EVEONLINE_CATEGORY(_FV(B254,"category_id")))</f>
        <v>-</v>
      </c>
      <c r="K254" s="4" cm="1">
        <f t="array" ref="K254">IFERROR(_FV(_xldudf_EVEONLINE_TYPE(_FV(_FV(A254,"type"),"id")),"Adjusted Price",TRUE),0)</f>
        <v>0</v>
      </c>
      <c r="L254" s="4">
        <f t="shared" si="3"/>
        <v>0</v>
      </c>
    </row>
    <row r="255" spans="2:12">
      <c r="B255" t="str" cm="1">
        <f t="array" ref="B255">IF(A255="","-",_xldudf_EVEONLINE_GROUP(_FV(_FV(A255,"type"),"groupID")))</f>
        <v>-</v>
      </c>
      <c r="C255" t="str" cm="1">
        <f t="array" ref="C255">IF(B255="-","-",_xldudf_EVEONLINE_CATEGORY(_FV(B255,"category_id")))</f>
        <v>-</v>
      </c>
      <c r="K255" s="4" cm="1">
        <f t="array" ref="K255">IFERROR(_FV(_xldudf_EVEONLINE_TYPE(_FV(_FV(A255,"type"),"id")),"Adjusted Price",TRUE),0)</f>
        <v>0</v>
      </c>
      <c r="L255" s="4">
        <f t="shared" si="3"/>
        <v>0</v>
      </c>
    </row>
    <row r="256" spans="2:12">
      <c r="B256" t="str" cm="1">
        <f t="array" ref="B256">IF(A256="","-",_xldudf_EVEONLINE_GROUP(_FV(_FV(A256,"type"),"groupID")))</f>
        <v>-</v>
      </c>
      <c r="C256" t="str" cm="1">
        <f t="array" ref="C256">IF(B256="-","-",_xldudf_EVEONLINE_CATEGORY(_FV(B256,"category_id")))</f>
        <v>-</v>
      </c>
      <c r="K256" s="4" cm="1">
        <f t="array" ref="K256">IFERROR(_FV(_xldudf_EVEONLINE_TYPE(_FV(_FV(A256,"type"),"id")),"Adjusted Price",TRUE),0)</f>
        <v>0</v>
      </c>
      <c r="L256" s="4">
        <f t="shared" si="3"/>
        <v>0</v>
      </c>
    </row>
    <row r="257" spans="2:12">
      <c r="B257" t="str" cm="1">
        <f t="array" ref="B257">IF(A257="","-",_xldudf_EVEONLINE_GROUP(_FV(_FV(A257,"type"),"groupID")))</f>
        <v>-</v>
      </c>
      <c r="C257" t="str" cm="1">
        <f t="array" ref="C257">IF(B257="-","-",_xldudf_EVEONLINE_CATEGORY(_FV(B257,"category_id")))</f>
        <v>-</v>
      </c>
      <c r="K257" s="4" cm="1">
        <f t="array" ref="K257">IFERROR(_FV(_xldudf_EVEONLINE_TYPE(_FV(_FV(A257,"type"),"id")),"Adjusted Price",TRUE),0)</f>
        <v>0</v>
      </c>
      <c r="L257" s="4">
        <f t="shared" si="3"/>
        <v>0</v>
      </c>
    </row>
    <row r="258" spans="2:12">
      <c r="B258" t="str" cm="1">
        <f t="array" ref="B258">IF(A258="","-",_xldudf_EVEONLINE_GROUP(_FV(_FV(A258,"type"),"groupID")))</f>
        <v>-</v>
      </c>
      <c r="C258" t="str" cm="1">
        <f t="array" ref="C258">IF(B258="-","-",_xldudf_EVEONLINE_CATEGORY(_FV(B258,"category_id")))</f>
        <v>-</v>
      </c>
      <c r="K258" s="4" cm="1">
        <f t="array" ref="K258">IFERROR(_FV(_xldudf_EVEONLINE_TYPE(_FV(_FV(A258,"type"),"id")),"Adjusted Price",TRUE),0)</f>
        <v>0</v>
      </c>
      <c r="L258" s="4">
        <f t="shared" si="3"/>
        <v>0</v>
      </c>
    </row>
    <row r="259" spans="2:12">
      <c r="B259" t="str" cm="1">
        <f t="array" ref="B259">IF(A259="","-",_xldudf_EVEONLINE_GROUP(_FV(_FV(A259,"type"),"groupID")))</f>
        <v>-</v>
      </c>
      <c r="C259" t="str" cm="1">
        <f t="array" ref="C259">IF(B259="-","-",_xldudf_EVEONLINE_CATEGORY(_FV(B259,"category_id")))</f>
        <v>-</v>
      </c>
      <c r="K259" s="4" cm="1">
        <f t="array" ref="K259">IFERROR(_FV(_xldudf_EVEONLINE_TYPE(_FV(_FV(A259,"type"),"id")),"Adjusted Price",TRUE),0)</f>
        <v>0</v>
      </c>
      <c r="L259" s="4">
        <f t="shared" ref="L259:L322" si="4">F259*K259</f>
        <v>0</v>
      </c>
    </row>
    <row r="260" spans="2:12">
      <c r="B260" t="str" cm="1">
        <f t="array" ref="B260">IF(A260="","-",_xldudf_EVEONLINE_GROUP(_FV(_FV(A260,"type"),"groupID")))</f>
        <v>-</v>
      </c>
      <c r="C260" t="str" cm="1">
        <f t="array" ref="C260">IF(B260="-","-",_xldudf_EVEONLINE_CATEGORY(_FV(B260,"category_id")))</f>
        <v>-</v>
      </c>
      <c r="K260" s="4" cm="1">
        <f t="array" ref="K260">IFERROR(_FV(_xldudf_EVEONLINE_TYPE(_FV(_FV(A260,"type"),"id")),"Adjusted Price",TRUE),0)</f>
        <v>0</v>
      </c>
      <c r="L260" s="4">
        <f t="shared" si="4"/>
        <v>0</v>
      </c>
    </row>
    <row r="261" spans="2:12">
      <c r="B261" t="str" cm="1">
        <f t="array" ref="B261">IF(A261="","-",_xldudf_EVEONLINE_GROUP(_FV(_FV(A261,"type"),"groupID")))</f>
        <v>-</v>
      </c>
      <c r="C261" t="str" cm="1">
        <f t="array" ref="C261">IF(B261="-","-",_xldudf_EVEONLINE_CATEGORY(_FV(B261,"category_id")))</f>
        <v>-</v>
      </c>
      <c r="K261" s="4" cm="1">
        <f t="array" ref="K261">IFERROR(_FV(_xldudf_EVEONLINE_TYPE(_FV(_FV(A261,"type"),"id")),"Adjusted Price",TRUE),0)</f>
        <v>0</v>
      </c>
      <c r="L261" s="4">
        <f t="shared" si="4"/>
        <v>0</v>
      </c>
    </row>
    <row r="262" spans="2:12">
      <c r="B262" t="str" cm="1">
        <f t="array" ref="B262">IF(A262="","-",_xldudf_EVEONLINE_GROUP(_FV(_FV(A262,"type"),"groupID")))</f>
        <v>-</v>
      </c>
      <c r="C262" t="str" cm="1">
        <f t="array" ref="C262">IF(B262="-","-",_xldudf_EVEONLINE_CATEGORY(_FV(B262,"category_id")))</f>
        <v>-</v>
      </c>
      <c r="K262" s="4" cm="1">
        <f t="array" ref="K262">IFERROR(_FV(_xldudf_EVEONLINE_TYPE(_FV(_FV(A262,"type"),"id")),"Adjusted Price",TRUE),0)</f>
        <v>0</v>
      </c>
      <c r="L262" s="4">
        <f t="shared" si="4"/>
        <v>0</v>
      </c>
    </row>
    <row r="263" spans="2:12">
      <c r="B263" t="str" cm="1">
        <f t="array" ref="B263">IF(A263="","-",_xldudf_EVEONLINE_GROUP(_FV(_FV(A263,"type"),"groupID")))</f>
        <v>-</v>
      </c>
      <c r="C263" t="str" cm="1">
        <f t="array" ref="C263">IF(B263="-","-",_xldudf_EVEONLINE_CATEGORY(_FV(B263,"category_id")))</f>
        <v>-</v>
      </c>
      <c r="K263" s="4" cm="1">
        <f t="array" ref="K263">IFERROR(_FV(_xldudf_EVEONLINE_TYPE(_FV(_FV(A263,"type"),"id")),"Adjusted Price",TRUE),0)</f>
        <v>0</v>
      </c>
      <c r="L263" s="4">
        <f t="shared" si="4"/>
        <v>0</v>
      </c>
    </row>
    <row r="264" spans="2:12">
      <c r="B264" t="str" cm="1">
        <f t="array" ref="B264">IF(A264="","-",_xldudf_EVEONLINE_GROUP(_FV(_FV(A264,"type"),"groupID")))</f>
        <v>-</v>
      </c>
      <c r="C264" t="str" cm="1">
        <f t="array" ref="C264">IF(B264="-","-",_xldudf_EVEONLINE_CATEGORY(_FV(B264,"category_id")))</f>
        <v>-</v>
      </c>
      <c r="K264" s="4" cm="1">
        <f t="array" ref="K264">IFERROR(_FV(_xldudf_EVEONLINE_TYPE(_FV(_FV(A264,"type"),"id")),"Adjusted Price",TRUE),0)</f>
        <v>0</v>
      </c>
      <c r="L264" s="4">
        <f t="shared" si="4"/>
        <v>0</v>
      </c>
    </row>
    <row r="265" spans="2:12">
      <c r="B265" t="str" cm="1">
        <f t="array" ref="B265">IF(A265="","-",_xldudf_EVEONLINE_GROUP(_FV(_FV(A265,"type"),"groupID")))</f>
        <v>-</v>
      </c>
      <c r="C265" t="str" cm="1">
        <f t="array" ref="C265">IF(B265="-","-",_xldudf_EVEONLINE_CATEGORY(_FV(B265,"category_id")))</f>
        <v>-</v>
      </c>
      <c r="K265" s="4" cm="1">
        <f t="array" ref="K265">IFERROR(_FV(_xldudf_EVEONLINE_TYPE(_FV(_FV(A265,"type"),"id")),"Adjusted Price",TRUE),0)</f>
        <v>0</v>
      </c>
      <c r="L265" s="4">
        <f t="shared" si="4"/>
        <v>0</v>
      </c>
    </row>
    <row r="266" spans="2:12">
      <c r="B266" t="str" cm="1">
        <f t="array" ref="B266">IF(A266="","-",_xldudf_EVEONLINE_GROUP(_FV(_FV(A266,"type"),"groupID")))</f>
        <v>-</v>
      </c>
      <c r="C266" t="str" cm="1">
        <f t="array" ref="C266">IF(B266="-","-",_xldudf_EVEONLINE_CATEGORY(_FV(B266,"category_id")))</f>
        <v>-</v>
      </c>
      <c r="K266" s="4" cm="1">
        <f t="array" ref="K266">IFERROR(_FV(_xldudf_EVEONLINE_TYPE(_FV(_FV(A266,"type"),"id")),"Adjusted Price",TRUE),0)</f>
        <v>0</v>
      </c>
      <c r="L266" s="4">
        <f t="shared" si="4"/>
        <v>0</v>
      </c>
    </row>
    <row r="267" spans="2:12">
      <c r="B267" t="str" cm="1">
        <f t="array" ref="B267">IF(A267="","-",_xldudf_EVEONLINE_GROUP(_FV(_FV(A267,"type"),"groupID")))</f>
        <v>-</v>
      </c>
      <c r="C267" t="str" cm="1">
        <f t="array" ref="C267">IF(B267="-","-",_xldudf_EVEONLINE_CATEGORY(_FV(B267,"category_id")))</f>
        <v>-</v>
      </c>
      <c r="K267" s="4" cm="1">
        <f t="array" ref="K267">IFERROR(_FV(_xldudf_EVEONLINE_TYPE(_FV(_FV(A267,"type"),"id")),"Adjusted Price",TRUE),0)</f>
        <v>0</v>
      </c>
      <c r="L267" s="4">
        <f t="shared" si="4"/>
        <v>0</v>
      </c>
    </row>
    <row r="268" spans="2:12">
      <c r="B268" t="str" cm="1">
        <f t="array" ref="B268">IF(A268="","-",_xldudf_EVEONLINE_GROUP(_FV(_FV(A268,"type"),"groupID")))</f>
        <v>-</v>
      </c>
      <c r="C268" t="str" cm="1">
        <f t="array" ref="C268">IF(B268="-","-",_xldudf_EVEONLINE_CATEGORY(_FV(B268,"category_id")))</f>
        <v>-</v>
      </c>
      <c r="K268" s="4" cm="1">
        <f t="array" ref="K268">IFERROR(_FV(_xldudf_EVEONLINE_TYPE(_FV(_FV(A268,"type"),"id")),"Adjusted Price",TRUE),0)</f>
        <v>0</v>
      </c>
      <c r="L268" s="4">
        <f t="shared" si="4"/>
        <v>0</v>
      </c>
    </row>
    <row r="269" spans="2:12">
      <c r="B269" t="str" cm="1">
        <f t="array" ref="B269">IF(A269="","-",_xldudf_EVEONLINE_GROUP(_FV(_FV(A269,"type"),"groupID")))</f>
        <v>-</v>
      </c>
      <c r="C269" t="str" cm="1">
        <f t="array" ref="C269">IF(B269="-","-",_xldudf_EVEONLINE_CATEGORY(_FV(B269,"category_id")))</f>
        <v>-</v>
      </c>
      <c r="K269" s="4" cm="1">
        <f t="array" ref="K269">IFERROR(_FV(_xldudf_EVEONLINE_TYPE(_FV(_FV(A269,"type"),"id")),"Adjusted Price",TRUE),0)</f>
        <v>0</v>
      </c>
      <c r="L269" s="4">
        <f t="shared" si="4"/>
        <v>0</v>
      </c>
    </row>
    <row r="270" spans="2:12">
      <c r="B270" t="str" cm="1">
        <f t="array" ref="B270">IF(A270="","-",_xldudf_EVEONLINE_GROUP(_FV(_FV(A270,"type"),"groupID")))</f>
        <v>-</v>
      </c>
      <c r="C270" t="str" cm="1">
        <f t="array" ref="C270">IF(B270="-","-",_xldudf_EVEONLINE_CATEGORY(_FV(B270,"category_id")))</f>
        <v>-</v>
      </c>
      <c r="K270" s="4" cm="1">
        <f t="array" ref="K270">IFERROR(_FV(_xldudf_EVEONLINE_TYPE(_FV(_FV(A270,"type"),"id")),"Adjusted Price",TRUE),0)</f>
        <v>0</v>
      </c>
      <c r="L270" s="4">
        <f t="shared" si="4"/>
        <v>0</v>
      </c>
    </row>
    <row r="271" spans="2:12">
      <c r="B271" t="str" cm="1">
        <f t="array" ref="B271">IF(A271="","-",_xldudf_EVEONLINE_GROUP(_FV(_FV(A271,"type"),"groupID")))</f>
        <v>-</v>
      </c>
      <c r="C271" t="str" cm="1">
        <f t="array" ref="C271">IF(B271="-","-",_xldudf_EVEONLINE_CATEGORY(_FV(B271,"category_id")))</f>
        <v>-</v>
      </c>
      <c r="K271" s="4" cm="1">
        <f t="array" ref="K271">IFERROR(_FV(_xldudf_EVEONLINE_TYPE(_FV(_FV(A271,"type"),"id")),"Adjusted Price",TRUE),0)</f>
        <v>0</v>
      </c>
      <c r="L271" s="4">
        <f t="shared" si="4"/>
        <v>0</v>
      </c>
    </row>
    <row r="272" spans="2:12">
      <c r="B272" t="str" cm="1">
        <f t="array" ref="B272">IF(A272="","-",_xldudf_EVEONLINE_GROUP(_FV(_FV(A272,"type"),"groupID")))</f>
        <v>-</v>
      </c>
      <c r="C272" t="str" cm="1">
        <f t="array" ref="C272">IF(B272="-","-",_xldudf_EVEONLINE_CATEGORY(_FV(B272,"category_id")))</f>
        <v>-</v>
      </c>
      <c r="K272" s="4" cm="1">
        <f t="array" ref="K272">IFERROR(_FV(_xldudf_EVEONLINE_TYPE(_FV(_FV(A272,"type"),"id")),"Adjusted Price",TRUE),0)</f>
        <v>0</v>
      </c>
      <c r="L272" s="4">
        <f t="shared" si="4"/>
        <v>0</v>
      </c>
    </row>
    <row r="273" spans="2:12">
      <c r="B273" t="str" cm="1">
        <f t="array" ref="B273">IF(A273="","-",_xldudf_EVEONLINE_GROUP(_FV(_FV(A273,"type"),"groupID")))</f>
        <v>-</v>
      </c>
      <c r="C273" t="str" cm="1">
        <f t="array" ref="C273">IF(B273="-","-",_xldudf_EVEONLINE_CATEGORY(_FV(B273,"category_id")))</f>
        <v>-</v>
      </c>
      <c r="K273" s="4" cm="1">
        <f t="array" ref="K273">IFERROR(_FV(_xldudf_EVEONLINE_TYPE(_FV(_FV(A273,"type"),"id")),"Adjusted Price",TRUE),0)</f>
        <v>0</v>
      </c>
      <c r="L273" s="4">
        <f t="shared" si="4"/>
        <v>0</v>
      </c>
    </row>
    <row r="274" spans="2:12">
      <c r="B274" t="str" cm="1">
        <f t="array" ref="B274">IF(A274="","-",_xldudf_EVEONLINE_GROUP(_FV(_FV(A274,"type"),"groupID")))</f>
        <v>-</v>
      </c>
      <c r="C274" t="str" cm="1">
        <f t="array" ref="C274">IF(B274="-","-",_xldudf_EVEONLINE_CATEGORY(_FV(B274,"category_id")))</f>
        <v>-</v>
      </c>
      <c r="K274" s="4" cm="1">
        <f t="array" ref="K274">IFERROR(_FV(_xldudf_EVEONLINE_TYPE(_FV(_FV(A274,"type"),"id")),"Adjusted Price",TRUE),0)</f>
        <v>0</v>
      </c>
      <c r="L274" s="4">
        <f t="shared" si="4"/>
        <v>0</v>
      </c>
    </row>
    <row r="275" spans="2:12">
      <c r="B275" t="str" cm="1">
        <f t="array" ref="B275">IF(A275="","-",_xldudf_EVEONLINE_GROUP(_FV(_FV(A275,"type"),"groupID")))</f>
        <v>-</v>
      </c>
      <c r="C275" t="str" cm="1">
        <f t="array" ref="C275">IF(B275="-","-",_xldudf_EVEONLINE_CATEGORY(_FV(B275,"category_id")))</f>
        <v>-</v>
      </c>
      <c r="K275" s="4" cm="1">
        <f t="array" ref="K275">IFERROR(_FV(_xldudf_EVEONLINE_TYPE(_FV(_FV(A275,"type"),"id")),"Adjusted Price",TRUE),0)</f>
        <v>0</v>
      </c>
      <c r="L275" s="4">
        <f t="shared" si="4"/>
        <v>0</v>
      </c>
    </row>
    <row r="276" spans="2:12">
      <c r="B276" t="str" cm="1">
        <f t="array" ref="B276">IF(A276="","-",_xldudf_EVEONLINE_GROUP(_FV(_FV(A276,"type"),"groupID")))</f>
        <v>-</v>
      </c>
      <c r="C276" t="str" cm="1">
        <f t="array" ref="C276">IF(B276="-","-",_xldudf_EVEONLINE_CATEGORY(_FV(B276,"category_id")))</f>
        <v>-</v>
      </c>
      <c r="K276" s="4" cm="1">
        <f t="array" ref="K276">IFERROR(_FV(_xldudf_EVEONLINE_TYPE(_FV(_FV(A276,"type"),"id")),"Adjusted Price",TRUE),0)</f>
        <v>0</v>
      </c>
      <c r="L276" s="4">
        <f t="shared" si="4"/>
        <v>0</v>
      </c>
    </row>
    <row r="277" spans="2:12">
      <c r="B277" t="str" cm="1">
        <f t="array" ref="B277">IF(A277="","-",_xldudf_EVEONLINE_GROUP(_FV(_FV(A277,"type"),"groupID")))</f>
        <v>-</v>
      </c>
      <c r="C277" t="str" cm="1">
        <f t="array" ref="C277">IF(B277="-","-",_xldudf_EVEONLINE_CATEGORY(_FV(B277,"category_id")))</f>
        <v>-</v>
      </c>
      <c r="K277" s="4" cm="1">
        <f t="array" ref="K277">IFERROR(_FV(_xldudf_EVEONLINE_TYPE(_FV(_FV(A277,"type"),"id")),"Adjusted Price",TRUE),0)</f>
        <v>0</v>
      </c>
      <c r="L277" s="4">
        <f t="shared" si="4"/>
        <v>0</v>
      </c>
    </row>
    <row r="278" spans="2:12">
      <c r="B278" t="str" cm="1">
        <f t="array" ref="B278">IF(A278="","-",_xldudf_EVEONLINE_GROUP(_FV(_FV(A278,"type"),"groupID")))</f>
        <v>-</v>
      </c>
      <c r="C278" t="str" cm="1">
        <f t="array" ref="C278">IF(B278="-","-",_xldudf_EVEONLINE_CATEGORY(_FV(B278,"category_id")))</f>
        <v>-</v>
      </c>
      <c r="K278" s="4" cm="1">
        <f t="array" ref="K278">IFERROR(_FV(_xldudf_EVEONLINE_TYPE(_FV(_FV(A278,"type"),"id")),"Adjusted Price",TRUE),0)</f>
        <v>0</v>
      </c>
      <c r="L278" s="4">
        <f t="shared" si="4"/>
        <v>0</v>
      </c>
    </row>
    <row r="279" spans="2:12">
      <c r="B279" t="str" cm="1">
        <f t="array" ref="B279">IF(A279="","-",_xldudf_EVEONLINE_GROUP(_FV(_FV(A279,"type"),"groupID")))</f>
        <v>-</v>
      </c>
      <c r="C279" t="str" cm="1">
        <f t="array" ref="C279">IF(B279="-","-",_xldudf_EVEONLINE_CATEGORY(_FV(B279,"category_id")))</f>
        <v>-</v>
      </c>
      <c r="K279" s="4" cm="1">
        <f t="array" ref="K279">IFERROR(_FV(_xldudf_EVEONLINE_TYPE(_FV(_FV(A279,"type"),"id")),"Adjusted Price",TRUE),0)</f>
        <v>0</v>
      </c>
      <c r="L279" s="4">
        <f t="shared" si="4"/>
        <v>0</v>
      </c>
    </row>
    <row r="280" spans="2:12">
      <c r="B280" t="str" cm="1">
        <f t="array" ref="B280">IF(A280="","-",_xldudf_EVEONLINE_GROUP(_FV(_FV(A280,"type"),"groupID")))</f>
        <v>-</v>
      </c>
      <c r="C280" t="str" cm="1">
        <f t="array" ref="C280">IF(B280="-","-",_xldudf_EVEONLINE_CATEGORY(_FV(B280,"category_id")))</f>
        <v>-</v>
      </c>
      <c r="K280" s="4" cm="1">
        <f t="array" ref="K280">IFERROR(_FV(_xldudf_EVEONLINE_TYPE(_FV(_FV(A280,"type"),"id")),"Adjusted Price",TRUE),0)</f>
        <v>0</v>
      </c>
      <c r="L280" s="4">
        <f t="shared" si="4"/>
        <v>0</v>
      </c>
    </row>
    <row r="281" spans="2:12">
      <c r="B281" t="str" cm="1">
        <f t="array" ref="B281">IF(A281="","-",_xldudf_EVEONLINE_GROUP(_FV(_FV(A281,"type"),"groupID")))</f>
        <v>-</v>
      </c>
      <c r="C281" t="str" cm="1">
        <f t="array" ref="C281">IF(B281="-","-",_xldudf_EVEONLINE_CATEGORY(_FV(B281,"category_id")))</f>
        <v>-</v>
      </c>
      <c r="K281" s="4" cm="1">
        <f t="array" ref="K281">IFERROR(_FV(_xldudf_EVEONLINE_TYPE(_FV(_FV(A281,"type"),"id")),"Adjusted Price",TRUE),0)</f>
        <v>0</v>
      </c>
      <c r="L281" s="4">
        <f t="shared" si="4"/>
        <v>0</v>
      </c>
    </row>
    <row r="282" spans="2:12">
      <c r="B282" t="str" cm="1">
        <f t="array" ref="B282">IF(A282="","-",_xldudf_EVEONLINE_GROUP(_FV(_FV(A282,"type"),"groupID")))</f>
        <v>-</v>
      </c>
      <c r="C282" t="str" cm="1">
        <f t="array" ref="C282">IF(B282="-","-",_xldudf_EVEONLINE_CATEGORY(_FV(B282,"category_id")))</f>
        <v>-</v>
      </c>
      <c r="K282" s="4" cm="1">
        <f t="array" ref="K282">IFERROR(_FV(_xldudf_EVEONLINE_TYPE(_FV(_FV(A282,"type"),"id")),"Adjusted Price",TRUE),0)</f>
        <v>0</v>
      </c>
      <c r="L282" s="4">
        <f t="shared" si="4"/>
        <v>0</v>
      </c>
    </row>
    <row r="283" spans="2:12">
      <c r="B283" t="str" cm="1">
        <f t="array" ref="B283">IF(A283="","-",_xldudf_EVEONLINE_GROUP(_FV(_FV(A283,"type"),"groupID")))</f>
        <v>-</v>
      </c>
      <c r="C283" t="str" cm="1">
        <f t="array" ref="C283">IF(B283="-","-",_xldudf_EVEONLINE_CATEGORY(_FV(B283,"category_id")))</f>
        <v>-</v>
      </c>
      <c r="K283" s="4" cm="1">
        <f t="array" ref="K283">IFERROR(_FV(_xldudf_EVEONLINE_TYPE(_FV(_FV(A283,"type"),"id")),"Adjusted Price",TRUE),0)</f>
        <v>0</v>
      </c>
      <c r="L283" s="4">
        <f t="shared" si="4"/>
        <v>0</v>
      </c>
    </row>
    <row r="284" spans="2:12">
      <c r="B284" t="str" cm="1">
        <f t="array" ref="B284">IF(A284="","-",_xldudf_EVEONLINE_GROUP(_FV(_FV(A284,"type"),"groupID")))</f>
        <v>-</v>
      </c>
      <c r="C284" t="str" cm="1">
        <f t="array" ref="C284">IF(B284="-","-",_xldudf_EVEONLINE_CATEGORY(_FV(B284,"category_id")))</f>
        <v>-</v>
      </c>
      <c r="K284" s="4" cm="1">
        <f t="array" ref="K284">IFERROR(_FV(_xldudf_EVEONLINE_TYPE(_FV(_FV(A284,"type"),"id")),"Adjusted Price",TRUE),0)</f>
        <v>0</v>
      </c>
      <c r="L284" s="4">
        <f t="shared" si="4"/>
        <v>0</v>
      </c>
    </row>
    <row r="285" spans="2:12">
      <c r="B285" t="str" cm="1">
        <f t="array" ref="B285">IF(A285="","-",_xldudf_EVEONLINE_GROUP(_FV(_FV(A285,"type"),"groupID")))</f>
        <v>-</v>
      </c>
      <c r="C285" t="str" cm="1">
        <f t="array" ref="C285">IF(B285="-","-",_xldudf_EVEONLINE_CATEGORY(_FV(B285,"category_id")))</f>
        <v>-</v>
      </c>
      <c r="K285" s="4" cm="1">
        <f t="array" ref="K285">IFERROR(_FV(_xldudf_EVEONLINE_TYPE(_FV(_FV(A285,"type"),"id")),"Adjusted Price",TRUE),0)</f>
        <v>0</v>
      </c>
      <c r="L285" s="4">
        <f t="shared" si="4"/>
        <v>0</v>
      </c>
    </row>
    <row r="286" spans="2:12">
      <c r="B286" t="str" cm="1">
        <f t="array" ref="B286">IF(A286="","-",_xldudf_EVEONLINE_GROUP(_FV(_FV(A286,"type"),"groupID")))</f>
        <v>-</v>
      </c>
      <c r="C286" t="str" cm="1">
        <f t="array" ref="C286">IF(B286="-","-",_xldudf_EVEONLINE_CATEGORY(_FV(B286,"category_id")))</f>
        <v>-</v>
      </c>
      <c r="K286" s="4" cm="1">
        <f t="array" ref="K286">IFERROR(_FV(_xldudf_EVEONLINE_TYPE(_FV(_FV(A286,"type"),"id")),"Adjusted Price",TRUE),0)</f>
        <v>0</v>
      </c>
      <c r="L286" s="4">
        <f t="shared" si="4"/>
        <v>0</v>
      </c>
    </row>
    <row r="287" spans="2:12">
      <c r="B287" t="str" cm="1">
        <f t="array" ref="B287">IF(A287="","-",_xldudf_EVEONLINE_GROUP(_FV(_FV(A287,"type"),"groupID")))</f>
        <v>-</v>
      </c>
      <c r="C287" t="str" cm="1">
        <f t="array" ref="C287">IF(B287="-","-",_xldudf_EVEONLINE_CATEGORY(_FV(B287,"category_id")))</f>
        <v>-</v>
      </c>
      <c r="K287" s="4" cm="1">
        <f t="array" ref="K287">IFERROR(_FV(_xldudf_EVEONLINE_TYPE(_FV(_FV(A287,"type"),"id")),"Adjusted Price",TRUE),0)</f>
        <v>0</v>
      </c>
      <c r="L287" s="4">
        <f t="shared" si="4"/>
        <v>0</v>
      </c>
    </row>
    <row r="288" spans="2:12">
      <c r="B288" t="str" cm="1">
        <f t="array" ref="B288">IF(A288="","-",_xldudf_EVEONLINE_GROUP(_FV(_FV(A288,"type"),"groupID")))</f>
        <v>-</v>
      </c>
      <c r="C288" t="str" cm="1">
        <f t="array" ref="C288">IF(B288="-","-",_xldudf_EVEONLINE_CATEGORY(_FV(B288,"category_id")))</f>
        <v>-</v>
      </c>
      <c r="K288" s="4" cm="1">
        <f t="array" ref="K288">IFERROR(_FV(_xldudf_EVEONLINE_TYPE(_FV(_FV(A288,"type"),"id")),"Adjusted Price",TRUE),0)</f>
        <v>0</v>
      </c>
      <c r="L288" s="4">
        <f t="shared" si="4"/>
        <v>0</v>
      </c>
    </row>
    <row r="289" spans="2:12">
      <c r="B289" t="str" cm="1">
        <f t="array" ref="B289">IF(A289="","-",_xldudf_EVEONLINE_GROUP(_FV(_FV(A289,"type"),"groupID")))</f>
        <v>-</v>
      </c>
      <c r="C289" t="str" cm="1">
        <f t="array" ref="C289">IF(B289="-","-",_xldudf_EVEONLINE_CATEGORY(_FV(B289,"category_id")))</f>
        <v>-</v>
      </c>
      <c r="K289" s="4" cm="1">
        <f t="array" ref="K289">IFERROR(_FV(_xldudf_EVEONLINE_TYPE(_FV(_FV(A289,"type"),"id")),"Adjusted Price",TRUE),0)</f>
        <v>0</v>
      </c>
      <c r="L289" s="4">
        <f t="shared" si="4"/>
        <v>0</v>
      </c>
    </row>
    <row r="290" spans="2:12">
      <c r="B290" t="str" cm="1">
        <f t="array" ref="B290">IF(A290="","-",_xldudf_EVEONLINE_GROUP(_FV(_FV(A290,"type"),"groupID")))</f>
        <v>-</v>
      </c>
      <c r="C290" t="str" cm="1">
        <f t="array" ref="C290">IF(B290="-","-",_xldudf_EVEONLINE_CATEGORY(_FV(B290,"category_id")))</f>
        <v>-</v>
      </c>
      <c r="K290" s="4" cm="1">
        <f t="array" ref="K290">IFERROR(_FV(_xldudf_EVEONLINE_TYPE(_FV(_FV(A290,"type"),"id")),"Adjusted Price",TRUE),0)</f>
        <v>0</v>
      </c>
      <c r="L290" s="4">
        <f t="shared" si="4"/>
        <v>0</v>
      </c>
    </row>
    <row r="291" spans="2:12">
      <c r="B291" t="str" cm="1">
        <f t="array" ref="B291">IF(A291="","-",_xldudf_EVEONLINE_GROUP(_FV(_FV(A291,"type"),"groupID")))</f>
        <v>-</v>
      </c>
      <c r="C291" t="str" cm="1">
        <f t="array" ref="C291">IF(B291="-","-",_xldudf_EVEONLINE_CATEGORY(_FV(B291,"category_id")))</f>
        <v>-</v>
      </c>
      <c r="K291" s="4" cm="1">
        <f t="array" ref="K291">IFERROR(_FV(_xldudf_EVEONLINE_TYPE(_FV(_FV(A291,"type"),"id")),"Adjusted Price",TRUE),0)</f>
        <v>0</v>
      </c>
      <c r="L291" s="4">
        <f t="shared" si="4"/>
        <v>0</v>
      </c>
    </row>
    <row r="292" spans="2:12">
      <c r="B292" t="str" cm="1">
        <f t="array" ref="B292">IF(A292="","-",_xldudf_EVEONLINE_GROUP(_FV(_FV(A292,"type"),"groupID")))</f>
        <v>-</v>
      </c>
      <c r="C292" t="str" cm="1">
        <f t="array" ref="C292">IF(B292="-","-",_xldudf_EVEONLINE_CATEGORY(_FV(B292,"category_id")))</f>
        <v>-</v>
      </c>
      <c r="K292" s="4" cm="1">
        <f t="array" ref="K292">IFERROR(_FV(_xldudf_EVEONLINE_TYPE(_FV(_FV(A292,"type"),"id")),"Adjusted Price",TRUE),0)</f>
        <v>0</v>
      </c>
      <c r="L292" s="4">
        <f t="shared" si="4"/>
        <v>0</v>
      </c>
    </row>
    <row r="293" spans="2:12">
      <c r="B293" t="str" cm="1">
        <f t="array" ref="B293">IF(A293="","-",_xldudf_EVEONLINE_GROUP(_FV(_FV(A293,"type"),"groupID")))</f>
        <v>-</v>
      </c>
      <c r="C293" t="str" cm="1">
        <f t="array" ref="C293">IF(B293="-","-",_xldudf_EVEONLINE_CATEGORY(_FV(B293,"category_id")))</f>
        <v>-</v>
      </c>
      <c r="K293" s="4" cm="1">
        <f t="array" ref="K293">IFERROR(_FV(_xldudf_EVEONLINE_TYPE(_FV(_FV(A293,"type"),"id")),"Adjusted Price",TRUE),0)</f>
        <v>0</v>
      </c>
      <c r="L293" s="4">
        <f t="shared" si="4"/>
        <v>0</v>
      </c>
    </row>
    <row r="294" spans="2:12">
      <c r="B294" t="str" cm="1">
        <f t="array" ref="B294">IF(A294="","-",_xldudf_EVEONLINE_GROUP(_FV(_FV(A294,"type"),"groupID")))</f>
        <v>-</v>
      </c>
      <c r="C294" t="str" cm="1">
        <f t="array" ref="C294">IF(B294="-","-",_xldudf_EVEONLINE_CATEGORY(_FV(B294,"category_id")))</f>
        <v>-</v>
      </c>
      <c r="K294" s="4" cm="1">
        <f t="array" ref="K294">IFERROR(_FV(_xldudf_EVEONLINE_TYPE(_FV(_FV(A294,"type"),"id")),"Adjusted Price",TRUE),0)</f>
        <v>0</v>
      </c>
      <c r="L294" s="4">
        <f t="shared" si="4"/>
        <v>0</v>
      </c>
    </row>
    <row r="295" spans="2:12">
      <c r="B295" t="str" cm="1">
        <f t="array" ref="B295">IF(A295="","-",_xldudf_EVEONLINE_GROUP(_FV(_FV(A295,"type"),"groupID")))</f>
        <v>-</v>
      </c>
      <c r="C295" t="str" cm="1">
        <f t="array" ref="C295">IF(B295="-","-",_xldudf_EVEONLINE_CATEGORY(_FV(B295,"category_id")))</f>
        <v>-</v>
      </c>
      <c r="K295" s="4" cm="1">
        <f t="array" ref="K295">IFERROR(_FV(_xldudf_EVEONLINE_TYPE(_FV(_FV(A295,"type"),"id")),"Adjusted Price",TRUE),0)</f>
        <v>0</v>
      </c>
      <c r="L295" s="4">
        <f t="shared" si="4"/>
        <v>0</v>
      </c>
    </row>
    <row r="296" spans="2:12">
      <c r="B296" t="str" cm="1">
        <f t="array" ref="B296">IF(A296="","-",_xldudf_EVEONLINE_GROUP(_FV(_FV(A296,"type"),"groupID")))</f>
        <v>-</v>
      </c>
      <c r="C296" t="str" cm="1">
        <f t="array" ref="C296">IF(B296="-","-",_xldudf_EVEONLINE_CATEGORY(_FV(B296,"category_id")))</f>
        <v>-</v>
      </c>
      <c r="K296" s="4" cm="1">
        <f t="array" ref="K296">IFERROR(_FV(_xldudf_EVEONLINE_TYPE(_FV(_FV(A296,"type"),"id")),"Adjusted Price",TRUE),0)</f>
        <v>0</v>
      </c>
      <c r="L296" s="4">
        <f t="shared" si="4"/>
        <v>0</v>
      </c>
    </row>
    <row r="297" spans="2:12">
      <c r="B297" t="str" cm="1">
        <f t="array" ref="B297">IF(A297="","-",_xldudf_EVEONLINE_GROUP(_FV(_FV(A297,"type"),"groupID")))</f>
        <v>-</v>
      </c>
      <c r="C297" t="str" cm="1">
        <f t="array" ref="C297">IF(B297="-","-",_xldudf_EVEONLINE_CATEGORY(_FV(B297,"category_id")))</f>
        <v>-</v>
      </c>
      <c r="K297" s="4" cm="1">
        <f t="array" ref="K297">IFERROR(_FV(_xldudf_EVEONLINE_TYPE(_FV(_FV(A297,"type"),"id")),"Adjusted Price",TRUE),0)</f>
        <v>0</v>
      </c>
      <c r="L297" s="4">
        <f t="shared" si="4"/>
        <v>0</v>
      </c>
    </row>
    <row r="298" spans="2:12">
      <c r="B298" t="str" cm="1">
        <f t="array" ref="B298">IF(A298="","-",_xldudf_EVEONLINE_GROUP(_FV(_FV(A298,"type"),"groupID")))</f>
        <v>-</v>
      </c>
      <c r="C298" t="str" cm="1">
        <f t="array" ref="C298">IF(B298="-","-",_xldudf_EVEONLINE_CATEGORY(_FV(B298,"category_id")))</f>
        <v>-</v>
      </c>
      <c r="K298" s="4" cm="1">
        <f t="array" ref="K298">IFERROR(_FV(_xldudf_EVEONLINE_TYPE(_FV(_FV(A298,"type"),"id")),"Adjusted Price",TRUE),0)</f>
        <v>0</v>
      </c>
      <c r="L298" s="4">
        <f t="shared" si="4"/>
        <v>0</v>
      </c>
    </row>
    <row r="299" spans="2:12">
      <c r="B299" t="str" cm="1">
        <f t="array" ref="B299">IF(A299="","-",_xldudf_EVEONLINE_GROUP(_FV(_FV(A299,"type"),"groupID")))</f>
        <v>-</v>
      </c>
      <c r="C299" t="str" cm="1">
        <f t="array" ref="C299">IF(B299="-","-",_xldudf_EVEONLINE_CATEGORY(_FV(B299,"category_id")))</f>
        <v>-</v>
      </c>
      <c r="K299" s="4" cm="1">
        <f t="array" ref="K299">IFERROR(_FV(_xldudf_EVEONLINE_TYPE(_FV(_FV(A299,"type"),"id")),"Adjusted Price",TRUE),0)</f>
        <v>0</v>
      </c>
      <c r="L299" s="4">
        <f t="shared" si="4"/>
        <v>0</v>
      </c>
    </row>
    <row r="300" spans="2:12">
      <c r="B300" t="str" cm="1">
        <f t="array" ref="B300">IF(A300="","-",_xldudf_EVEONLINE_GROUP(_FV(_FV(A300,"type"),"groupID")))</f>
        <v>-</v>
      </c>
      <c r="C300" t="str" cm="1">
        <f t="array" ref="C300">IF(B300="-","-",_xldudf_EVEONLINE_CATEGORY(_FV(B300,"category_id")))</f>
        <v>-</v>
      </c>
      <c r="K300" s="4" cm="1">
        <f t="array" ref="K300">IFERROR(_FV(_xldudf_EVEONLINE_TYPE(_FV(_FV(A300,"type"),"id")),"Adjusted Price",TRUE),0)</f>
        <v>0</v>
      </c>
      <c r="L300" s="4">
        <f t="shared" si="4"/>
        <v>0</v>
      </c>
    </row>
    <row r="301" spans="2:12">
      <c r="B301" t="str" cm="1">
        <f t="array" ref="B301">IF(A301="","-",_xldudf_EVEONLINE_GROUP(_FV(_FV(A301,"type"),"groupID")))</f>
        <v>-</v>
      </c>
      <c r="C301" t="str" cm="1">
        <f t="array" ref="C301">IF(B301="-","-",_xldudf_EVEONLINE_CATEGORY(_FV(B301,"category_id")))</f>
        <v>-</v>
      </c>
      <c r="K301" s="4" cm="1">
        <f t="array" ref="K301">IFERROR(_FV(_xldudf_EVEONLINE_TYPE(_FV(_FV(A301,"type"),"id")),"Adjusted Price",TRUE),0)</f>
        <v>0</v>
      </c>
      <c r="L301" s="4">
        <f t="shared" si="4"/>
        <v>0</v>
      </c>
    </row>
    <row r="302" spans="2:12">
      <c r="B302" t="str" cm="1">
        <f t="array" ref="B302">IF(A302="","-",_xldudf_EVEONLINE_GROUP(_FV(_FV(A302,"type"),"groupID")))</f>
        <v>-</v>
      </c>
      <c r="C302" t="str" cm="1">
        <f t="array" ref="C302">IF(B302="-","-",_xldudf_EVEONLINE_CATEGORY(_FV(B302,"category_id")))</f>
        <v>-</v>
      </c>
      <c r="K302" s="4" cm="1">
        <f t="array" ref="K302">IFERROR(_FV(_xldudf_EVEONLINE_TYPE(_FV(_FV(A302,"type"),"id")),"Adjusted Price",TRUE),0)</f>
        <v>0</v>
      </c>
      <c r="L302" s="4">
        <f t="shared" si="4"/>
        <v>0</v>
      </c>
    </row>
    <row r="303" spans="2:12">
      <c r="B303" t="str" cm="1">
        <f t="array" ref="B303">IF(A303="","-",_xldudf_EVEONLINE_GROUP(_FV(_FV(A303,"type"),"groupID")))</f>
        <v>-</v>
      </c>
      <c r="C303" t="str" cm="1">
        <f t="array" ref="C303">IF(B303="-","-",_xldudf_EVEONLINE_CATEGORY(_FV(B303,"category_id")))</f>
        <v>-</v>
      </c>
      <c r="K303" s="4" cm="1">
        <f t="array" ref="K303">IFERROR(_FV(_xldudf_EVEONLINE_TYPE(_FV(_FV(A303,"type"),"id")),"Adjusted Price",TRUE),0)</f>
        <v>0</v>
      </c>
      <c r="L303" s="4">
        <f t="shared" si="4"/>
        <v>0</v>
      </c>
    </row>
    <row r="304" spans="2:12">
      <c r="B304" t="str" cm="1">
        <f t="array" ref="B304">IF(A304="","-",_xldudf_EVEONLINE_GROUP(_FV(_FV(A304,"type"),"groupID")))</f>
        <v>-</v>
      </c>
      <c r="C304" t="str" cm="1">
        <f t="array" ref="C304">IF(B304="-","-",_xldudf_EVEONLINE_CATEGORY(_FV(B304,"category_id")))</f>
        <v>-</v>
      </c>
      <c r="K304" s="4" cm="1">
        <f t="array" ref="K304">IFERROR(_FV(_xldudf_EVEONLINE_TYPE(_FV(_FV(A304,"type"),"id")),"Adjusted Price",TRUE),0)</f>
        <v>0</v>
      </c>
      <c r="L304" s="4">
        <f t="shared" si="4"/>
        <v>0</v>
      </c>
    </row>
    <row r="305" spans="2:12">
      <c r="B305" t="str" cm="1">
        <f t="array" ref="B305">IF(A305="","-",_xldudf_EVEONLINE_GROUP(_FV(_FV(A305,"type"),"groupID")))</f>
        <v>-</v>
      </c>
      <c r="C305" t="str" cm="1">
        <f t="array" ref="C305">IF(B305="-","-",_xldudf_EVEONLINE_CATEGORY(_FV(B305,"category_id")))</f>
        <v>-</v>
      </c>
      <c r="K305" s="4" cm="1">
        <f t="array" ref="K305">IFERROR(_FV(_xldudf_EVEONLINE_TYPE(_FV(_FV(A305,"type"),"id")),"Adjusted Price",TRUE),0)</f>
        <v>0</v>
      </c>
      <c r="L305" s="4">
        <f t="shared" si="4"/>
        <v>0</v>
      </c>
    </row>
    <row r="306" spans="2:12">
      <c r="B306" t="str" cm="1">
        <f t="array" ref="B306">IF(A306="","-",_xldudf_EVEONLINE_GROUP(_FV(_FV(A306,"type"),"groupID")))</f>
        <v>-</v>
      </c>
      <c r="C306" t="str" cm="1">
        <f t="array" ref="C306">IF(B306="-","-",_xldudf_EVEONLINE_CATEGORY(_FV(B306,"category_id")))</f>
        <v>-</v>
      </c>
      <c r="K306" s="4" cm="1">
        <f t="array" ref="K306">IFERROR(_FV(_xldudf_EVEONLINE_TYPE(_FV(_FV(A306,"type"),"id")),"Adjusted Price",TRUE),0)</f>
        <v>0</v>
      </c>
      <c r="L306" s="4">
        <f t="shared" si="4"/>
        <v>0</v>
      </c>
    </row>
    <row r="307" spans="2:12">
      <c r="B307" t="str" cm="1">
        <f t="array" ref="B307">IF(A307="","-",_xldudf_EVEONLINE_GROUP(_FV(_FV(A307,"type"),"groupID")))</f>
        <v>-</v>
      </c>
      <c r="C307" t="str" cm="1">
        <f t="array" ref="C307">IF(B307="-","-",_xldudf_EVEONLINE_CATEGORY(_FV(B307,"category_id")))</f>
        <v>-</v>
      </c>
      <c r="K307" s="4" cm="1">
        <f t="array" ref="K307">IFERROR(_FV(_xldudf_EVEONLINE_TYPE(_FV(_FV(A307,"type"),"id")),"Adjusted Price",TRUE),0)</f>
        <v>0</v>
      </c>
      <c r="L307" s="4">
        <f t="shared" si="4"/>
        <v>0</v>
      </c>
    </row>
    <row r="308" spans="2:12">
      <c r="B308" t="str" cm="1">
        <f t="array" ref="B308">IF(A308="","-",_xldudf_EVEONLINE_GROUP(_FV(_FV(A308,"type"),"groupID")))</f>
        <v>-</v>
      </c>
      <c r="C308" t="str" cm="1">
        <f t="array" ref="C308">IF(B308="-","-",_xldudf_EVEONLINE_CATEGORY(_FV(B308,"category_id")))</f>
        <v>-</v>
      </c>
      <c r="K308" s="4" cm="1">
        <f t="array" ref="K308">IFERROR(_FV(_xldudf_EVEONLINE_TYPE(_FV(_FV(A308,"type"),"id")),"Adjusted Price",TRUE),0)</f>
        <v>0</v>
      </c>
      <c r="L308" s="4">
        <f t="shared" si="4"/>
        <v>0</v>
      </c>
    </row>
    <row r="309" spans="2:12">
      <c r="B309" t="str" cm="1">
        <f t="array" ref="B309">IF(A309="","-",_xldudf_EVEONLINE_GROUP(_FV(_FV(A309,"type"),"groupID")))</f>
        <v>-</v>
      </c>
      <c r="C309" t="str" cm="1">
        <f t="array" ref="C309">IF(B309="-","-",_xldudf_EVEONLINE_CATEGORY(_FV(B309,"category_id")))</f>
        <v>-</v>
      </c>
      <c r="K309" s="4" cm="1">
        <f t="array" ref="K309">IFERROR(_FV(_xldudf_EVEONLINE_TYPE(_FV(_FV(A309,"type"),"id")),"Adjusted Price",TRUE),0)</f>
        <v>0</v>
      </c>
      <c r="L309" s="4">
        <f t="shared" si="4"/>
        <v>0</v>
      </c>
    </row>
    <row r="310" spans="2:12">
      <c r="B310" t="str" cm="1">
        <f t="array" ref="B310">IF(A310="","-",_xldudf_EVEONLINE_GROUP(_FV(_FV(A310,"type"),"groupID")))</f>
        <v>-</v>
      </c>
      <c r="C310" t="str" cm="1">
        <f t="array" ref="C310">IF(B310="-","-",_xldudf_EVEONLINE_CATEGORY(_FV(B310,"category_id")))</f>
        <v>-</v>
      </c>
      <c r="K310" s="4" cm="1">
        <f t="array" ref="K310">IFERROR(_FV(_xldudf_EVEONLINE_TYPE(_FV(_FV(A310,"type"),"id")),"Adjusted Price",TRUE),0)</f>
        <v>0</v>
      </c>
      <c r="L310" s="4">
        <f t="shared" si="4"/>
        <v>0</v>
      </c>
    </row>
    <row r="311" spans="2:12">
      <c r="B311" t="str" cm="1">
        <f t="array" ref="B311">IF(A311="","-",_xldudf_EVEONLINE_GROUP(_FV(_FV(A311,"type"),"groupID")))</f>
        <v>-</v>
      </c>
      <c r="C311" t="str" cm="1">
        <f t="array" ref="C311">IF(B311="-","-",_xldudf_EVEONLINE_CATEGORY(_FV(B311,"category_id")))</f>
        <v>-</v>
      </c>
      <c r="K311" s="4" cm="1">
        <f t="array" ref="K311">IFERROR(_FV(_xldudf_EVEONLINE_TYPE(_FV(_FV(A311,"type"),"id")),"Adjusted Price",TRUE),0)</f>
        <v>0</v>
      </c>
      <c r="L311" s="4">
        <f t="shared" si="4"/>
        <v>0</v>
      </c>
    </row>
    <row r="312" spans="2:12">
      <c r="B312" t="str" cm="1">
        <f t="array" ref="B312">IF(A312="","-",_xldudf_EVEONLINE_GROUP(_FV(_FV(A312,"type"),"groupID")))</f>
        <v>-</v>
      </c>
      <c r="C312" t="str" cm="1">
        <f t="array" ref="C312">IF(B312="-","-",_xldudf_EVEONLINE_CATEGORY(_FV(B312,"category_id")))</f>
        <v>-</v>
      </c>
      <c r="K312" s="4" cm="1">
        <f t="array" ref="K312">IFERROR(_FV(_xldudf_EVEONLINE_TYPE(_FV(_FV(A312,"type"),"id")),"Adjusted Price",TRUE),0)</f>
        <v>0</v>
      </c>
      <c r="L312" s="4">
        <f t="shared" si="4"/>
        <v>0</v>
      </c>
    </row>
    <row r="313" spans="2:12">
      <c r="B313" t="str" cm="1">
        <f t="array" ref="B313">IF(A313="","-",_xldudf_EVEONLINE_GROUP(_FV(_FV(A313,"type"),"groupID")))</f>
        <v>-</v>
      </c>
      <c r="C313" t="str" cm="1">
        <f t="array" ref="C313">IF(B313="-","-",_xldudf_EVEONLINE_CATEGORY(_FV(B313,"category_id")))</f>
        <v>-</v>
      </c>
      <c r="K313" s="4" cm="1">
        <f t="array" ref="K313">IFERROR(_FV(_xldudf_EVEONLINE_TYPE(_FV(_FV(A313,"type"),"id")),"Adjusted Price",TRUE),0)</f>
        <v>0</v>
      </c>
      <c r="L313" s="4">
        <f t="shared" si="4"/>
        <v>0</v>
      </c>
    </row>
    <row r="314" spans="2:12">
      <c r="B314" t="str" cm="1">
        <f t="array" ref="B314">IF(A314="","-",_xldudf_EVEONLINE_GROUP(_FV(_FV(A314,"type"),"groupID")))</f>
        <v>-</v>
      </c>
      <c r="C314" t="str" cm="1">
        <f t="array" ref="C314">IF(B314="-","-",_xldudf_EVEONLINE_CATEGORY(_FV(B314,"category_id")))</f>
        <v>-</v>
      </c>
      <c r="K314" s="4" cm="1">
        <f t="array" ref="K314">IFERROR(_FV(_xldudf_EVEONLINE_TYPE(_FV(_FV(A314,"type"),"id")),"Adjusted Price",TRUE),0)</f>
        <v>0</v>
      </c>
      <c r="L314" s="4">
        <f t="shared" si="4"/>
        <v>0</v>
      </c>
    </row>
    <row r="315" spans="2:12">
      <c r="B315" t="str" cm="1">
        <f t="array" ref="B315">IF(A315="","-",_xldudf_EVEONLINE_GROUP(_FV(_FV(A315,"type"),"groupID")))</f>
        <v>-</v>
      </c>
      <c r="C315" t="str" cm="1">
        <f t="array" ref="C315">IF(B315="-","-",_xldudf_EVEONLINE_CATEGORY(_FV(B315,"category_id")))</f>
        <v>-</v>
      </c>
      <c r="K315" s="4" cm="1">
        <f t="array" ref="K315">IFERROR(_FV(_xldudf_EVEONLINE_TYPE(_FV(_FV(A315,"type"),"id")),"Adjusted Price",TRUE),0)</f>
        <v>0</v>
      </c>
      <c r="L315" s="4">
        <f t="shared" si="4"/>
        <v>0</v>
      </c>
    </row>
    <row r="316" spans="2:12">
      <c r="B316" t="str" cm="1">
        <f t="array" ref="B316">IF(A316="","-",_xldudf_EVEONLINE_GROUP(_FV(_FV(A316,"type"),"groupID")))</f>
        <v>-</v>
      </c>
      <c r="C316" t="str" cm="1">
        <f t="array" ref="C316">IF(B316="-","-",_xldudf_EVEONLINE_CATEGORY(_FV(B316,"category_id")))</f>
        <v>-</v>
      </c>
      <c r="K316" s="4" cm="1">
        <f t="array" ref="K316">IFERROR(_FV(_xldudf_EVEONLINE_TYPE(_FV(_FV(A316,"type"),"id")),"Adjusted Price",TRUE),0)</f>
        <v>0</v>
      </c>
      <c r="L316" s="4">
        <f t="shared" si="4"/>
        <v>0</v>
      </c>
    </row>
    <row r="317" spans="2:12">
      <c r="B317" t="str" cm="1">
        <f t="array" ref="B317">IF(A317="","-",_xldudf_EVEONLINE_GROUP(_FV(_FV(A317,"type"),"groupID")))</f>
        <v>-</v>
      </c>
      <c r="C317" t="str" cm="1">
        <f t="array" ref="C317">IF(B317="-","-",_xldudf_EVEONLINE_CATEGORY(_FV(B317,"category_id")))</f>
        <v>-</v>
      </c>
      <c r="K317" s="4" cm="1">
        <f t="array" ref="K317">IFERROR(_FV(_xldudf_EVEONLINE_TYPE(_FV(_FV(A317,"type"),"id")),"Adjusted Price",TRUE),0)</f>
        <v>0</v>
      </c>
      <c r="L317" s="4">
        <f t="shared" si="4"/>
        <v>0</v>
      </c>
    </row>
    <row r="318" spans="2:12">
      <c r="B318" t="str" cm="1">
        <f t="array" ref="B318">IF(A318="","-",_xldudf_EVEONLINE_GROUP(_FV(_FV(A318,"type"),"groupID")))</f>
        <v>-</v>
      </c>
      <c r="C318" t="str" cm="1">
        <f t="array" ref="C318">IF(B318="-","-",_xldudf_EVEONLINE_CATEGORY(_FV(B318,"category_id")))</f>
        <v>-</v>
      </c>
      <c r="K318" s="4" cm="1">
        <f t="array" ref="K318">IFERROR(_FV(_xldudf_EVEONLINE_TYPE(_FV(_FV(A318,"type"),"id")),"Adjusted Price",TRUE),0)</f>
        <v>0</v>
      </c>
      <c r="L318" s="4">
        <f t="shared" si="4"/>
        <v>0</v>
      </c>
    </row>
    <row r="319" spans="2:12">
      <c r="B319" t="str" cm="1">
        <f t="array" ref="B319">IF(A319="","-",_xldudf_EVEONLINE_GROUP(_FV(_FV(A319,"type"),"groupID")))</f>
        <v>-</v>
      </c>
      <c r="C319" t="str" cm="1">
        <f t="array" ref="C319">IF(B319="-","-",_xldudf_EVEONLINE_CATEGORY(_FV(B319,"category_id")))</f>
        <v>-</v>
      </c>
      <c r="K319" s="4" cm="1">
        <f t="array" ref="K319">IFERROR(_FV(_xldudf_EVEONLINE_TYPE(_FV(_FV(A319,"type"),"id")),"Adjusted Price",TRUE),0)</f>
        <v>0</v>
      </c>
      <c r="L319" s="4">
        <f t="shared" si="4"/>
        <v>0</v>
      </c>
    </row>
    <row r="320" spans="2:12">
      <c r="B320" t="str" cm="1">
        <f t="array" ref="B320">IF(A320="","-",_xldudf_EVEONLINE_GROUP(_FV(_FV(A320,"type"),"groupID")))</f>
        <v>-</v>
      </c>
      <c r="C320" t="str" cm="1">
        <f t="array" ref="C320">IF(B320="-","-",_xldudf_EVEONLINE_CATEGORY(_FV(B320,"category_id")))</f>
        <v>-</v>
      </c>
      <c r="K320" s="4" cm="1">
        <f t="array" ref="K320">IFERROR(_FV(_xldudf_EVEONLINE_TYPE(_FV(_FV(A320,"type"),"id")),"Adjusted Price",TRUE),0)</f>
        <v>0</v>
      </c>
      <c r="L320" s="4">
        <f t="shared" si="4"/>
        <v>0</v>
      </c>
    </row>
    <row r="321" spans="2:12">
      <c r="B321" t="str" cm="1">
        <f t="array" ref="B321">IF(A321="","-",_xldudf_EVEONLINE_GROUP(_FV(_FV(A321,"type"),"groupID")))</f>
        <v>-</v>
      </c>
      <c r="C321" t="str" cm="1">
        <f t="array" ref="C321">IF(B321="-","-",_xldudf_EVEONLINE_CATEGORY(_FV(B321,"category_id")))</f>
        <v>-</v>
      </c>
      <c r="K321" s="4" cm="1">
        <f t="array" ref="K321">IFERROR(_FV(_xldudf_EVEONLINE_TYPE(_FV(_FV(A321,"type"),"id")),"Adjusted Price",TRUE),0)</f>
        <v>0</v>
      </c>
      <c r="L321" s="4">
        <f t="shared" si="4"/>
        <v>0</v>
      </c>
    </row>
    <row r="322" spans="2:12">
      <c r="B322" t="str" cm="1">
        <f t="array" ref="B322">IF(A322="","-",_xldudf_EVEONLINE_GROUP(_FV(_FV(A322,"type"),"groupID")))</f>
        <v>-</v>
      </c>
      <c r="C322" t="str" cm="1">
        <f t="array" ref="C322">IF(B322="-","-",_xldudf_EVEONLINE_CATEGORY(_FV(B322,"category_id")))</f>
        <v>-</v>
      </c>
      <c r="K322" s="4" cm="1">
        <f t="array" ref="K322">IFERROR(_FV(_xldudf_EVEONLINE_TYPE(_FV(_FV(A322,"type"),"id")),"Adjusted Price",TRUE),0)</f>
        <v>0</v>
      </c>
      <c r="L322" s="4">
        <f t="shared" si="4"/>
        <v>0</v>
      </c>
    </row>
    <row r="323" spans="2:12">
      <c r="B323" t="str" cm="1">
        <f t="array" ref="B323">IF(A323="","-",_xldudf_EVEONLINE_GROUP(_FV(_FV(A323,"type"),"groupID")))</f>
        <v>-</v>
      </c>
      <c r="C323" t="str" cm="1">
        <f t="array" ref="C323">IF(B323="-","-",_xldudf_EVEONLINE_CATEGORY(_FV(B323,"category_id")))</f>
        <v>-</v>
      </c>
      <c r="K323" s="4" cm="1">
        <f t="array" ref="K323">IFERROR(_FV(_xldudf_EVEONLINE_TYPE(_FV(_FV(A323,"type"),"id")),"Adjusted Price",TRUE),0)</f>
        <v>0</v>
      </c>
      <c r="L323" s="4">
        <f t="shared" ref="L323:L386" si="5">F323*K323</f>
        <v>0</v>
      </c>
    </row>
    <row r="324" spans="2:12">
      <c r="B324" t="str" cm="1">
        <f t="array" ref="B324">IF(A324="","-",_xldudf_EVEONLINE_GROUP(_FV(_FV(A324,"type"),"groupID")))</f>
        <v>-</v>
      </c>
      <c r="C324" t="str" cm="1">
        <f t="array" ref="C324">IF(B324="-","-",_xldudf_EVEONLINE_CATEGORY(_FV(B324,"category_id")))</f>
        <v>-</v>
      </c>
      <c r="K324" s="4" cm="1">
        <f t="array" ref="K324">IFERROR(_FV(_xldudf_EVEONLINE_TYPE(_FV(_FV(A324,"type"),"id")),"Adjusted Price",TRUE),0)</f>
        <v>0</v>
      </c>
      <c r="L324" s="4">
        <f t="shared" si="5"/>
        <v>0</v>
      </c>
    </row>
    <row r="325" spans="2:12">
      <c r="B325" t="str" cm="1">
        <f t="array" ref="B325">IF(A325="","-",_xldudf_EVEONLINE_GROUP(_FV(_FV(A325,"type"),"groupID")))</f>
        <v>-</v>
      </c>
      <c r="C325" t="str" cm="1">
        <f t="array" ref="C325">IF(B325="-","-",_xldudf_EVEONLINE_CATEGORY(_FV(B325,"category_id")))</f>
        <v>-</v>
      </c>
      <c r="K325" s="4" cm="1">
        <f t="array" ref="K325">IFERROR(_FV(_xldudf_EVEONLINE_TYPE(_FV(_FV(A325,"type"),"id")),"Adjusted Price",TRUE),0)</f>
        <v>0</v>
      </c>
      <c r="L325" s="4">
        <f t="shared" si="5"/>
        <v>0</v>
      </c>
    </row>
    <row r="326" spans="2:12">
      <c r="B326" t="str" cm="1">
        <f t="array" ref="B326">IF(A326="","-",_xldudf_EVEONLINE_GROUP(_FV(_FV(A326,"type"),"groupID")))</f>
        <v>-</v>
      </c>
      <c r="C326" t="str" cm="1">
        <f t="array" ref="C326">IF(B326="-","-",_xldudf_EVEONLINE_CATEGORY(_FV(B326,"category_id")))</f>
        <v>-</v>
      </c>
      <c r="K326" s="4" cm="1">
        <f t="array" ref="K326">IFERROR(_FV(_xldudf_EVEONLINE_TYPE(_FV(_FV(A326,"type"),"id")),"Adjusted Price",TRUE),0)</f>
        <v>0</v>
      </c>
      <c r="L326" s="4">
        <f t="shared" si="5"/>
        <v>0</v>
      </c>
    </row>
    <row r="327" spans="2:12">
      <c r="B327" t="str" cm="1">
        <f t="array" ref="B327">IF(A327="","-",_xldudf_EVEONLINE_GROUP(_FV(_FV(A327,"type"),"groupID")))</f>
        <v>-</v>
      </c>
      <c r="C327" t="str" cm="1">
        <f t="array" ref="C327">IF(B327="-","-",_xldudf_EVEONLINE_CATEGORY(_FV(B327,"category_id")))</f>
        <v>-</v>
      </c>
      <c r="K327" s="4" cm="1">
        <f t="array" ref="K327">IFERROR(_FV(_xldudf_EVEONLINE_TYPE(_FV(_FV(A327,"type"),"id")),"Adjusted Price",TRUE),0)</f>
        <v>0</v>
      </c>
      <c r="L327" s="4">
        <f t="shared" si="5"/>
        <v>0</v>
      </c>
    </row>
    <row r="328" spans="2:12">
      <c r="B328" t="str" cm="1">
        <f t="array" ref="B328">IF(A328="","-",_xldudf_EVEONLINE_GROUP(_FV(_FV(A328,"type"),"groupID")))</f>
        <v>-</v>
      </c>
      <c r="C328" t="str" cm="1">
        <f t="array" ref="C328">IF(B328="-","-",_xldudf_EVEONLINE_CATEGORY(_FV(B328,"category_id")))</f>
        <v>-</v>
      </c>
      <c r="K328" s="4" cm="1">
        <f t="array" ref="K328">IFERROR(_FV(_xldudf_EVEONLINE_TYPE(_FV(_FV(A328,"type"),"id")),"Adjusted Price",TRUE),0)</f>
        <v>0</v>
      </c>
      <c r="L328" s="4">
        <f t="shared" si="5"/>
        <v>0</v>
      </c>
    </row>
    <row r="329" spans="2:12">
      <c r="B329" t="str" cm="1">
        <f t="array" ref="B329">IF(A329="","-",_xldudf_EVEONLINE_GROUP(_FV(_FV(A329,"type"),"groupID")))</f>
        <v>-</v>
      </c>
      <c r="C329" t="str" cm="1">
        <f t="array" ref="C329">IF(B329="-","-",_xldudf_EVEONLINE_CATEGORY(_FV(B329,"category_id")))</f>
        <v>-</v>
      </c>
      <c r="K329" s="4" cm="1">
        <f t="array" ref="K329">IFERROR(_FV(_xldudf_EVEONLINE_TYPE(_FV(_FV(A329,"type"),"id")),"Adjusted Price",TRUE),0)</f>
        <v>0</v>
      </c>
      <c r="L329" s="4">
        <f t="shared" si="5"/>
        <v>0</v>
      </c>
    </row>
    <row r="330" spans="2:12">
      <c r="B330" t="str" cm="1">
        <f t="array" ref="B330">IF(A330="","-",_xldudf_EVEONLINE_GROUP(_FV(_FV(A330,"type"),"groupID")))</f>
        <v>-</v>
      </c>
      <c r="C330" t="str" cm="1">
        <f t="array" ref="C330">IF(B330="-","-",_xldudf_EVEONLINE_CATEGORY(_FV(B330,"category_id")))</f>
        <v>-</v>
      </c>
      <c r="K330" s="4" cm="1">
        <f t="array" ref="K330">IFERROR(_FV(_xldudf_EVEONLINE_TYPE(_FV(_FV(A330,"type"),"id")),"Adjusted Price",TRUE),0)</f>
        <v>0</v>
      </c>
      <c r="L330" s="4">
        <f t="shared" si="5"/>
        <v>0</v>
      </c>
    </row>
    <row r="331" spans="2:12">
      <c r="B331" t="str" cm="1">
        <f t="array" ref="B331">IF(A331="","-",_xldudf_EVEONLINE_GROUP(_FV(_FV(A331,"type"),"groupID")))</f>
        <v>-</v>
      </c>
      <c r="C331" t="str" cm="1">
        <f t="array" ref="C331">IF(B331="-","-",_xldudf_EVEONLINE_CATEGORY(_FV(B331,"category_id")))</f>
        <v>-</v>
      </c>
      <c r="K331" s="4" cm="1">
        <f t="array" ref="K331">IFERROR(_FV(_xldudf_EVEONLINE_TYPE(_FV(_FV(A331,"type"),"id")),"Adjusted Price",TRUE),0)</f>
        <v>0</v>
      </c>
      <c r="L331" s="4">
        <f t="shared" si="5"/>
        <v>0</v>
      </c>
    </row>
    <row r="332" spans="2:12">
      <c r="B332" t="str" cm="1">
        <f t="array" ref="B332">IF(A332="","-",_xldudf_EVEONLINE_GROUP(_FV(_FV(A332,"type"),"groupID")))</f>
        <v>-</v>
      </c>
      <c r="C332" t="str" cm="1">
        <f t="array" ref="C332">IF(B332="-","-",_xldudf_EVEONLINE_CATEGORY(_FV(B332,"category_id")))</f>
        <v>-</v>
      </c>
      <c r="K332" s="4" cm="1">
        <f t="array" ref="K332">IFERROR(_FV(_xldudf_EVEONLINE_TYPE(_FV(_FV(A332,"type"),"id")),"Adjusted Price",TRUE),0)</f>
        <v>0</v>
      </c>
      <c r="L332" s="4">
        <f t="shared" si="5"/>
        <v>0</v>
      </c>
    </row>
    <row r="333" spans="2:12">
      <c r="B333" t="str" cm="1">
        <f t="array" ref="B333">IF(A333="","-",_xldudf_EVEONLINE_GROUP(_FV(_FV(A333,"type"),"groupID")))</f>
        <v>-</v>
      </c>
      <c r="C333" t="str" cm="1">
        <f t="array" ref="C333">IF(B333="-","-",_xldudf_EVEONLINE_CATEGORY(_FV(B333,"category_id")))</f>
        <v>-</v>
      </c>
      <c r="K333" s="4" cm="1">
        <f t="array" ref="K333">IFERROR(_FV(_xldudf_EVEONLINE_TYPE(_FV(_FV(A333,"type"),"id")),"Adjusted Price",TRUE),0)</f>
        <v>0</v>
      </c>
      <c r="L333" s="4">
        <f t="shared" si="5"/>
        <v>0</v>
      </c>
    </row>
    <row r="334" spans="2:12">
      <c r="B334" t="str" cm="1">
        <f t="array" ref="B334">IF(A334="","-",_xldudf_EVEONLINE_GROUP(_FV(_FV(A334,"type"),"groupID")))</f>
        <v>-</v>
      </c>
      <c r="C334" t="str" cm="1">
        <f t="array" ref="C334">IF(B334="-","-",_xldudf_EVEONLINE_CATEGORY(_FV(B334,"category_id")))</f>
        <v>-</v>
      </c>
      <c r="K334" s="4" cm="1">
        <f t="array" ref="K334">IFERROR(_FV(_xldudf_EVEONLINE_TYPE(_FV(_FV(A334,"type"),"id")),"Adjusted Price",TRUE),0)</f>
        <v>0</v>
      </c>
      <c r="L334" s="4">
        <f t="shared" si="5"/>
        <v>0</v>
      </c>
    </row>
    <row r="335" spans="2:12">
      <c r="B335" t="str" cm="1">
        <f t="array" ref="B335">IF(A335="","-",_xldudf_EVEONLINE_GROUP(_FV(_FV(A335,"type"),"groupID")))</f>
        <v>-</v>
      </c>
      <c r="C335" t="str" cm="1">
        <f t="array" ref="C335">IF(B335="-","-",_xldudf_EVEONLINE_CATEGORY(_FV(B335,"category_id")))</f>
        <v>-</v>
      </c>
      <c r="K335" s="4" cm="1">
        <f t="array" ref="K335">IFERROR(_FV(_xldudf_EVEONLINE_TYPE(_FV(_FV(A335,"type"),"id")),"Adjusted Price",TRUE),0)</f>
        <v>0</v>
      </c>
      <c r="L335" s="4">
        <f t="shared" si="5"/>
        <v>0</v>
      </c>
    </row>
    <row r="336" spans="2:12">
      <c r="B336" t="str" cm="1">
        <f t="array" ref="B336">IF(A336="","-",_xldudf_EVEONLINE_GROUP(_FV(_FV(A336,"type"),"groupID")))</f>
        <v>-</v>
      </c>
      <c r="C336" t="str" cm="1">
        <f t="array" ref="C336">IF(B336="-","-",_xldudf_EVEONLINE_CATEGORY(_FV(B336,"category_id")))</f>
        <v>-</v>
      </c>
      <c r="K336" s="4" cm="1">
        <f t="array" ref="K336">IFERROR(_FV(_xldudf_EVEONLINE_TYPE(_FV(_FV(A336,"type"),"id")),"Adjusted Price",TRUE),0)</f>
        <v>0</v>
      </c>
      <c r="L336" s="4">
        <f t="shared" si="5"/>
        <v>0</v>
      </c>
    </row>
    <row r="337" spans="2:12">
      <c r="B337" t="str" cm="1">
        <f t="array" ref="B337">IF(A337="","-",_xldudf_EVEONLINE_GROUP(_FV(_FV(A337,"type"),"groupID")))</f>
        <v>-</v>
      </c>
      <c r="C337" t="str" cm="1">
        <f t="array" ref="C337">IF(B337="-","-",_xldudf_EVEONLINE_CATEGORY(_FV(B337,"category_id")))</f>
        <v>-</v>
      </c>
      <c r="K337" s="4" cm="1">
        <f t="array" ref="K337">IFERROR(_FV(_xldudf_EVEONLINE_TYPE(_FV(_FV(A337,"type"),"id")),"Adjusted Price",TRUE),0)</f>
        <v>0</v>
      </c>
      <c r="L337" s="4">
        <f t="shared" si="5"/>
        <v>0</v>
      </c>
    </row>
    <row r="338" spans="2:12">
      <c r="B338" t="str" cm="1">
        <f t="array" ref="B338">IF(A338="","-",_xldudf_EVEONLINE_GROUP(_FV(_FV(A338,"type"),"groupID")))</f>
        <v>-</v>
      </c>
      <c r="C338" t="str" cm="1">
        <f t="array" ref="C338">IF(B338="-","-",_xldudf_EVEONLINE_CATEGORY(_FV(B338,"category_id")))</f>
        <v>-</v>
      </c>
      <c r="K338" s="4" cm="1">
        <f t="array" ref="K338">IFERROR(_FV(_xldudf_EVEONLINE_TYPE(_FV(_FV(A338,"type"),"id")),"Adjusted Price",TRUE),0)</f>
        <v>0</v>
      </c>
      <c r="L338" s="4">
        <f t="shared" si="5"/>
        <v>0</v>
      </c>
    </row>
    <row r="339" spans="2:12">
      <c r="B339" t="str" cm="1">
        <f t="array" ref="B339">IF(A339="","-",_xldudf_EVEONLINE_GROUP(_FV(_FV(A339,"type"),"groupID")))</f>
        <v>-</v>
      </c>
      <c r="C339" t="str" cm="1">
        <f t="array" ref="C339">IF(B339="-","-",_xldudf_EVEONLINE_CATEGORY(_FV(B339,"category_id")))</f>
        <v>-</v>
      </c>
      <c r="K339" s="4" cm="1">
        <f t="array" ref="K339">IFERROR(_FV(_xldudf_EVEONLINE_TYPE(_FV(_FV(A339,"type"),"id")),"Adjusted Price",TRUE),0)</f>
        <v>0</v>
      </c>
      <c r="L339" s="4">
        <f t="shared" si="5"/>
        <v>0</v>
      </c>
    </row>
    <row r="340" spans="2:12">
      <c r="B340" t="str" cm="1">
        <f t="array" ref="B340">IF(A340="","-",_xldudf_EVEONLINE_GROUP(_FV(_FV(A340,"type"),"groupID")))</f>
        <v>-</v>
      </c>
      <c r="C340" t="str" cm="1">
        <f t="array" ref="C340">IF(B340="-","-",_xldudf_EVEONLINE_CATEGORY(_FV(B340,"category_id")))</f>
        <v>-</v>
      </c>
      <c r="K340" s="4" cm="1">
        <f t="array" ref="K340">IFERROR(_FV(_xldudf_EVEONLINE_TYPE(_FV(_FV(A340,"type"),"id")),"Adjusted Price",TRUE),0)</f>
        <v>0</v>
      </c>
      <c r="L340" s="4">
        <f t="shared" si="5"/>
        <v>0</v>
      </c>
    </row>
    <row r="341" spans="2:12">
      <c r="B341" t="str" cm="1">
        <f t="array" ref="B341">IF(A341="","-",_xldudf_EVEONLINE_GROUP(_FV(_FV(A341,"type"),"groupID")))</f>
        <v>-</v>
      </c>
      <c r="C341" t="str" cm="1">
        <f t="array" ref="C341">IF(B341="-","-",_xldudf_EVEONLINE_CATEGORY(_FV(B341,"category_id")))</f>
        <v>-</v>
      </c>
      <c r="K341" s="4" cm="1">
        <f t="array" ref="K341">IFERROR(_FV(_xldudf_EVEONLINE_TYPE(_FV(_FV(A341,"type"),"id")),"Adjusted Price",TRUE),0)</f>
        <v>0</v>
      </c>
      <c r="L341" s="4">
        <f t="shared" si="5"/>
        <v>0</v>
      </c>
    </row>
    <row r="342" spans="2:12">
      <c r="B342" t="str" cm="1">
        <f t="array" ref="B342">IF(A342="","-",_xldudf_EVEONLINE_GROUP(_FV(_FV(A342,"type"),"groupID")))</f>
        <v>-</v>
      </c>
      <c r="C342" t="str" cm="1">
        <f t="array" ref="C342">IF(B342="-","-",_xldudf_EVEONLINE_CATEGORY(_FV(B342,"category_id")))</f>
        <v>-</v>
      </c>
      <c r="K342" s="4" cm="1">
        <f t="array" ref="K342">IFERROR(_FV(_xldudf_EVEONLINE_TYPE(_FV(_FV(A342,"type"),"id")),"Adjusted Price",TRUE),0)</f>
        <v>0</v>
      </c>
      <c r="L342" s="4">
        <f t="shared" si="5"/>
        <v>0</v>
      </c>
    </row>
    <row r="343" spans="2:12">
      <c r="B343" t="str" cm="1">
        <f t="array" ref="B343">IF(A343="","-",_xldudf_EVEONLINE_GROUP(_FV(_FV(A343,"type"),"groupID")))</f>
        <v>-</v>
      </c>
      <c r="C343" t="str" cm="1">
        <f t="array" ref="C343">IF(B343="-","-",_xldudf_EVEONLINE_CATEGORY(_FV(B343,"category_id")))</f>
        <v>-</v>
      </c>
      <c r="K343" s="4" cm="1">
        <f t="array" ref="K343">IFERROR(_FV(_xldudf_EVEONLINE_TYPE(_FV(_FV(A343,"type"),"id")),"Adjusted Price",TRUE),0)</f>
        <v>0</v>
      </c>
      <c r="L343" s="4">
        <f t="shared" si="5"/>
        <v>0</v>
      </c>
    </row>
    <row r="344" spans="2:12">
      <c r="B344" t="str" cm="1">
        <f t="array" ref="B344">IF(A344="","-",_xldudf_EVEONLINE_GROUP(_FV(_FV(A344,"type"),"groupID")))</f>
        <v>-</v>
      </c>
      <c r="C344" t="str" cm="1">
        <f t="array" ref="C344">IF(B344="-","-",_xldudf_EVEONLINE_CATEGORY(_FV(B344,"category_id")))</f>
        <v>-</v>
      </c>
      <c r="K344" s="4" cm="1">
        <f t="array" ref="K344">IFERROR(_FV(_xldudf_EVEONLINE_TYPE(_FV(_FV(A344,"type"),"id")),"Adjusted Price",TRUE),0)</f>
        <v>0</v>
      </c>
      <c r="L344" s="4">
        <f t="shared" si="5"/>
        <v>0</v>
      </c>
    </row>
    <row r="345" spans="2:12">
      <c r="B345" t="str" cm="1">
        <f t="array" ref="B345">IF(A345="","-",_xldudf_EVEONLINE_GROUP(_FV(_FV(A345,"type"),"groupID")))</f>
        <v>-</v>
      </c>
      <c r="C345" t="str" cm="1">
        <f t="array" ref="C345">IF(B345="-","-",_xldudf_EVEONLINE_CATEGORY(_FV(B345,"category_id")))</f>
        <v>-</v>
      </c>
      <c r="K345" s="4" cm="1">
        <f t="array" ref="K345">IFERROR(_FV(_xldudf_EVEONLINE_TYPE(_FV(_FV(A345,"type"),"id")),"Adjusted Price",TRUE),0)</f>
        <v>0</v>
      </c>
      <c r="L345" s="4">
        <f t="shared" si="5"/>
        <v>0</v>
      </c>
    </row>
    <row r="346" spans="2:12">
      <c r="B346" t="str" cm="1">
        <f t="array" ref="B346">IF(A346="","-",_xldudf_EVEONLINE_GROUP(_FV(_FV(A346,"type"),"groupID")))</f>
        <v>-</v>
      </c>
      <c r="C346" t="str" cm="1">
        <f t="array" ref="C346">IF(B346="-","-",_xldudf_EVEONLINE_CATEGORY(_FV(B346,"category_id")))</f>
        <v>-</v>
      </c>
      <c r="K346" s="4" cm="1">
        <f t="array" ref="K346">IFERROR(_FV(_xldudf_EVEONLINE_TYPE(_FV(_FV(A346,"type"),"id")),"Adjusted Price",TRUE),0)</f>
        <v>0</v>
      </c>
      <c r="L346" s="4">
        <f t="shared" si="5"/>
        <v>0</v>
      </c>
    </row>
    <row r="347" spans="2:12">
      <c r="B347" t="str" cm="1">
        <f t="array" ref="B347">IF(A347="","-",_xldudf_EVEONLINE_GROUP(_FV(_FV(A347,"type"),"groupID")))</f>
        <v>-</v>
      </c>
      <c r="C347" t="str" cm="1">
        <f t="array" ref="C347">IF(B347="-","-",_xldudf_EVEONLINE_CATEGORY(_FV(B347,"category_id")))</f>
        <v>-</v>
      </c>
      <c r="K347" s="4" cm="1">
        <f t="array" ref="K347">IFERROR(_FV(_xldudf_EVEONLINE_TYPE(_FV(_FV(A347,"type"),"id")),"Adjusted Price",TRUE),0)</f>
        <v>0</v>
      </c>
      <c r="L347" s="4">
        <f t="shared" si="5"/>
        <v>0</v>
      </c>
    </row>
    <row r="348" spans="2:12">
      <c r="B348" t="str" cm="1">
        <f t="array" ref="B348">IF(A348="","-",_xldudf_EVEONLINE_GROUP(_FV(_FV(A348,"type"),"groupID")))</f>
        <v>-</v>
      </c>
      <c r="C348" t="str" cm="1">
        <f t="array" ref="C348">IF(B348="-","-",_xldudf_EVEONLINE_CATEGORY(_FV(B348,"category_id")))</f>
        <v>-</v>
      </c>
      <c r="K348" s="4" cm="1">
        <f t="array" ref="K348">IFERROR(_FV(_xldudf_EVEONLINE_TYPE(_FV(_FV(A348,"type"),"id")),"Adjusted Price",TRUE),0)</f>
        <v>0</v>
      </c>
      <c r="L348" s="4">
        <f t="shared" si="5"/>
        <v>0</v>
      </c>
    </row>
    <row r="349" spans="2:12">
      <c r="B349" t="str" cm="1">
        <f t="array" ref="B349">IF(A349="","-",_xldudf_EVEONLINE_GROUP(_FV(_FV(A349,"type"),"groupID")))</f>
        <v>-</v>
      </c>
      <c r="C349" t="str" cm="1">
        <f t="array" ref="C349">IF(B349="-","-",_xldudf_EVEONLINE_CATEGORY(_FV(B349,"category_id")))</f>
        <v>-</v>
      </c>
      <c r="K349" s="4" cm="1">
        <f t="array" ref="K349">IFERROR(_FV(_xldudf_EVEONLINE_TYPE(_FV(_FV(A349,"type"),"id")),"Adjusted Price",TRUE),0)</f>
        <v>0</v>
      </c>
      <c r="L349" s="4">
        <f t="shared" si="5"/>
        <v>0</v>
      </c>
    </row>
    <row r="350" spans="2:12">
      <c r="B350" t="str" cm="1">
        <f t="array" ref="B350">IF(A350="","-",_xldudf_EVEONLINE_GROUP(_FV(_FV(A350,"type"),"groupID")))</f>
        <v>-</v>
      </c>
      <c r="C350" t="str" cm="1">
        <f t="array" ref="C350">IF(B350="-","-",_xldudf_EVEONLINE_CATEGORY(_FV(B350,"category_id")))</f>
        <v>-</v>
      </c>
      <c r="K350" s="4" cm="1">
        <f t="array" ref="K350">IFERROR(_FV(_xldudf_EVEONLINE_TYPE(_FV(_FV(A350,"type"),"id")),"Adjusted Price",TRUE),0)</f>
        <v>0</v>
      </c>
      <c r="L350" s="4">
        <f t="shared" si="5"/>
        <v>0</v>
      </c>
    </row>
    <row r="351" spans="2:12">
      <c r="B351" t="str" cm="1">
        <f t="array" ref="B351">IF(A351="","-",_xldudf_EVEONLINE_GROUP(_FV(_FV(A351,"type"),"groupID")))</f>
        <v>-</v>
      </c>
      <c r="C351" t="str" cm="1">
        <f t="array" ref="C351">IF(B351="-","-",_xldudf_EVEONLINE_CATEGORY(_FV(B351,"category_id")))</f>
        <v>-</v>
      </c>
      <c r="K351" s="4" cm="1">
        <f t="array" ref="K351">IFERROR(_FV(_xldudf_EVEONLINE_TYPE(_FV(_FV(A351,"type"),"id")),"Adjusted Price",TRUE),0)</f>
        <v>0</v>
      </c>
      <c r="L351" s="4">
        <f t="shared" si="5"/>
        <v>0</v>
      </c>
    </row>
    <row r="352" spans="2:12">
      <c r="B352" t="str" cm="1">
        <f t="array" ref="B352">IF(A352="","-",_xldudf_EVEONLINE_GROUP(_FV(_FV(A352,"type"),"groupID")))</f>
        <v>-</v>
      </c>
      <c r="C352" t="str" cm="1">
        <f t="array" ref="C352">IF(B352="-","-",_xldudf_EVEONLINE_CATEGORY(_FV(B352,"category_id")))</f>
        <v>-</v>
      </c>
      <c r="K352" s="4" cm="1">
        <f t="array" ref="K352">IFERROR(_FV(_xldudf_EVEONLINE_TYPE(_FV(_FV(A352,"type"),"id")),"Adjusted Price",TRUE),0)</f>
        <v>0</v>
      </c>
      <c r="L352" s="4">
        <f t="shared" si="5"/>
        <v>0</v>
      </c>
    </row>
    <row r="353" spans="2:12">
      <c r="B353" t="str" cm="1">
        <f t="array" ref="B353">IF(A353="","-",_xldudf_EVEONLINE_GROUP(_FV(_FV(A353,"type"),"groupID")))</f>
        <v>-</v>
      </c>
      <c r="C353" t="str" cm="1">
        <f t="array" ref="C353">IF(B353="-","-",_xldudf_EVEONLINE_CATEGORY(_FV(B353,"category_id")))</f>
        <v>-</v>
      </c>
      <c r="K353" s="4" cm="1">
        <f t="array" ref="K353">IFERROR(_FV(_xldudf_EVEONLINE_TYPE(_FV(_FV(A353,"type"),"id")),"Adjusted Price",TRUE),0)</f>
        <v>0</v>
      </c>
      <c r="L353" s="4">
        <f t="shared" si="5"/>
        <v>0</v>
      </c>
    </row>
    <row r="354" spans="2:12">
      <c r="B354" t="str" cm="1">
        <f t="array" ref="B354">IF(A354="","-",_xldudf_EVEONLINE_GROUP(_FV(_FV(A354,"type"),"groupID")))</f>
        <v>-</v>
      </c>
      <c r="C354" t="str" cm="1">
        <f t="array" ref="C354">IF(B354="-","-",_xldudf_EVEONLINE_CATEGORY(_FV(B354,"category_id")))</f>
        <v>-</v>
      </c>
      <c r="K354" s="4" cm="1">
        <f t="array" ref="K354">IFERROR(_FV(_xldudf_EVEONLINE_TYPE(_FV(_FV(A354,"type"),"id")),"Adjusted Price",TRUE),0)</f>
        <v>0</v>
      </c>
      <c r="L354" s="4">
        <f t="shared" si="5"/>
        <v>0</v>
      </c>
    </row>
    <row r="355" spans="2:12">
      <c r="B355" t="str" cm="1">
        <f t="array" ref="B355">IF(A355="","-",_xldudf_EVEONLINE_GROUP(_FV(_FV(A355,"type"),"groupID")))</f>
        <v>-</v>
      </c>
      <c r="C355" t="str" cm="1">
        <f t="array" ref="C355">IF(B355="-","-",_xldudf_EVEONLINE_CATEGORY(_FV(B355,"category_id")))</f>
        <v>-</v>
      </c>
      <c r="K355" s="4" cm="1">
        <f t="array" ref="K355">IFERROR(_FV(_xldudf_EVEONLINE_TYPE(_FV(_FV(A355,"type"),"id")),"Adjusted Price",TRUE),0)</f>
        <v>0</v>
      </c>
      <c r="L355" s="4">
        <f t="shared" si="5"/>
        <v>0</v>
      </c>
    </row>
    <row r="356" spans="2:12">
      <c r="B356" t="str" cm="1">
        <f t="array" ref="B356">IF(A356="","-",_xldudf_EVEONLINE_GROUP(_FV(_FV(A356,"type"),"groupID")))</f>
        <v>-</v>
      </c>
      <c r="C356" t="str" cm="1">
        <f t="array" ref="C356">IF(B356="-","-",_xldudf_EVEONLINE_CATEGORY(_FV(B356,"category_id")))</f>
        <v>-</v>
      </c>
      <c r="K356" s="4" cm="1">
        <f t="array" ref="K356">IFERROR(_FV(_xldudf_EVEONLINE_TYPE(_FV(_FV(A356,"type"),"id")),"Adjusted Price",TRUE),0)</f>
        <v>0</v>
      </c>
      <c r="L356" s="4">
        <f t="shared" si="5"/>
        <v>0</v>
      </c>
    </row>
    <row r="357" spans="2:12">
      <c r="B357" t="str" cm="1">
        <f t="array" ref="B357">IF(A357="","-",_xldudf_EVEONLINE_GROUP(_FV(_FV(A357,"type"),"groupID")))</f>
        <v>-</v>
      </c>
      <c r="C357" t="str" cm="1">
        <f t="array" ref="C357">IF(B357="-","-",_xldudf_EVEONLINE_CATEGORY(_FV(B357,"category_id")))</f>
        <v>-</v>
      </c>
      <c r="K357" s="4" cm="1">
        <f t="array" ref="K357">IFERROR(_FV(_xldudf_EVEONLINE_TYPE(_FV(_FV(A357,"type"),"id")),"Adjusted Price",TRUE),0)</f>
        <v>0</v>
      </c>
      <c r="L357" s="4">
        <f t="shared" si="5"/>
        <v>0</v>
      </c>
    </row>
    <row r="358" spans="2:12">
      <c r="B358" t="str" cm="1">
        <f t="array" ref="B358">IF(A358="","-",_xldudf_EVEONLINE_GROUP(_FV(_FV(A358,"type"),"groupID")))</f>
        <v>-</v>
      </c>
      <c r="C358" t="str" cm="1">
        <f t="array" ref="C358">IF(B358="-","-",_xldudf_EVEONLINE_CATEGORY(_FV(B358,"category_id")))</f>
        <v>-</v>
      </c>
      <c r="K358" s="4" cm="1">
        <f t="array" ref="K358">IFERROR(_FV(_xldudf_EVEONLINE_TYPE(_FV(_FV(A358,"type"),"id")),"Adjusted Price",TRUE),0)</f>
        <v>0</v>
      </c>
      <c r="L358" s="4">
        <f t="shared" si="5"/>
        <v>0</v>
      </c>
    </row>
    <row r="359" spans="2:12">
      <c r="B359" t="str" cm="1">
        <f t="array" ref="B359">IF(A359="","-",_xldudf_EVEONLINE_GROUP(_FV(_FV(A359,"type"),"groupID")))</f>
        <v>-</v>
      </c>
      <c r="C359" t="str" cm="1">
        <f t="array" ref="C359">IF(B359="-","-",_xldudf_EVEONLINE_CATEGORY(_FV(B359,"category_id")))</f>
        <v>-</v>
      </c>
      <c r="K359" s="4" cm="1">
        <f t="array" ref="K359">IFERROR(_FV(_xldudf_EVEONLINE_TYPE(_FV(_FV(A359,"type"),"id")),"Adjusted Price",TRUE),0)</f>
        <v>0</v>
      </c>
      <c r="L359" s="4">
        <f t="shared" si="5"/>
        <v>0</v>
      </c>
    </row>
    <row r="360" spans="2:12">
      <c r="B360" t="str" cm="1">
        <f t="array" ref="B360">IF(A360="","-",_xldudf_EVEONLINE_GROUP(_FV(_FV(A360,"type"),"groupID")))</f>
        <v>-</v>
      </c>
      <c r="C360" t="str" cm="1">
        <f t="array" ref="C360">IF(B360="-","-",_xldudf_EVEONLINE_CATEGORY(_FV(B360,"category_id")))</f>
        <v>-</v>
      </c>
      <c r="K360" s="4" cm="1">
        <f t="array" ref="K360">IFERROR(_FV(_xldudf_EVEONLINE_TYPE(_FV(_FV(A360,"type"),"id")),"Adjusted Price",TRUE),0)</f>
        <v>0</v>
      </c>
      <c r="L360" s="4">
        <f t="shared" si="5"/>
        <v>0</v>
      </c>
    </row>
    <row r="361" spans="2:12">
      <c r="B361" t="str" cm="1">
        <f t="array" ref="B361">IF(A361="","-",_xldudf_EVEONLINE_GROUP(_FV(_FV(A361,"type"),"groupID")))</f>
        <v>-</v>
      </c>
      <c r="C361" t="str" cm="1">
        <f t="array" ref="C361">IF(B361="-","-",_xldudf_EVEONLINE_CATEGORY(_FV(B361,"category_id")))</f>
        <v>-</v>
      </c>
      <c r="K361" s="4" cm="1">
        <f t="array" ref="K361">IFERROR(_FV(_xldudf_EVEONLINE_TYPE(_FV(_FV(A361,"type"),"id")),"Adjusted Price",TRUE),0)</f>
        <v>0</v>
      </c>
      <c r="L361" s="4">
        <f t="shared" si="5"/>
        <v>0</v>
      </c>
    </row>
    <row r="362" spans="2:12">
      <c r="B362" t="str" cm="1">
        <f t="array" ref="B362">IF(A362="","-",_xldudf_EVEONLINE_GROUP(_FV(_FV(A362,"type"),"groupID")))</f>
        <v>-</v>
      </c>
      <c r="C362" t="str" cm="1">
        <f t="array" ref="C362">IF(B362="-","-",_xldudf_EVEONLINE_CATEGORY(_FV(B362,"category_id")))</f>
        <v>-</v>
      </c>
      <c r="K362" s="4" cm="1">
        <f t="array" ref="K362">IFERROR(_FV(_xldudf_EVEONLINE_TYPE(_FV(_FV(A362,"type"),"id")),"Adjusted Price",TRUE),0)</f>
        <v>0</v>
      </c>
      <c r="L362" s="4">
        <f t="shared" si="5"/>
        <v>0</v>
      </c>
    </row>
    <row r="363" spans="2:12">
      <c r="B363" t="str" cm="1">
        <f t="array" ref="B363">IF(A363="","-",_xldudf_EVEONLINE_GROUP(_FV(_FV(A363,"type"),"groupID")))</f>
        <v>-</v>
      </c>
      <c r="C363" t="str" cm="1">
        <f t="array" ref="C363">IF(B363="-","-",_xldudf_EVEONLINE_CATEGORY(_FV(B363,"category_id")))</f>
        <v>-</v>
      </c>
      <c r="K363" s="4" cm="1">
        <f t="array" ref="K363">IFERROR(_FV(_xldudf_EVEONLINE_TYPE(_FV(_FV(A363,"type"),"id")),"Adjusted Price",TRUE),0)</f>
        <v>0</v>
      </c>
      <c r="L363" s="4">
        <f t="shared" si="5"/>
        <v>0</v>
      </c>
    </row>
    <row r="364" spans="2:12">
      <c r="B364" t="str" cm="1">
        <f t="array" ref="B364">IF(A364="","-",_xldudf_EVEONLINE_GROUP(_FV(_FV(A364,"type"),"groupID")))</f>
        <v>-</v>
      </c>
      <c r="C364" t="str" cm="1">
        <f t="array" ref="C364">IF(B364="-","-",_xldudf_EVEONLINE_CATEGORY(_FV(B364,"category_id")))</f>
        <v>-</v>
      </c>
      <c r="K364" s="4" cm="1">
        <f t="array" ref="K364">IFERROR(_FV(_xldudf_EVEONLINE_TYPE(_FV(_FV(A364,"type"),"id")),"Adjusted Price",TRUE),0)</f>
        <v>0</v>
      </c>
      <c r="L364" s="4">
        <f t="shared" si="5"/>
        <v>0</v>
      </c>
    </row>
    <row r="365" spans="2:12">
      <c r="B365" t="str" cm="1">
        <f t="array" ref="B365">IF(A365="","-",_xldudf_EVEONLINE_GROUP(_FV(_FV(A365,"type"),"groupID")))</f>
        <v>-</v>
      </c>
      <c r="C365" t="str" cm="1">
        <f t="array" ref="C365">IF(B365="-","-",_xldudf_EVEONLINE_CATEGORY(_FV(B365,"category_id")))</f>
        <v>-</v>
      </c>
      <c r="K365" s="4" cm="1">
        <f t="array" ref="K365">IFERROR(_FV(_xldudf_EVEONLINE_TYPE(_FV(_FV(A365,"type"),"id")),"Adjusted Price",TRUE),0)</f>
        <v>0</v>
      </c>
      <c r="L365" s="4">
        <f t="shared" si="5"/>
        <v>0</v>
      </c>
    </row>
    <row r="366" spans="2:12">
      <c r="B366" t="str" cm="1">
        <f t="array" ref="B366">IF(A366="","-",_xldudf_EVEONLINE_GROUP(_FV(_FV(A366,"type"),"groupID")))</f>
        <v>-</v>
      </c>
      <c r="C366" t="str" cm="1">
        <f t="array" ref="C366">IF(B366="-","-",_xldudf_EVEONLINE_CATEGORY(_FV(B366,"category_id")))</f>
        <v>-</v>
      </c>
      <c r="K366" s="4" cm="1">
        <f t="array" ref="K366">IFERROR(_FV(_xldudf_EVEONLINE_TYPE(_FV(_FV(A366,"type"),"id")),"Adjusted Price",TRUE),0)</f>
        <v>0</v>
      </c>
      <c r="L366" s="4">
        <f t="shared" si="5"/>
        <v>0</v>
      </c>
    </row>
    <row r="367" spans="2:12">
      <c r="B367" t="str" cm="1">
        <f t="array" ref="B367">IF(A367="","-",_xldudf_EVEONLINE_GROUP(_FV(_FV(A367,"type"),"groupID")))</f>
        <v>-</v>
      </c>
      <c r="C367" t="str" cm="1">
        <f t="array" ref="C367">IF(B367="-","-",_xldudf_EVEONLINE_CATEGORY(_FV(B367,"category_id")))</f>
        <v>-</v>
      </c>
      <c r="K367" s="4" cm="1">
        <f t="array" ref="K367">IFERROR(_FV(_xldudf_EVEONLINE_TYPE(_FV(_FV(A367,"type"),"id")),"Adjusted Price",TRUE),0)</f>
        <v>0</v>
      </c>
      <c r="L367" s="4">
        <f t="shared" si="5"/>
        <v>0</v>
      </c>
    </row>
    <row r="368" spans="2:12">
      <c r="B368" t="str" cm="1">
        <f t="array" ref="B368">IF(A368="","-",_xldudf_EVEONLINE_GROUP(_FV(_FV(A368,"type"),"groupID")))</f>
        <v>-</v>
      </c>
      <c r="C368" t="str" cm="1">
        <f t="array" ref="C368">IF(B368="-","-",_xldudf_EVEONLINE_CATEGORY(_FV(B368,"category_id")))</f>
        <v>-</v>
      </c>
      <c r="K368" s="4" cm="1">
        <f t="array" ref="K368">IFERROR(_FV(_xldudf_EVEONLINE_TYPE(_FV(_FV(A368,"type"),"id")),"Adjusted Price",TRUE),0)</f>
        <v>0</v>
      </c>
      <c r="L368" s="4">
        <f t="shared" si="5"/>
        <v>0</v>
      </c>
    </row>
    <row r="369" spans="2:12">
      <c r="B369" t="str" cm="1">
        <f t="array" ref="B369">IF(A369="","-",_xldudf_EVEONLINE_GROUP(_FV(_FV(A369,"type"),"groupID")))</f>
        <v>-</v>
      </c>
      <c r="C369" t="str" cm="1">
        <f t="array" ref="C369">IF(B369="-","-",_xldudf_EVEONLINE_CATEGORY(_FV(B369,"category_id")))</f>
        <v>-</v>
      </c>
      <c r="K369" s="4" cm="1">
        <f t="array" ref="K369">IFERROR(_FV(_xldudf_EVEONLINE_TYPE(_FV(_FV(A369,"type"),"id")),"Adjusted Price",TRUE),0)</f>
        <v>0</v>
      </c>
      <c r="L369" s="4">
        <f t="shared" si="5"/>
        <v>0</v>
      </c>
    </row>
    <row r="370" spans="2:12">
      <c r="B370" t="str" cm="1">
        <f t="array" ref="B370">IF(A370="","-",_xldudf_EVEONLINE_GROUP(_FV(_FV(A370,"type"),"groupID")))</f>
        <v>-</v>
      </c>
      <c r="C370" t="str" cm="1">
        <f t="array" ref="C370">IF(B370="-","-",_xldudf_EVEONLINE_CATEGORY(_FV(B370,"category_id")))</f>
        <v>-</v>
      </c>
      <c r="K370" s="4" cm="1">
        <f t="array" ref="K370">IFERROR(_FV(_xldudf_EVEONLINE_TYPE(_FV(_FV(A370,"type"),"id")),"Adjusted Price",TRUE),0)</f>
        <v>0</v>
      </c>
      <c r="L370" s="4">
        <f t="shared" si="5"/>
        <v>0</v>
      </c>
    </row>
    <row r="371" spans="2:12">
      <c r="B371" t="str" cm="1">
        <f t="array" ref="B371">IF(A371="","-",_xldudf_EVEONLINE_GROUP(_FV(_FV(A371,"type"),"groupID")))</f>
        <v>-</v>
      </c>
      <c r="C371" t="str" cm="1">
        <f t="array" ref="C371">IF(B371="-","-",_xldudf_EVEONLINE_CATEGORY(_FV(B371,"category_id")))</f>
        <v>-</v>
      </c>
      <c r="K371" s="4" cm="1">
        <f t="array" ref="K371">IFERROR(_FV(_xldudf_EVEONLINE_TYPE(_FV(_FV(A371,"type"),"id")),"Adjusted Price",TRUE),0)</f>
        <v>0</v>
      </c>
      <c r="L371" s="4">
        <f t="shared" si="5"/>
        <v>0</v>
      </c>
    </row>
    <row r="372" spans="2:12">
      <c r="B372" t="str" cm="1">
        <f t="array" ref="B372">IF(A372="","-",_xldudf_EVEONLINE_GROUP(_FV(_FV(A372,"type"),"groupID")))</f>
        <v>-</v>
      </c>
      <c r="C372" t="str" cm="1">
        <f t="array" ref="C372">IF(B372="-","-",_xldudf_EVEONLINE_CATEGORY(_FV(B372,"category_id")))</f>
        <v>-</v>
      </c>
      <c r="K372" s="4" cm="1">
        <f t="array" ref="K372">IFERROR(_FV(_xldudf_EVEONLINE_TYPE(_FV(_FV(A372,"type"),"id")),"Adjusted Price",TRUE),0)</f>
        <v>0</v>
      </c>
      <c r="L372" s="4">
        <f t="shared" si="5"/>
        <v>0</v>
      </c>
    </row>
    <row r="373" spans="2:12">
      <c r="B373" t="str" cm="1">
        <f t="array" ref="B373">IF(A373="","-",_xldudf_EVEONLINE_GROUP(_FV(_FV(A373,"type"),"groupID")))</f>
        <v>-</v>
      </c>
      <c r="C373" t="str" cm="1">
        <f t="array" ref="C373">IF(B373="-","-",_xldudf_EVEONLINE_CATEGORY(_FV(B373,"category_id")))</f>
        <v>-</v>
      </c>
      <c r="K373" s="4" cm="1">
        <f t="array" ref="K373">IFERROR(_FV(_xldudf_EVEONLINE_TYPE(_FV(_FV(A373,"type"),"id")),"Adjusted Price",TRUE),0)</f>
        <v>0</v>
      </c>
      <c r="L373" s="4">
        <f t="shared" si="5"/>
        <v>0</v>
      </c>
    </row>
    <row r="374" spans="2:12">
      <c r="B374" t="str" cm="1">
        <f t="array" ref="B374">IF(A374="","-",_xldudf_EVEONLINE_GROUP(_FV(_FV(A374,"type"),"groupID")))</f>
        <v>-</v>
      </c>
      <c r="C374" t="str" cm="1">
        <f t="array" ref="C374">IF(B374="-","-",_xldudf_EVEONLINE_CATEGORY(_FV(B374,"category_id")))</f>
        <v>-</v>
      </c>
      <c r="K374" s="4" cm="1">
        <f t="array" ref="K374">IFERROR(_FV(_xldudf_EVEONLINE_TYPE(_FV(_FV(A374,"type"),"id")),"Adjusted Price",TRUE),0)</f>
        <v>0</v>
      </c>
      <c r="L374" s="4">
        <f t="shared" si="5"/>
        <v>0</v>
      </c>
    </row>
    <row r="375" spans="2:12">
      <c r="B375" t="str" cm="1">
        <f t="array" ref="B375">IF(A375="","-",_xldudf_EVEONLINE_GROUP(_FV(_FV(A375,"type"),"groupID")))</f>
        <v>-</v>
      </c>
      <c r="C375" t="str" cm="1">
        <f t="array" ref="C375">IF(B375="-","-",_xldudf_EVEONLINE_CATEGORY(_FV(B375,"category_id")))</f>
        <v>-</v>
      </c>
      <c r="K375" s="4" cm="1">
        <f t="array" ref="K375">IFERROR(_FV(_xldudf_EVEONLINE_TYPE(_FV(_FV(A375,"type"),"id")),"Adjusted Price",TRUE),0)</f>
        <v>0</v>
      </c>
      <c r="L375" s="4">
        <f t="shared" si="5"/>
        <v>0</v>
      </c>
    </row>
    <row r="376" spans="2:12">
      <c r="B376" t="str" cm="1">
        <f t="array" ref="B376">IF(A376="","-",_xldudf_EVEONLINE_GROUP(_FV(_FV(A376,"type"),"groupID")))</f>
        <v>-</v>
      </c>
      <c r="C376" t="str" cm="1">
        <f t="array" ref="C376">IF(B376="-","-",_xldudf_EVEONLINE_CATEGORY(_FV(B376,"category_id")))</f>
        <v>-</v>
      </c>
      <c r="K376" s="4" cm="1">
        <f t="array" ref="K376">IFERROR(_FV(_xldudf_EVEONLINE_TYPE(_FV(_FV(A376,"type"),"id")),"Adjusted Price",TRUE),0)</f>
        <v>0</v>
      </c>
      <c r="L376" s="4">
        <f t="shared" si="5"/>
        <v>0</v>
      </c>
    </row>
    <row r="377" spans="2:12">
      <c r="B377" t="str" cm="1">
        <f t="array" ref="B377">IF(A377="","-",_xldudf_EVEONLINE_GROUP(_FV(_FV(A377,"type"),"groupID")))</f>
        <v>-</v>
      </c>
      <c r="C377" t="str" cm="1">
        <f t="array" ref="C377">IF(B377="-","-",_xldudf_EVEONLINE_CATEGORY(_FV(B377,"category_id")))</f>
        <v>-</v>
      </c>
      <c r="K377" s="4" cm="1">
        <f t="array" ref="K377">IFERROR(_FV(_xldudf_EVEONLINE_TYPE(_FV(_FV(A377,"type"),"id")),"Adjusted Price",TRUE),0)</f>
        <v>0</v>
      </c>
      <c r="L377" s="4">
        <f t="shared" si="5"/>
        <v>0</v>
      </c>
    </row>
    <row r="378" spans="2:12">
      <c r="B378" t="str" cm="1">
        <f t="array" ref="B378">IF(A378="","-",_xldudf_EVEONLINE_GROUP(_FV(_FV(A378,"type"),"groupID")))</f>
        <v>-</v>
      </c>
      <c r="C378" t="str" cm="1">
        <f t="array" ref="C378">IF(B378="-","-",_xldudf_EVEONLINE_CATEGORY(_FV(B378,"category_id")))</f>
        <v>-</v>
      </c>
      <c r="K378" s="4" cm="1">
        <f t="array" ref="K378">IFERROR(_FV(_xldudf_EVEONLINE_TYPE(_FV(_FV(A378,"type"),"id")),"Adjusted Price",TRUE),0)</f>
        <v>0</v>
      </c>
      <c r="L378" s="4">
        <f t="shared" si="5"/>
        <v>0</v>
      </c>
    </row>
    <row r="379" spans="2:12">
      <c r="B379" t="str" cm="1">
        <f t="array" ref="B379">IF(A379="","-",_xldudf_EVEONLINE_GROUP(_FV(_FV(A379,"type"),"groupID")))</f>
        <v>-</v>
      </c>
      <c r="C379" t="str" cm="1">
        <f t="array" ref="C379">IF(B379="-","-",_xldudf_EVEONLINE_CATEGORY(_FV(B379,"category_id")))</f>
        <v>-</v>
      </c>
      <c r="K379" s="4" cm="1">
        <f t="array" ref="K379">IFERROR(_FV(_xldudf_EVEONLINE_TYPE(_FV(_FV(A379,"type"),"id")),"Adjusted Price",TRUE),0)</f>
        <v>0</v>
      </c>
      <c r="L379" s="4">
        <f t="shared" si="5"/>
        <v>0</v>
      </c>
    </row>
    <row r="380" spans="2:12">
      <c r="B380" t="str" cm="1">
        <f t="array" ref="B380">IF(A380="","-",_xldudf_EVEONLINE_GROUP(_FV(_FV(A380,"type"),"groupID")))</f>
        <v>-</v>
      </c>
      <c r="C380" t="str" cm="1">
        <f t="array" ref="C380">IF(B380="-","-",_xldudf_EVEONLINE_CATEGORY(_FV(B380,"category_id")))</f>
        <v>-</v>
      </c>
      <c r="K380" s="4" cm="1">
        <f t="array" ref="K380">IFERROR(_FV(_xldudf_EVEONLINE_TYPE(_FV(_FV(A380,"type"),"id")),"Adjusted Price",TRUE),0)</f>
        <v>0</v>
      </c>
      <c r="L380" s="4">
        <f t="shared" si="5"/>
        <v>0</v>
      </c>
    </row>
    <row r="381" spans="2:12">
      <c r="B381" t="str" cm="1">
        <f t="array" ref="B381">IF(A381="","-",_xldudf_EVEONLINE_GROUP(_FV(_FV(A381,"type"),"groupID")))</f>
        <v>-</v>
      </c>
      <c r="C381" t="str" cm="1">
        <f t="array" ref="C381">IF(B381="-","-",_xldudf_EVEONLINE_CATEGORY(_FV(B381,"category_id")))</f>
        <v>-</v>
      </c>
      <c r="K381" s="4" cm="1">
        <f t="array" ref="K381">IFERROR(_FV(_xldudf_EVEONLINE_TYPE(_FV(_FV(A381,"type"),"id")),"Adjusted Price",TRUE),0)</f>
        <v>0</v>
      </c>
      <c r="L381" s="4">
        <f t="shared" si="5"/>
        <v>0</v>
      </c>
    </row>
    <row r="382" spans="2:12">
      <c r="B382" t="str" cm="1">
        <f t="array" ref="B382">IF(A382="","-",_xldudf_EVEONLINE_GROUP(_FV(_FV(A382,"type"),"groupID")))</f>
        <v>-</v>
      </c>
      <c r="C382" t="str" cm="1">
        <f t="array" ref="C382">IF(B382="-","-",_xldudf_EVEONLINE_CATEGORY(_FV(B382,"category_id")))</f>
        <v>-</v>
      </c>
      <c r="K382" s="4" cm="1">
        <f t="array" ref="K382">IFERROR(_FV(_xldudf_EVEONLINE_TYPE(_FV(_FV(A382,"type"),"id")),"Adjusted Price",TRUE),0)</f>
        <v>0</v>
      </c>
      <c r="L382" s="4">
        <f t="shared" si="5"/>
        <v>0</v>
      </c>
    </row>
    <row r="383" spans="2:12">
      <c r="B383" t="str" cm="1">
        <f t="array" ref="B383">IF(A383="","-",_xldudf_EVEONLINE_GROUP(_FV(_FV(A383,"type"),"groupID")))</f>
        <v>-</v>
      </c>
      <c r="C383" t="str" cm="1">
        <f t="array" ref="C383">IF(B383="-","-",_xldudf_EVEONLINE_CATEGORY(_FV(B383,"category_id")))</f>
        <v>-</v>
      </c>
      <c r="K383" s="4" cm="1">
        <f t="array" ref="K383">IFERROR(_FV(_xldudf_EVEONLINE_TYPE(_FV(_FV(A383,"type"),"id")),"Adjusted Price",TRUE),0)</f>
        <v>0</v>
      </c>
      <c r="L383" s="4">
        <f t="shared" si="5"/>
        <v>0</v>
      </c>
    </row>
    <row r="384" spans="2:12">
      <c r="B384" t="str" cm="1">
        <f t="array" ref="B384">IF(A384="","-",_xldudf_EVEONLINE_GROUP(_FV(_FV(A384,"type"),"groupID")))</f>
        <v>-</v>
      </c>
      <c r="C384" t="str" cm="1">
        <f t="array" ref="C384">IF(B384="-","-",_xldudf_EVEONLINE_CATEGORY(_FV(B384,"category_id")))</f>
        <v>-</v>
      </c>
      <c r="K384" s="4" cm="1">
        <f t="array" ref="K384">IFERROR(_FV(_xldudf_EVEONLINE_TYPE(_FV(_FV(A384,"type"),"id")),"Adjusted Price",TRUE),0)</f>
        <v>0</v>
      </c>
      <c r="L384" s="4">
        <f t="shared" si="5"/>
        <v>0</v>
      </c>
    </row>
    <row r="385" spans="2:12">
      <c r="B385" t="str" cm="1">
        <f t="array" ref="B385">IF(A385="","-",_xldudf_EVEONLINE_GROUP(_FV(_FV(A385,"type"),"groupID")))</f>
        <v>-</v>
      </c>
      <c r="C385" t="str" cm="1">
        <f t="array" ref="C385">IF(B385="-","-",_xldudf_EVEONLINE_CATEGORY(_FV(B385,"category_id")))</f>
        <v>-</v>
      </c>
      <c r="K385" s="4" cm="1">
        <f t="array" ref="K385">IFERROR(_FV(_xldudf_EVEONLINE_TYPE(_FV(_FV(A385,"type"),"id")),"Adjusted Price",TRUE),0)</f>
        <v>0</v>
      </c>
      <c r="L385" s="4">
        <f t="shared" si="5"/>
        <v>0</v>
      </c>
    </row>
    <row r="386" spans="2:12">
      <c r="B386" t="str" cm="1">
        <f t="array" ref="B386">IF(A386="","-",_xldudf_EVEONLINE_GROUP(_FV(_FV(A386,"type"),"groupID")))</f>
        <v>-</v>
      </c>
      <c r="C386" t="str" cm="1">
        <f t="array" ref="C386">IF(B386="-","-",_xldudf_EVEONLINE_CATEGORY(_FV(B386,"category_id")))</f>
        <v>-</v>
      </c>
      <c r="K386" s="4" cm="1">
        <f t="array" ref="K386">IFERROR(_FV(_xldudf_EVEONLINE_TYPE(_FV(_FV(A386,"type"),"id")),"Adjusted Price",TRUE),0)</f>
        <v>0</v>
      </c>
      <c r="L386" s="4">
        <f t="shared" si="5"/>
        <v>0</v>
      </c>
    </row>
    <row r="387" spans="2:12">
      <c r="B387" t="str" cm="1">
        <f t="array" ref="B387">IF(A387="","-",_xldudf_EVEONLINE_GROUP(_FV(_FV(A387,"type"),"groupID")))</f>
        <v>-</v>
      </c>
      <c r="C387" t="str" cm="1">
        <f t="array" ref="C387">IF(B387="-","-",_xldudf_EVEONLINE_CATEGORY(_FV(B387,"category_id")))</f>
        <v>-</v>
      </c>
      <c r="K387" s="4" cm="1">
        <f t="array" ref="K387">IFERROR(_FV(_xldudf_EVEONLINE_TYPE(_FV(_FV(A387,"type"),"id")),"Adjusted Price",TRUE),0)</f>
        <v>0</v>
      </c>
      <c r="L387" s="4">
        <f t="shared" ref="L387:L450" si="6">F387*K387</f>
        <v>0</v>
      </c>
    </row>
    <row r="388" spans="2:12">
      <c r="B388" t="str" cm="1">
        <f t="array" ref="B388">IF(A388="","-",_xldudf_EVEONLINE_GROUP(_FV(_FV(A388,"type"),"groupID")))</f>
        <v>-</v>
      </c>
      <c r="C388" t="str" cm="1">
        <f t="array" ref="C388">IF(B388="-","-",_xldudf_EVEONLINE_CATEGORY(_FV(B388,"category_id")))</f>
        <v>-</v>
      </c>
      <c r="K388" s="4" cm="1">
        <f t="array" ref="K388">IFERROR(_FV(_xldudf_EVEONLINE_TYPE(_FV(_FV(A388,"type"),"id")),"Adjusted Price",TRUE),0)</f>
        <v>0</v>
      </c>
      <c r="L388" s="4">
        <f t="shared" si="6"/>
        <v>0</v>
      </c>
    </row>
    <row r="389" spans="2:12">
      <c r="B389" t="str" cm="1">
        <f t="array" ref="B389">IF(A389="","-",_xldudf_EVEONLINE_GROUP(_FV(_FV(A389,"type"),"groupID")))</f>
        <v>-</v>
      </c>
      <c r="C389" t="str" cm="1">
        <f t="array" ref="C389">IF(B389="-","-",_xldudf_EVEONLINE_CATEGORY(_FV(B389,"category_id")))</f>
        <v>-</v>
      </c>
      <c r="K389" s="4" cm="1">
        <f t="array" ref="K389">IFERROR(_FV(_xldudf_EVEONLINE_TYPE(_FV(_FV(A389,"type"),"id")),"Adjusted Price",TRUE),0)</f>
        <v>0</v>
      </c>
      <c r="L389" s="4">
        <f t="shared" si="6"/>
        <v>0</v>
      </c>
    </row>
    <row r="390" spans="2:12">
      <c r="B390" t="str" cm="1">
        <f t="array" ref="B390">IF(A390="","-",_xldudf_EVEONLINE_GROUP(_FV(_FV(A390,"type"),"groupID")))</f>
        <v>-</v>
      </c>
      <c r="C390" t="str" cm="1">
        <f t="array" ref="C390">IF(B390="-","-",_xldudf_EVEONLINE_CATEGORY(_FV(B390,"category_id")))</f>
        <v>-</v>
      </c>
      <c r="K390" s="4" cm="1">
        <f t="array" ref="K390">IFERROR(_FV(_xldudf_EVEONLINE_TYPE(_FV(_FV(A390,"type"),"id")),"Adjusted Price",TRUE),0)</f>
        <v>0</v>
      </c>
      <c r="L390" s="4">
        <f t="shared" si="6"/>
        <v>0</v>
      </c>
    </row>
    <row r="391" spans="2:12">
      <c r="B391" t="str" cm="1">
        <f t="array" ref="B391">IF(A391="","-",_xldudf_EVEONLINE_GROUP(_FV(_FV(A391,"type"),"groupID")))</f>
        <v>-</v>
      </c>
      <c r="C391" t="str" cm="1">
        <f t="array" ref="C391">IF(B391="-","-",_xldudf_EVEONLINE_CATEGORY(_FV(B391,"category_id")))</f>
        <v>-</v>
      </c>
      <c r="K391" s="4" cm="1">
        <f t="array" ref="K391">IFERROR(_FV(_xldudf_EVEONLINE_TYPE(_FV(_FV(A391,"type"),"id")),"Adjusted Price",TRUE),0)</f>
        <v>0</v>
      </c>
      <c r="L391" s="4">
        <f t="shared" si="6"/>
        <v>0</v>
      </c>
    </row>
    <row r="392" spans="2:12">
      <c r="B392" t="str" cm="1">
        <f t="array" ref="B392">IF(A392="","-",_xldudf_EVEONLINE_GROUP(_FV(_FV(A392,"type"),"groupID")))</f>
        <v>-</v>
      </c>
      <c r="C392" t="str" cm="1">
        <f t="array" ref="C392">IF(B392="-","-",_xldudf_EVEONLINE_CATEGORY(_FV(B392,"category_id")))</f>
        <v>-</v>
      </c>
      <c r="K392" s="4" cm="1">
        <f t="array" ref="K392">IFERROR(_FV(_xldudf_EVEONLINE_TYPE(_FV(_FV(A392,"type"),"id")),"Adjusted Price",TRUE),0)</f>
        <v>0</v>
      </c>
      <c r="L392" s="4">
        <f t="shared" si="6"/>
        <v>0</v>
      </c>
    </row>
    <row r="393" spans="2:12">
      <c r="B393" t="str" cm="1">
        <f t="array" ref="B393">IF(A393="","-",_xldudf_EVEONLINE_GROUP(_FV(_FV(A393,"type"),"groupID")))</f>
        <v>-</v>
      </c>
      <c r="C393" t="str" cm="1">
        <f t="array" ref="C393">IF(B393="-","-",_xldudf_EVEONLINE_CATEGORY(_FV(B393,"category_id")))</f>
        <v>-</v>
      </c>
      <c r="K393" s="4" cm="1">
        <f t="array" ref="K393">IFERROR(_FV(_xldudf_EVEONLINE_TYPE(_FV(_FV(A393,"type"),"id")),"Adjusted Price",TRUE),0)</f>
        <v>0</v>
      </c>
      <c r="L393" s="4">
        <f t="shared" si="6"/>
        <v>0</v>
      </c>
    </row>
    <row r="394" spans="2:12">
      <c r="B394" t="str" cm="1">
        <f t="array" ref="B394">IF(A394="","-",_xldudf_EVEONLINE_GROUP(_FV(_FV(A394,"type"),"groupID")))</f>
        <v>-</v>
      </c>
      <c r="C394" t="str" cm="1">
        <f t="array" ref="C394">IF(B394="-","-",_xldudf_EVEONLINE_CATEGORY(_FV(B394,"category_id")))</f>
        <v>-</v>
      </c>
      <c r="K394" s="4" cm="1">
        <f t="array" ref="K394">IFERROR(_FV(_xldudf_EVEONLINE_TYPE(_FV(_FV(A394,"type"),"id")),"Adjusted Price",TRUE),0)</f>
        <v>0</v>
      </c>
      <c r="L394" s="4">
        <f t="shared" si="6"/>
        <v>0</v>
      </c>
    </row>
    <row r="395" spans="2:12">
      <c r="B395" t="str" cm="1">
        <f t="array" ref="B395">IF(A395="","-",_xldudf_EVEONLINE_GROUP(_FV(_FV(A395,"type"),"groupID")))</f>
        <v>-</v>
      </c>
      <c r="C395" t="str" cm="1">
        <f t="array" ref="C395">IF(B395="-","-",_xldudf_EVEONLINE_CATEGORY(_FV(B395,"category_id")))</f>
        <v>-</v>
      </c>
      <c r="K395" s="4" cm="1">
        <f t="array" ref="K395">IFERROR(_FV(_xldudf_EVEONLINE_TYPE(_FV(_FV(A395,"type"),"id")),"Adjusted Price",TRUE),0)</f>
        <v>0</v>
      </c>
      <c r="L395" s="4">
        <f t="shared" si="6"/>
        <v>0</v>
      </c>
    </row>
    <row r="396" spans="2:12">
      <c r="B396" t="str" cm="1">
        <f t="array" ref="B396">IF(A396="","-",_xldudf_EVEONLINE_GROUP(_FV(_FV(A396,"type"),"groupID")))</f>
        <v>-</v>
      </c>
      <c r="C396" t="str" cm="1">
        <f t="array" ref="C396">IF(B396="-","-",_xldudf_EVEONLINE_CATEGORY(_FV(B396,"category_id")))</f>
        <v>-</v>
      </c>
      <c r="K396" s="4" cm="1">
        <f t="array" ref="K396">IFERROR(_FV(_xldudf_EVEONLINE_TYPE(_FV(_FV(A396,"type"),"id")),"Adjusted Price",TRUE),0)</f>
        <v>0</v>
      </c>
      <c r="L396" s="4">
        <f t="shared" si="6"/>
        <v>0</v>
      </c>
    </row>
    <row r="397" spans="2:12">
      <c r="B397" t="str" cm="1">
        <f t="array" ref="B397">IF(A397="","-",_xldudf_EVEONLINE_GROUP(_FV(_FV(A397,"type"),"groupID")))</f>
        <v>-</v>
      </c>
      <c r="C397" t="str" cm="1">
        <f t="array" ref="C397">IF(B397="-","-",_xldudf_EVEONLINE_CATEGORY(_FV(B397,"category_id")))</f>
        <v>-</v>
      </c>
      <c r="K397" s="4" cm="1">
        <f t="array" ref="K397">IFERROR(_FV(_xldudf_EVEONLINE_TYPE(_FV(_FV(A397,"type"),"id")),"Adjusted Price",TRUE),0)</f>
        <v>0</v>
      </c>
      <c r="L397" s="4">
        <f t="shared" si="6"/>
        <v>0</v>
      </c>
    </row>
    <row r="398" spans="2:12">
      <c r="B398" t="str" cm="1">
        <f t="array" ref="B398">IF(A398="","-",_xldudf_EVEONLINE_GROUP(_FV(_FV(A398,"type"),"groupID")))</f>
        <v>-</v>
      </c>
      <c r="C398" t="str" cm="1">
        <f t="array" ref="C398">IF(B398="-","-",_xldudf_EVEONLINE_CATEGORY(_FV(B398,"category_id")))</f>
        <v>-</v>
      </c>
      <c r="K398" s="4" cm="1">
        <f t="array" ref="K398">IFERROR(_FV(_xldudf_EVEONLINE_TYPE(_FV(_FV(A398,"type"),"id")),"Adjusted Price",TRUE),0)</f>
        <v>0</v>
      </c>
      <c r="L398" s="4">
        <f t="shared" si="6"/>
        <v>0</v>
      </c>
    </row>
    <row r="399" spans="2:12">
      <c r="B399" t="str" cm="1">
        <f t="array" ref="B399">IF(A399="","-",_xldudf_EVEONLINE_GROUP(_FV(_FV(A399,"type"),"groupID")))</f>
        <v>-</v>
      </c>
      <c r="C399" t="str" cm="1">
        <f t="array" ref="C399">IF(B399="-","-",_xldudf_EVEONLINE_CATEGORY(_FV(B399,"category_id")))</f>
        <v>-</v>
      </c>
      <c r="K399" s="4" cm="1">
        <f t="array" ref="K399">IFERROR(_FV(_xldudf_EVEONLINE_TYPE(_FV(_FV(A399,"type"),"id")),"Adjusted Price",TRUE),0)</f>
        <v>0</v>
      </c>
      <c r="L399" s="4">
        <f t="shared" si="6"/>
        <v>0</v>
      </c>
    </row>
    <row r="400" spans="2:12">
      <c r="B400" t="str" cm="1">
        <f t="array" ref="B400">IF(A400="","-",_xldudf_EVEONLINE_GROUP(_FV(_FV(A400,"type"),"groupID")))</f>
        <v>-</v>
      </c>
      <c r="C400" t="str" cm="1">
        <f t="array" ref="C400">IF(B400="-","-",_xldudf_EVEONLINE_CATEGORY(_FV(B400,"category_id")))</f>
        <v>-</v>
      </c>
      <c r="K400" s="4" cm="1">
        <f t="array" ref="K400">IFERROR(_FV(_xldudf_EVEONLINE_TYPE(_FV(_FV(A400,"type"),"id")),"Adjusted Price",TRUE),0)</f>
        <v>0</v>
      </c>
      <c r="L400" s="4">
        <f t="shared" si="6"/>
        <v>0</v>
      </c>
    </row>
    <row r="401" spans="2:12">
      <c r="B401" t="str" cm="1">
        <f t="array" ref="B401">IF(A401="","-",_xldudf_EVEONLINE_GROUP(_FV(_FV(A401,"type"),"groupID")))</f>
        <v>-</v>
      </c>
      <c r="C401" t="str" cm="1">
        <f t="array" ref="C401">IF(B401="-","-",_xldudf_EVEONLINE_CATEGORY(_FV(B401,"category_id")))</f>
        <v>-</v>
      </c>
      <c r="K401" s="4" cm="1">
        <f t="array" ref="K401">IFERROR(_FV(_xldudf_EVEONLINE_TYPE(_FV(_FV(A401,"type"),"id")),"Adjusted Price",TRUE),0)</f>
        <v>0</v>
      </c>
      <c r="L401" s="4">
        <f t="shared" si="6"/>
        <v>0</v>
      </c>
    </row>
    <row r="402" spans="2:12">
      <c r="B402" t="str" cm="1">
        <f t="array" ref="B402">IF(A402="","-",_xldudf_EVEONLINE_GROUP(_FV(_FV(A402,"type"),"groupID")))</f>
        <v>-</v>
      </c>
      <c r="C402" t="str" cm="1">
        <f t="array" ref="C402">IF(B402="-","-",_xldudf_EVEONLINE_CATEGORY(_FV(B402,"category_id")))</f>
        <v>-</v>
      </c>
      <c r="K402" s="4" cm="1">
        <f t="array" ref="K402">IFERROR(_FV(_xldudf_EVEONLINE_TYPE(_FV(_FV(A402,"type"),"id")),"Adjusted Price",TRUE),0)</f>
        <v>0</v>
      </c>
      <c r="L402" s="4">
        <f t="shared" si="6"/>
        <v>0</v>
      </c>
    </row>
    <row r="403" spans="2:12">
      <c r="B403" t="str" cm="1">
        <f t="array" ref="B403">IF(A403="","-",_xldudf_EVEONLINE_GROUP(_FV(_FV(A403,"type"),"groupID")))</f>
        <v>-</v>
      </c>
      <c r="C403" t="str" cm="1">
        <f t="array" ref="C403">IF(B403="-","-",_xldudf_EVEONLINE_CATEGORY(_FV(B403,"category_id")))</f>
        <v>-</v>
      </c>
      <c r="K403" s="4" cm="1">
        <f t="array" ref="K403">IFERROR(_FV(_xldudf_EVEONLINE_TYPE(_FV(_FV(A403,"type"),"id")),"Adjusted Price",TRUE),0)</f>
        <v>0</v>
      </c>
      <c r="L403" s="4">
        <f t="shared" si="6"/>
        <v>0</v>
      </c>
    </row>
    <row r="404" spans="2:12">
      <c r="B404" t="str" cm="1">
        <f t="array" ref="B404">IF(A404="","-",_xldudf_EVEONLINE_GROUP(_FV(_FV(A404,"type"),"groupID")))</f>
        <v>-</v>
      </c>
      <c r="C404" t="str" cm="1">
        <f t="array" ref="C404">IF(B404="-","-",_xldudf_EVEONLINE_CATEGORY(_FV(B404,"category_id")))</f>
        <v>-</v>
      </c>
      <c r="K404" s="4" cm="1">
        <f t="array" ref="K404">IFERROR(_FV(_xldudf_EVEONLINE_TYPE(_FV(_FV(A404,"type"),"id")),"Adjusted Price",TRUE),0)</f>
        <v>0</v>
      </c>
      <c r="L404" s="4">
        <f t="shared" si="6"/>
        <v>0</v>
      </c>
    </row>
    <row r="405" spans="2:12">
      <c r="B405" t="str" cm="1">
        <f t="array" ref="B405">IF(A405="","-",_xldudf_EVEONLINE_GROUP(_FV(_FV(A405,"type"),"groupID")))</f>
        <v>-</v>
      </c>
      <c r="C405" t="str" cm="1">
        <f t="array" ref="C405">IF(B405="-","-",_xldudf_EVEONLINE_CATEGORY(_FV(B405,"category_id")))</f>
        <v>-</v>
      </c>
      <c r="K405" s="4" cm="1">
        <f t="array" ref="K405">IFERROR(_FV(_xldudf_EVEONLINE_TYPE(_FV(_FV(A405,"type"),"id")),"Adjusted Price",TRUE),0)</f>
        <v>0</v>
      </c>
      <c r="L405" s="4">
        <f t="shared" si="6"/>
        <v>0</v>
      </c>
    </row>
    <row r="406" spans="2:12">
      <c r="B406" t="str" cm="1">
        <f t="array" ref="B406">IF(A406="","-",_xldudf_EVEONLINE_GROUP(_FV(_FV(A406,"type"),"groupID")))</f>
        <v>-</v>
      </c>
      <c r="C406" t="str" cm="1">
        <f t="array" ref="C406">IF(B406="-","-",_xldudf_EVEONLINE_CATEGORY(_FV(B406,"category_id")))</f>
        <v>-</v>
      </c>
      <c r="K406" s="4" cm="1">
        <f t="array" ref="K406">IFERROR(_FV(_xldudf_EVEONLINE_TYPE(_FV(_FV(A406,"type"),"id")),"Adjusted Price",TRUE),0)</f>
        <v>0</v>
      </c>
      <c r="L406" s="4">
        <f t="shared" si="6"/>
        <v>0</v>
      </c>
    </row>
    <row r="407" spans="2:12">
      <c r="B407" t="str" cm="1">
        <f t="array" ref="B407">IF(A407="","-",_xldudf_EVEONLINE_GROUP(_FV(_FV(A407,"type"),"groupID")))</f>
        <v>-</v>
      </c>
      <c r="C407" t="str" cm="1">
        <f t="array" ref="C407">IF(B407="-","-",_xldudf_EVEONLINE_CATEGORY(_FV(B407,"category_id")))</f>
        <v>-</v>
      </c>
      <c r="K407" s="4" cm="1">
        <f t="array" ref="K407">IFERROR(_FV(_xldudf_EVEONLINE_TYPE(_FV(_FV(A407,"type"),"id")),"Adjusted Price",TRUE),0)</f>
        <v>0</v>
      </c>
      <c r="L407" s="4">
        <f t="shared" si="6"/>
        <v>0</v>
      </c>
    </row>
    <row r="408" spans="2:12">
      <c r="B408" t="str" cm="1">
        <f t="array" ref="B408">IF(A408="","-",_xldudf_EVEONLINE_GROUP(_FV(_FV(A408,"type"),"groupID")))</f>
        <v>-</v>
      </c>
      <c r="C408" t="str" cm="1">
        <f t="array" ref="C408">IF(B408="-","-",_xldudf_EVEONLINE_CATEGORY(_FV(B408,"category_id")))</f>
        <v>-</v>
      </c>
      <c r="K408" s="4" cm="1">
        <f t="array" ref="K408">IFERROR(_FV(_xldudf_EVEONLINE_TYPE(_FV(_FV(A408,"type"),"id")),"Adjusted Price",TRUE),0)</f>
        <v>0</v>
      </c>
      <c r="L408" s="4">
        <f t="shared" si="6"/>
        <v>0</v>
      </c>
    </row>
    <row r="409" spans="2:12">
      <c r="B409" t="str" cm="1">
        <f t="array" ref="B409">IF(A409="","-",_xldudf_EVEONLINE_GROUP(_FV(_FV(A409,"type"),"groupID")))</f>
        <v>-</v>
      </c>
      <c r="C409" t="str" cm="1">
        <f t="array" ref="C409">IF(B409="-","-",_xldudf_EVEONLINE_CATEGORY(_FV(B409,"category_id")))</f>
        <v>-</v>
      </c>
      <c r="K409" s="4" cm="1">
        <f t="array" ref="K409">IFERROR(_FV(_xldudf_EVEONLINE_TYPE(_FV(_FV(A409,"type"),"id")),"Adjusted Price",TRUE),0)</f>
        <v>0</v>
      </c>
      <c r="L409" s="4">
        <f t="shared" si="6"/>
        <v>0</v>
      </c>
    </row>
    <row r="410" spans="2:12">
      <c r="B410" t="str" cm="1">
        <f t="array" ref="B410">IF(A410="","-",_xldudf_EVEONLINE_GROUP(_FV(_FV(A410,"type"),"groupID")))</f>
        <v>-</v>
      </c>
      <c r="C410" t="str" cm="1">
        <f t="array" ref="C410">IF(B410="-","-",_xldudf_EVEONLINE_CATEGORY(_FV(B410,"category_id")))</f>
        <v>-</v>
      </c>
      <c r="K410" s="4" cm="1">
        <f t="array" ref="K410">IFERROR(_FV(_xldudf_EVEONLINE_TYPE(_FV(_FV(A410,"type"),"id")),"Adjusted Price",TRUE),0)</f>
        <v>0</v>
      </c>
      <c r="L410" s="4">
        <f t="shared" si="6"/>
        <v>0</v>
      </c>
    </row>
    <row r="411" spans="2:12">
      <c r="B411" t="str" cm="1">
        <f t="array" ref="B411">IF(A411="","-",_xldudf_EVEONLINE_GROUP(_FV(_FV(A411,"type"),"groupID")))</f>
        <v>-</v>
      </c>
      <c r="C411" t="str" cm="1">
        <f t="array" ref="C411">IF(B411="-","-",_xldudf_EVEONLINE_CATEGORY(_FV(B411,"category_id")))</f>
        <v>-</v>
      </c>
      <c r="K411" s="4" cm="1">
        <f t="array" ref="K411">IFERROR(_FV(_xldudf_EVEONLINE_TYPE(_FV(_FV(A411,"type"),"id")),"Adjusted Price",TRUE),0)</f>
        <v>0</v>
      </c>
      <c r="L411" s="4">
        <f t="shared" si="6"/>
        <v>0</v>
      </c>
    </row>
    <row r="412" spans="2:12">
      <c r="B412" t="str" cm="1">
        <f t="array" ref="B412">IF(A412="","-",_xldudf_EVEONLINE_GROUP(_FV(_FV(A412,"type"),"groupID")))</f>
        <v>-</v>
      </c>
      <c r="C412" t="str" cm="1">
        <f t="array" ref="C412">IF(B412="-","-",_xldudf_EVEONLINE_CATEGORY(_FV(B412,"category_id")))</f>
        <v>-</v>
      </c>
      <c r="K412" s="4" cm="1">
        <f t="array" ref="K412">IFERROR(_FV(_xldudf_EVEONLINE_TYPE(_FV(_FV(A412,"type"),"id")),"Adjusted Price",TRUE),0)</f>
        <v>0</v>
      </c>
      <c r="L412" s="4">
        <f t="shared" si="6"/>
        <v>0</v>
      </c>
    </row>
    <row r="413" spans="2:12">
      <c r="B413" t="str" cm="1">
        <f t="array" ref="B413">IF(A413="","-",_xldudf_EVEONLINE_GROUP(_FV(_FV(A413,"type"),"groupID")))</f>
        <v>-</v>
      </c>
      <c r="C413" t="str" cm="1">
        <f t="array" ref="C413">IF(B413="-","-",_xldudf_EVEONLINE_CATEGORY(_FV(B413,"category_id")))</f>
        <v>-</v>
      </c>
      <c r="K413" s="4" cm="1">
        <f t="array" ref="K413">IFERROR(_FV(_xldudf_EVEONLINE_TYPE(_FV(_FV(A413,"type"),"id")),"Adjusted Price",TRUE),0)</f>
        <v>0</v>
      </c>
      <c r="L413" s="4">
        <f t="shared" si="6"/>
        <v>0</v>
      </c>
    </row>
    <row r="414" spans="2:12">
      <c r="B414" t="str" cm="1">
        <f t="array" ref="B414">IF(A414="","-",_xldudf_EVEONLINE_GROUP(_FV(_FV(A414,"type"),"groupID")))</f>
        <v>-</v>
      </c>
      <c r="C414" t="str" cm="1">
        <f t="array" ref="C414">IF(B414="-","-",_xldudf_EVEONLINE_CATEGORY(_FV(B414,"category_id")))</f>
        <v>-</v>
      </c>
      <c r="K414" s="4" cm="1">
        <f t="array" ref="K414">IFERROR(_FV(_xldudf_EVEONLINE_TYPE(_FV(_FV(A414,"type"),"id")),"Adjusted Price",TRUE),0)</f>
        <v>0</v>
      </c>
      <c r="L414" s="4">
        <f t="shared" si="6"/>
        <v>0</v>
      </c>
    </row>
    <row r="415" spans="2:12">
      <c r="B415" t="str" cm="1">
        <f t="array" ref="B415">IF(A415="","-",_xldudf_EVEONLINE_GROUP(_FV(_FV(A415,"type"),"groupID")))</f>
        <v>-</v>
      </c>
      <c r="C415" t="str" cm="1">
        <f t="array" ref="C415">IF(B415="-","-",_xldudf_EVEONLINE_CATEGORY(_FV(B415,"category_id")))</f>
        <v>-</v>
      </c>
      <c r="K415" s="4" cm="1">
        <f t="array" ref="K415">IFERROR(_FV(_xldudf_EVEONLINE_TYPE(_FV(_FV(A415,"type"),"id")),"Adjusted Price",TRUE),0)</f>
        <v>0</v>
      </c>
      <c r="L415" s="4">
        <f t="shared" si="6"/>
        <v>0</v>
      </c>
    </row>
    <row r="416" spans="2:12">
      <c r="B416" t="str" cm="1">
        <f t="array" ref="B416">IF(A416="","-",_xldudf_EVEONLINE_GROUP(_FV(_FV(A416,"type"),"groupID")))</f>
        <v>-</v>
      </c>
      <c r="C416" t="str" cm="1">
        <f t="array" ref="C416">IF(B416="-","-",_xldudf_EVEONLINE_CATEGORY(_FV(B416,"category_id")))</f>
        <v>-</v>
      </c>
      <c r="K416" s="4" cm="1">
        <f t="array" ref="K416">IFERROR(_FV(_xldudf_EVEONLINE_TYPE(_FV(_FV(A416,"type"),"id")),"Adjusted Price",TRUE),0)</f>
        <v>0</v>
      </c>
      <c r="L416" s="4">
        <f t="shared" si="6"/>
        <v>0</v>
      </c>
    </row>
    <row r="417" spans="2:12">
      <c r="B417" t="str" cm="1">
        <f t="array" ref="B417">IF(A417="","-",_xldudf_EVEONLINE_GROUP(_FV(_FV(A417,"type"),"groupID")))</f>
        <v>-</v>
      </c>
      <c r="C417" t="str" cm="1">
        <f t="array" ref="C417">IF(B417="-","-",_xldudf_EVEONLINE_CATEGORY(_FV(B417,"category_id")))</f>
        <v>-</v>
      </c>
      <c r="K417" s="4" cm="1">
        <f t="array" ref="K417">IFERROR(_FV(_xldudf_EVEONLINE_TYPE(_FV(_FV(A417,"type"),"id")),"Adjusted Price",TRUE),0)</f>
        <v>0</v>
      </c>
      <c r="L417" s="4">
        <f t="shared" si="6"/>
        <v>0</v>
      </c>
    </row>
    <row r="418" spans="2:12">
      <c r="B418" t="str" cm="1">
        <f t="array" ref="B418">IF(A418="","-",_xldudf_EVEONLINE_GROUP(_FV(_FV(A418,"type"),"groupID")))</f>
        <v>-</v>
      </c>
      <c r="C418" t="str" cm="1">
        <f t="array" ref="C418">IF(B418="-","-",_xldudf_EVEONLINE_CATEGORY(_FV(B418,"category_id")))</f>
        <v>-</v>
      </c>
      <c r="K418" s="4" cm="1">
        <f t="array" ref="K418">IFERROR(_FV(_xldudf_EVEONLINE_TYPE(_FV(_FV(A418,"type"),"id")),"Adjusted Price",TRUE),0)</f>
        <v>0</v>
      </c>
      <c r="L418" s="4">
        <f t="shared" si="6"/>
        <v>0</v>
      </c>
    </row>
    <row r="419" spans="2:12">
      <c r="B419" t="str" cm="1">
        <f t="array" ref="B419">IF(A419="","-",_xldudf_EVEONLINE_GROUP(_FV(_FV(A419,"type"),"groupID")))</f>
        <v>-</v>
      </c>
      <c r="C419" t="str" cm="1">
        <f t="array" ref="C419">IF(B419="-","-",_xldudf_EVEONLINE_CATEGORY(_FV(B419,"category_id")))</f>
        <v>-</v>
      </c>
      <c r="K419" s="4" cm="1">
        <f t="array" ref="K419">IFERROR(_FV(_xldudf_EVEONLINE_TYPE(_FV(_FV(A419,"type"),"id")),"Adjusted Price",TRUE),0)</f>
        <v>0</v>
      </c>
      <c r="L419" s="4">
        <f t="shared" si="6"/>
        <v>0</v>
      </c>
    </row>
    <row r="420" spans="2:12">
      <c r="B420" t="str" cm="1">
        <f t="array" ref="B420">IF(A420="","-",_xldudf_EVEONLINE_GROUP(_FV(_FV(A420,"type"),"groupID")))</f>
        <v>-</v>
      </c>
      <c r="C420" t="str" cm="1">
        <f t="array" ref="C420">IF(B420="-","-",_xldudf_EVEONLINE_CATEGORY(_FV(B420,"category_id")))</f>
        <v>-</v>
      </c>
      <c r="K420" s="4" cm="1">
        <f t="array" ref="K420">IFERROR(_FV(_xldudf_EVEONLINE_TYPE(_FV(_FV(A420,"type"),"id")),"Adjusted Price",TRUE),0)</f>
        <v>0</v>
      </c>
      <c r="L420" s="4">
        <f t="shared" si="6"/>
        <v>0</v>
      </c>
    </row>
    <row r="421" spans="2:12">
      <c r="B421" t="str" cm="1">
        <f t="array" ref="B421">IF(A421="","-",_xldudf_EVEONLINE_GROUP(_FV(_FV(A421,"type"),"groupID")))</f>
        <v>-</v>
      </c>
      <c r="C421" t="str" cm="1">
        <f t="array" ref="C421">IF(B421="-","-",_xldudf_EVEONLINE_CATEGORY(_FV(B421,"category_id")))</f>
        <v>-</v>
      </c>
      <c r="K421" s="4" cm="1">
        <f t="array" ref="K421">IFERROR(_FV(_xldudf_EVEONLINE_TYPE(_FV(_FV(A421,"type"),"id")),"Adjusted Price",TRUE),0)</f>
        <v>0</v>
      </c>
      <c r="L421" s="4">
        <f t="shared" si="6"/>
        <v>0</v>
      </c>
    </row>
    <row r="422" spans="2:12">
      <c r="B422" t="str" cm="1">
        <f t="array" ref="B422">IF(A422="","-",_xldudf_EVEONLINE_GROUP(_FV(_FV(A422,"type"),"groupID")))</f>
        <v>-</v>
      </c>
      <c r="C422" t="str" cm="1">
        <f t="array" ref="C422">IF(B422="-","-",_xldudf_EVEONLINE_CATEGORY(_FV(B422,"category_id")))</f>
        <v>-</v>
      </c>
      <c r="K422" s="4" cm="1">
        <f t="array" ref="K422">IFERROR(_FV(_xldudf_EVEONLINE_TYPE(_FV(_FV(A422,"type"),"id")),"Adjusted Price",TRUE),0)</f>
        <v>0</v>
      </c>
      <c r="L422" s="4">
        <f t="shared" si="6"/>
        <v>0</v>
      </c>
    </row>
    <row r="423" spans="2:12">
      <c r="B423" t="str" cm="1">
        <f t="array" ref="B423">IF(A423="","-",_xldudf_EVEONLINE_GROUP(_FV(_FV(A423,"type"),"groupID")))</f>
        <v>-</v>
      </c>
      <c r="C423" t="str" cm="1">
        <f t="array" ref="C423">IF(B423="-","-",_xldudf_EVEONLINE_CATEGORY(_FV(B423,"category_id")))</f>
        <v>-</v>
      </c>
      <c r="K423" s="4" cm="1">
        <f t="array" ref="K423">IFERROR(_FV(_xldudf_EVEONLINE_TYPE(_FV(_FV(A423,"type"),"id")),"Adjusted Price",TRUE),0)</f>
        <v>0</v>
      </c>
      <c r="L423" s="4">
        <f t="shared" si="6"/>
        <v>0</v>
      </c>
    </row>
    <row r="424" spans="2:12">
      <c r="B424" t="str" cm="1">
        <f t="array" ref="B424">IF(A424="","-",_xldudf_EVEONLINE_GROUP(_FV(_FV(A424,"type"),"groupID")))</f>
        <v>-</v>
      </c>
      <c r="C424" t="str" cm="1">
        <f t="array" ref="C424">IF(B424="-","-",_xldudf_EVEONLINE_CATEGORY(_FV(B424,"category_id")))</f>
        <v>-</v>
      </c>
      <c r="K424" s="4" cm="1">
        <f t="array" ref="K424">IFERROR(_FV(_xldudf_EVEONLINE_TYPE(_FV(_FV(A424,"type"),"id")),"Adjusted Price",TRUE),0)</f>
        <v>0</v>
      </c>
      <c r="L424" s="4">
        <f t="shared" si="6"/>
        <v>0</v>
      </c>
    </row>
    <row r="425" spans="2:12">
      <c r="B425" t="str" cm="1">
        <f t="array" ref="B425">IF(A425="","-",_xldudf_EVEONLINE_GROUP(_FV(_FV(A425,"type"),"groupID")))</f>
        <v>-</v>
      </c>
      <c r="C425" t="str" cm="1">
        <f t="array" ref="C425">IF(B425="-","-",_xldudf_EVEONLINE_CATEGORY(_FV(B425,"category_id")))</f>
        <v>-</v>
      </c>
      <c r="K425" s="4" cm="1">
        <f t="array" ref="K425">IFERROR(_FV(_xldudf_EVEONLINE_TYPE(_FV(_FV(A425,"type"),"id")),"Adjusted Price",TRUE),0)</f>
        <v>0</v>
      </c>
      <c r="L425" s="4">
        <f t="shared" si="6"/>
        <v>0</v>
      </c>
    </row>
    <row r="426" spans="2:12">
      <c r="B426" t="str" cm="1">
        <f t="array" ref="B426">IF(A426="","-",_xldudf_EVEONLINE_GROUP(_FV(_FV(A426,"type"),"groupID")))</f>
        <v>-</v>
      </c>
      <c r="C426" t="str" cm="1">
        <f t="array" ref="C426">IF(B426="-","-",_xldudf_EVEONLINE_CATEGORY(_FV(B426,"category_id")))</f>
        <v>-</v>
      </c>
      <c r="K426" s="4" cm="1">
        <f t="array" ref="K426">IFERROR(_FV(_xldudf_EVEONLINE_TYPE(_FV(_FV(A426,"type"),"id")),"Adjusted Price",TRUE),0)</f>
        <v>0</v>
      </c>
      <c r="L426" s="4">
        <f t="shared" si="6"/>
        <v>0</v>
      </c>
    </row>
    <row r="427" spans="2:12">
      <c r="B427" t="str" cm="1">
        <f t="array" ref="B427">IF(A427="","-",_xldudf_EVEONLINE_GROUP(_FV(_FV(A427,"type"),"groupID")))</f>
        <v>-</v>
      </c>
      <c r="C427" t="str" cm="1">
        <f t="array" ref="C427">IF(B427="-","-",_xldudf_EVEONLINE_CATEGORY(_FV(B427,"category_id")))</f>
        <v>-</v>
      </c>
      <c r="K427" s="4" cm="1">
        <f t="array" ref="K427">IFERROR(_FV(_xldudf_EVEONLINE_TYPE(_FV(_FV(A427,"type"),"id")),"Adjusted Price",TRUE),0)</f>
        <v>0</v>
      </c>
      <c r="L427" s="4">
        <f t="shared" si="6"/>
        <v>0</v>
      </c>
    </row>
    <row r="428" spans="2:12">
      <c r="B428" t="str" cm="1">
        <f t="array" ref="B428">IF(A428="","-",_xldudf_EVEONLINE_GROUP(_FV(_FV(A428,"type"),"groupID")))</f>
        <v>-</v>
      </c>
      <c r="C428" t="str" cm="1">
        <f t="array" ref="C428">IF(B428="-","-",_xldudf_EVEONLINE_CATEGORY(_FV(B428,"category_id")))</f>
        <v>-</v>
      </c>
      <c r="K428" s="4" cm="1">
        <f t="array" ref="K428">IFERROR(_FV(_xldudf_EVEONLINE_TYPE(_FV(_FV(A428,"type"),"id")),"Adjusted Price",TRUE),0)</f>
        <v>0</v>
      </c>
      <c r="L428" s="4">
        <f t="shared" si="6"/>
        <v>0</v>
      </c>
    </row>
    <row r="429" spans="2:12">
      <c r="B429" t="str" cm="1">
        <f t="array" ref="B429">IF(A429="","-",_xldudf_EVEONLINE_GROUP(_FV(_FV(A429,"type"),"groupID")))</f>
        <v>-</v>
      </c>
      <c r="C429" t="str" cm="1">
        <f t="array" ref="C429">IF(B429="-","-",_xldudf_EVEONLINE_CATEGORY(_FV(B429,"category_id")))</f>
        <v>-</v>
      </c>
      <c r="K429" s="4" cm="1">
        <f t="array" ref="K429">IFERROR(_FV(_xldudf_EVEONLINE_TYPE(_FV(_FV(A429,"type"),"id")),"Adjusted Price",TRUE),0)</f>
        <v>0</v>
      </c>
      <c r="L429" s="4">
        <f t="shared" si="6"/>
        <v>0</v>
      </c>
    </row>
    <row r="430" spans="2:12">
      <c r="B430" t="str" cm="1">
        <f t="array" ref="B430">IF(A430="","-",_xldudf_EVEONLINE_GROUP(_FV(_FV(A430,"type"),"groupID")))</f>
        <v>-</v>
      </c>
      <c r="C430" t="str" cm="1">
        <f t="array" ref="C430">IF(B430="-","-",_xldudf_EVEONLINE_CATEGORY(_FV(B430,"category_id")))</f>
        <v>-</v>
      </c>
      <c r="K430" s="4" cm="1">
        <f t="array" ref="K430">IFERROR(_FV(_xldudf_EVEONLINE_TYPE(_FV(_FV(A430,"type"),"id")),"Adjusted Price",TRUE),0)</f>
        <v>0</v>
      </c>
      <c r="L430" s="4">
        <f t="shared" si="6"/>
        <v>0</v>
      </c>
    </row>
    <row r="431" spans="2:12">
      <c r="B431" t="str" cm="1">
        <f t="array" ref="B431">IF(A431="","-",_xldudf_EVEONLINE_GROUP(_FV(_FV(A431,"type"),"groupID")))</f>
        <v>-</v>
      </c>
      <c r="C431" t="str" cm="1">
        <f t="array" ref="C431">IF(B431="-","-",_xldudf_EVEONLINE_CATEGORY(_FV(B431,"category_id")))</f>
        <v>-</v>
      </c>
      <c r="K431" s="4" cm="1">
        <f t="array" ref="K431">IFERROR(_FV(_xldudf_EVEONLINE_TYPE(_FV(_FV(A431,"type"),"id")),"Adjusted Price",TRUE),0)</f>
        <v>0</v>
      </c>
      <c r="L431" s="4">
        <f t="shared" si="6"/>
        <v>0</v>
      </c>
    </row>
    <row r="432" spans="2:12">
      <c r="B432" t="str" cm="1">
        <f t="array" ref="B432">IF(A432="","-",_xldudf_EVEONLINE_GROUP(_FV(_FV(A432,"type"),"groupID")))</f>
        <v>-</v>
      </c>
      <c r="C432" t="str" cm="1">
        <f t="array" ref="C432">IF(B432="-","-",_xldudf_EVEONLINE_CATEGORY(_FV(B432,"category_id")))</f>
        <v>-</v>
      </c>
      <c r="K432" s="4" cm="1">
        <f t="array" ref="K432">IFERROR(_FV(_xldudf_EVEONLINE_TYPE(_FV(_FV(A432,"type"),"id")),"Adjusted Price",TRUE),0)</f>
        <v>0</v>
      </c>
      <c r="L432" s="4">
        <f t="shared" si="6"/>
        <v>0</v>
      </c>
    </row>
    <row r="433" spans="2:12">
      <c r="B433" t="str" cm="1">
        <f t="array" ref="B433">IF(A433="","-",_xldudf_EVEONLINE_GROUP(_FV(_FV(A433,"type"),"groupID")))</f>
        <v>-</v>
      </c>
      <c r="C433" t="str" cm="1">
        <f t="array" ref="C433">IF(B433="-","-",_xldudf_EVEONLINE_CATEGORY(_FV(B433,"category_id")))</f>
        <v>-</v>
      </c>
      <c r="K433" s="4" cm="1">
        <f t="array" ref="K433">IFERROR(_FV(_xldudf_EVEONLINE_TYPE(_FV(_FV(A433,"type"),"id")),"Adjusted Price",TRUE),0)</f>
        <v>0</v>
      </c>
      <c r="L433" s="4">
        <f t="shared" si="6"/>
        <v>0</v>
      </c>
    </row>
    <row r="434" spans="2:12">
      <c r="B434" t="str" cm="1">
        <f t="array" ref="B434">IF(A434="","-",_xldudf_EVEONLINE_GROUP(_FV(_FV(A434,"type"),"groupID")))</f>
        <v>-</v>
      </c>
      <c r="C434" t="str" cm="1">
        <f t="array" ref="C434">IF(B434="-","-",_xldudf_EVEONLINE_CATEGORY(_FV(B434,"category_id")))</f>
        <v>-</v>
      </c>
      <c r="K434" s="4" cm="1">
        <f t="array" ref="K434">IFERROR(_FV(_xldudf_EVEONLINE_TYPE(_FV(_FV(A434,"type"),"id")),"Adjusted Price",TRUE),0)</f>
        <v>0</v>
      </c>
      <c r="L434" s="4">
        <f t="shared" si="6"/>
        <v>0</v>
      </c>
    </row>
    <row r="435" spans="2:12">
      <c r="B435" t="str" cm="1">
        <f t="array" ref="B435">IF(A435="","-",_xldudf_EVEONLINE_GROUP(_FV(_FV(A435,"type"),"groupID")))</f>
        <v>-</v>
      </c>
      <c r="C435" t="str" cm="1">
        <f t="array" ref="C435">IF(B435="-","-",_xldudf_EVEONLINE_CATEGORY(_FV(B435,"category_id")))</f>
        <v>-</v>
      </c>
      <c r="K435" s="4" cm="1">
        <f t="array" ref="K435">IFERROR(_FV(_xldudf_EVEONLINE_TYPE(_FV(_FV(A435,"type"),"id")),"Adjusted Price",TRUE),0)</f>
        <v>0</v>
      </c>
      <c r="L435" s="4">
        <f t="shared" si="6"/>
        <v>0</v>
      </c>
    </row>
    <row r="436" spans="2:12">
      <c r="B436" t="str" cm="1">
        <f t="array" ref="B436">IF(A436="","-",_xldudf_EVEONLINE_GROUP(_FV(_FV(A436,"type"),"groupID")))</f>
        <v>-</v>
      </c>
      <c r="C436" t="str" cm="1">
        <f t="array" ref="C436">IF(B436="-","-",_xldudf_EVEONLINE_CATEGORY(_FV(B436,"category_id")))</f>
        <v>-</v>
      </c>
      <c r="K436" s="4" cm="1">
        <f t="array" ref="K436">IFERROR(_FV(_xldudf_EVEONLINE_TYPE(_FV(_FV(A436,"type"),"id")),"Adjusted Price",TRUE),0)</f>
        <v>0</v>
      </c>
      <c r="L436" s="4">
        <f t="shared" si="6"/>
        <v>0</v>
      </c>
    </row>
    <row r="437" spans="2:12">
      <c r="B437" t="str" cm="1">
        <f t="array" ref="B437">IF(A437="","-",_xldudf_EVEONLINE_GROUP(_FV(_FV(A437,"type"),"groupID")))</f>
        <v>-</v>
      </c>
      <c r="C437" t="str" cm="1">
        <f t="array" ref="C437">IF(B437="-","-",_xldudf_EVEONLINE_CATEGORY(_FV(B437,"category_id")))</f>
        <v>-</v>
      </c>
      <c r="K437" s="4" cm="1">
        <f t="array" ref="K437">IFERROR(_FV(_xldudf_EVEONLINE_TYPE(_FV(_FV(A437,"type"),"id")),"Adjusted Price",TRUE),0)</f>
        <v>0</v>
      </c>
      <c r="L437" s="4">
        <f t="shared" si="6"/>
        <v>0</v>
      </c>
    </row>
    <row r="438" spans="2:12">
      <c r="B438" t="str" cm="1">
        <f t="array" ref="B438">IF(A438="","-",_xldudf_EVEONLINE_GROUP(_FV(_FV(A438,"type"),"groupID")))</f>
        <v>-</v>
      </c>
      <c r="C438" t="str" cm="1">
        <f t="array" ref="C438">IF(B438="-","-",_xldudf_EVEONLINE_CATEGORY(_FV(B438,"category_id")))</f>
        <v>-</v>
      </c>
      <c r="K438" s="4" cm="1">
        <f t="array" ref="K438">IFERROR(_FV(_xldudf_EVEONLINE_TYPE(_FV(_FV(A438,"type"),"id")),"Adjusted Price",TRUE),0)</f>
        <v>0</v>
      </c>
      <c r="L438" s="4">
        <f t="shared" si="6"/>
        <v>0</v>
      </c>
    </row>
    <row r="439" spans="2:12">
      <c r="B439" t="str" cm="1">
        <f t="array" ref="B439">IF(A439="","-",_xldudf_EVEONLINE_GROUP(_FV(_FV(A439,"type"),"groupID")))</f>
        <v>-</v>
      </c>
      <c r="C439" t="str" cm="1">
        <f t="array" ref="C439">IF(B439="-","-",_xldudf_EVEONLINE_CATEGORY(_FV(B439,"category_id")))</f>
        <v>-</v>
      </c>
      <c r="K439" s="4" cm="1">
        <f t="array" ref="K439">IFERROR(_FV(_xldudf_EVEONLINE_TYPE(_FV(_FV(A439,"type"),"id")),"Adjusted Price",TRUE),0)</f>
        <v>0</v>
      </c>
      <c r="L439" s="4">
        <f t="shared" si="6"/>
        <v>0</v>
      </c>
    </row>
    <row r="440" spans="2:12">
      <c r="B440" t="str" cm="1">
        <f t="array" ref="B440">IF(A440="","-",_xldudf_EVEONLINE_GROUP(_FV(_FV(A440,"type"),"groupID")))</f>
        <v>-</v>
      </c>
      <c r="C440" t="str" cm="1">
        <f t="array" ref="C440">IF(B440="-","-",_xldudf_EVEONLINE_CATEGORY(_FV(B440,"category_id")))</f>
        <v>-</v>
      </c>
      <c r="K440" s="4" cm="1">
        <f t="array" ref="K440">IFERROR(_FV(_xldudf_EVEONLINE_TYPE(_FV(_FV(A440,"type"),"id")),"Adjusted Price",TRUE),0)</f>
        <v>0</v>
      </c>
      <c r="L440" s="4">
        <f t="shared" si="6"/>
        <v>0</v>
      </c>
    </row>
    <row r="441" spans="2:12">
      <c r="B441" t="str" cm="1">
        <f t="array" ref="B441">IF(A441="","-",_xldudf_EVEONLINE_GROUP(_FV(_FV(A441,"type"),"groupID")))</f>
        <v>-</v>
      </c>
      <c r="C441" t="str" cm="1">
        <f t="array" ref="C441">IF(B441="-","-",_xldudf_EVEONLINE_CATEGORY(_FV(B441,"category_id")))</f>
        <v>-</v>
      </c>
      <c r="K441" s="4" cm="1">
        <f t="array" ref="K441">IFERROR(_FV(_xldudf_EVEONLINE_TYPE(_FV(_FV(A441,"type"),"id")),"Adjusted Price",TRUE),0)</f>
        <v>0</v>
      </c>
      <c r="L441" s="4">
        <f t="shared" si="6"/>
        <v>0</v>
      </c>
    </row>
    <row r="442" spans="2:12">
      <c r="B442" t="str" cm="1">
        <f t="array" ref="B442">IF(A442="","-",_xldudf_EVEONLINE_GROUP(_FV(_FV(A442,"type"),"groupID")))</f>
        <v>-</v>
      </c>
      <c r="C442" t="str" cm="1">
        <f t="array" ref="C442">IF(B442="-","-",_xldudf_EVEONLINE_CATEGORY(_FV(B442,"category_id")))</f>
        <v>-</v>
      </c>
      <c r="K442" s="4" cm="1">
        <f t="array" ref="K442">IFERROR(_FV(_xldudf_EVEONLINE_TYPE(_FV(_FV(A442,"type"),"id")),"Adjusted Price",TRUE),0)</f>
        <v>0</v>
      </c>
      <c r="L442" s="4">
        <f t="shared" si="6"/>
        <v>0</v>
      </c>
    </row>
    <row r="443" spans="2:12">
      <c r="B443" t="str" cm="1">
        <f t="array" ref="B443">IF(A443="","-",_xldudf_EVEONLINE_GROUP(_FV(_FV(A443,"type"),"groupID")))</f>
        <v>-</v>
      </c>
      <c r="C443" t="str" cm="1">
        <f t="array" ref="C443">IF(B443="-","-",_xldudf_EVEONLINE_CATEGORY(_FV(B443,"category_id")))</f>
        <v>-</v>
      </c>
      <c r="K443" s="4" cm="1">
        <f t="array" ref="K443">IFERROR(_FV(_xldudf_EVEONLINE_TYPE(_FV(_FV(A443,"type"),"id")),"Adjusted Price",TRUE),0)</f>
        <v>0</v>
      </c>
      <c r="L443" s="4">
        <f t="shared" si="6"/>
        <v>0</v>
      </c>
    </row>
    <row r="444" spans="2:12">
      <c r="B444" t="str" cm="1">
        <f t="array" ref="B444">IF(A444="","-",_xldudf_EVEONLINE_GROUP(_FV(_FV(A444,"type"),"groupID")))</f>
        <v>-</v>
      </c>
      <c r="C444" t="str" cm="1">
        <f t="array" ref="C444">IF(B444="-","-",_xldudf_EVEONLINE_CATEGORY(_FV(B444,"category_id")))</f>
        <v>-</v>
      </c>
      <c r="K444" s="4" cm="1">
        <f t="array" ref="K444">IFERROR(_FV(_xldudf_EVEONLINE_TYPE(_FV(_FV(A444,"type"),"id")),"Adjusted Price",TRUE),0)</f>
        <v>0</v>
      </c>
      <c r="L444" s="4">
        <f t="shared" si="6"/>
        <v>0</v>
      </c>
    </row>
    <row r="445" spans="2:12">
      <c r="B445" t="str" cm="1">
        <f t="array" ref="B445">IF(A445="","-",_xldudf_EVEONLINE_GROUP(_FV(_FV(A445,"type"),"groupID")))</f>
        <v>-</v>
      </c>
      <c r="C445" t="str" cm="1">
        <f t="array" ref="C445">IF(B445="-","-",_xldudf_EVEONLINE_CATEGORY(_FV(B445,"category_id")))</f>
        <v>-</v>
      </c>
      <c r="K445" s="4" cm="1">
        <f t="array" ref="K445">IFERROR(_FV(_xldudf_EVEONLINE_TYPE(_FV(_FV(A445,"type"),"id")),"Adjusted Price",TRUE),0)</f>
        <v>0</v>
      </c>
      <c r="L445" s="4">
        <f t="shared" si="6"/>
        <v>0</v>
      </c>
    </row>
    <row r="446" spans="2:12">
      <c r="B446" t="str" cm="1">
        <f t="array" ref="B446">IF(A446="","-",_xldudf_EVEONLINE_GROUP(_FV(_FV(A446,"type"),"groupID")))</f>
        <v>-</v>
      </c>
      <c r="C446" t="str" cm="1">
        <f t="array" ref="C446">IF(B446="-","-",_xldudf_EVEONLINE_CATEGORY(_FV(B446,"category_id")))</f>
        <v>-</v>
      </c>
      <c r="K446" s="4" cm="1">
        <f t="array" ref="K446">IFERROR(_FV(_xldudf_EVEONLINE_TYPE(_FV(_FV(A446,"type"),"id")),"Adjusted Price",TRUE),0)</f>
        <v>0</v>
      </c>
      <c r="L446" s="4">
        <f t="shared" si="6"/>
        <v>0</v>
      </c>
    </row>
    <row r="447" spans="2:12">
      <c r="B447" t="str" cm="1">
        <f t="array" ref="B447">IF(A447="","-",_xldudf_EVEONLINE_GROUP(_FV(_FV(A447,"type"),"groupID")))</f>
        <v>-</v>
      </c>
      <c r="C447" t="str" cm="1">
        <f t="array" ref="C447">IF(B447="-","-",_xldudf_EVEONLINE_CATEGORY(_FV(B447,"category_id")))</f>
        <v>-</v>
      </c>
      <c r="K447" s="4" cm="1">
        <f t="array" ref="K447">IFERROR(_FV(_xldudf_EVEONLINE_TYPE(_FV(_FV(A447,"type"),"id")),"Adjusted Price",TRUE),0)</f>
        <v>0</v>
      </c>
      <c r="L447" s="4">
        <f t="shared" si="6"/>
        <v>0</v>
      </c>
    </row>
    <row r="448" spans="2:12">
      <c r="B448" t="str" cm="1">
        <f t="array" ref="B448">IF(A448="","-",_xldudf_EVEONLINE_GROUP(_FV(_FV(A448,"type"),"groupID")))</f>
        <v>-</v>
      </c>
      <c r="C448" t="str" cm="1">
        <f t="array" ref="C448">IF(B448="-","-",_xldudf_EVEONLINE_CATEGORY(_FV(B448,"category_id")))</f>
        <v>-</v>
      </c>
      <c r="K448" s="4" cm="1">
        <f t="array" ref="K448">IFERROR(_FV(_xldudf_EVEONLINE_TYPE(_FV(_FV(A448,"type"),"id")),"Adjusted Price",TRUE),0)</f>
        <v>0</v>
      </c>
      <c r="L448" s="4">
        <f t="shared" si="6"/>
        <v>0</v>
      </c>
    </row>
    <row r="449" spans="2:12">
      <c r="B449" t="str" cm="1">
        <f t="array" ref="B449">IF(A449="","-",_xldudf_EVEONLINE_GROUP(_FV(_FV(A449,"type"),"groupID")))</f>
        <v>-</v>
      </c>
      <c r="C449" t="str" cm="1">
        <f t="array" ref="C449">IF(B449="-","-",_xldudf_EVEONLINE_CATEGORY(_FV(B449,"category_id")))</f>
        <v>-</v>
      </c>
      <c r="K449" s="4" cm="1">
        <f t="array" ref="K449">IFERROR(_FV(_xldudf_EVEONLINE_TYPE(_FV(_FV(A449,"type"),"id")),"Adjusted Price",TRUE),0)</f>
        <v>0</v>
      </c>
      <c r="L449" s="4">
        <f t="shared" si="6"/>
        <v>0</v>
      </c>
    </row>
    <row r="450" spans="2:12">
      <c r="B450" t="str" cm="1">
        <f t="array" ref="B450">IF(A450="","-",_xldudf_EVEONLINE_GROUP(_FV(_FV(A450,"type"),"groupID")))</f>
        <v>-</v>
      </c>
      <c r="C450" t="str" cm="1">
        <f t="array" ref="C450">IF(B450="-","-",_xldudf_EVEONLINE_CATEGORY(_FV(B450,"category_id")))</f>
        <v>-</v>
      </c>
      <c r="K450" s="4" cm="1">
        <f t="array" ref="K450">IFERROR(_FV(_xldudf_EVEONLINE_TYPE(_FV(_FV(A450,"type"),"id")),"Adjusted Price",TRUE),0)</f>
        <v>0</v>
      </c>
      <c r="L450" s="4">
        <f t="shared" si="6"/>
        <v>0</v>
      </c>
    </row>
    <row r="451" spans="2:12">
      <c r="B451" t="str" cm="1">
        <f t="array" ref="B451">IF(A451="","-",_xldudf_EVEONLINE_GROUP(_FV(_FV(A451,"type"),"groupID")))</f>
        <v>-</v>
      </c>
      <c r="C451" t="str" cm="1">
        <f t="array" ref="C451">IF(B451="-","-",_xldudf_EVEONLINE_CATEGORY(_FV(B451,"category_id")))</f>
        <v>-</v>
      </c>
      <c r="K451" s="4" cm="1">
        <f t="array" ref="K451">IFERROR(_FV(_xldudf_EVEONLINE_TYPE(_FV(_FV(A451,"type"),"id")),"Adjusted Price",TRUE),0)</f>
        <v>0</v>
      </c>
      <c r="L451" s="4">
        <f t="shared" ref="L451:L514" si="7">F451*K451</f>
        <v>0</v>
      </c>
    </row>
    <row r="452" spans="2:12">
      <c r="B452" t="str" cm="1">
        <f t="array" ref="B452">IF(A452="","-",_xldudf_EVEONLINE_GROUP(_FV(_FV(A452,"type"),"groupID")))</f>
        <v>-</v>
      </c>
      <c r="C452" t="str" cm="1">
        <f t="array" ref="C452">IF(B452="-","-",_xldudf_EVEONLINE_CATEGORY(_FV(B452,"category_id")))</f>
        <v>-</v>
      </c>
      <c r="K452" s="4" cm="1">
        <f t="array" ref="K452">IFERROR(_FV(_xldudf_EVEONLINE_TYPE(_FV(_FV(A452,"type"),"id")),"Adjusted Price",TRUE),0)</f>
        <v>0</v>
      </c>
      <c r="L452" s="4">
        <f t="shared" si="7"/>
        <v>0</v>
      </c>
    </row>
    <row r="453" spans="2:12">
      <c r="B453" t="str" cm="1">
        <f t="array" ref="B453">IF(A453="","-",_xldudf_EVEONLINE_GROUP(_FV(_FV(A453,"type"),"groupID")))</f>
        <v>-</v>
      </c>
      <c r="C453" t="str" cm="1">
        <f t="array" ref="C453">IF(B453="-","-",_xldudf_EVEONLINE_CATEGORY(_FV(B453,"category_id")))</f>
        <v>-</v>
      </c>
      <c r="K453" s="4" cm="1">
        <f t="array" ref="K453">IFERROR(_FV(_xldudf_EVEONLINE_TYPE(_FV(_FV(A453,"type"),"id")),"Adjusted Price",TRUE),0)</f>
        <v>0</v>
      </c>
      <c r="L453" s="4">
        <f t="shared" si="7"/>
        <v>0</v>
      </c>
    </row>
    <row r="454" spans="2:12">
      <c r="B454" t="str" cm="1">
        <f t="array" ref="B454">IF(A454="","-",_xldudf_EVEONLINE_GROUP(_FV(_FV(A454,"type"),"groupID")))</f>
        <v>-</v>
      </c>
      <c r="C454" t="str" cm="1">
        <f t="array" ref="C454">IF(B454="-","-",_xldudf_EVEONLINE_CATEGORY(_FV(B454,"category_id")))</f>
        <v>-</v>
      </c>
      <c r="K454" s="4" cm="1">
        <f t="array" ref="K454">IFERROR(_FV(_xldudf_EVEONLINE_TYPE(_FV(_FV(A454,"type"),"id")),"Adjusted Price",TRUE),0)</f>
        <v>0</v>
      </c>
      <c r="L454" s="4">
        <f t="shared" si="7"/>
        <v>0</v>
      </c>
    </row>
    <row r="455" spans="2:12">
      <c r="B455" t="str" cm="1">
        <f t="array" ref="B455">IF(A455="","-",_xldudf_EVEONLINE_GROUP(_FV(_FV(A455,"type"),"groupID")))</f>
        <v>-</v>
      </c>
      <c r="C455" t="str" cm="1">
        <f t="array" ref="C455">IF(B455="-","-",_xldudf_EVEONLINE_CATEGORY(_FV(B455,"category_id")))</f>
        <v>-</v>
      </c>
      <c r="K455" s="4" cm="1">
        <f t="array" ref="K455">IFERROR(_FV(_xldudf_EVEONLINE_TYPE(_FV(_FV(A455,"type"),"id")),"Adjusted Price",TRUE),0)</f>
        <v>0</v>
      </c>
      <c r="L455" s="4">
        <f t="shared" si="7"/>
        <v>0</v>
      </c>
    </row>
    <row r="456" spans="2:12">
      <c r="B456" t="str" cm="1">
        <f t="array" ref="B456">IF(A456="","-",_xldudf_EVEONLINE_GROUP(_FV(_FV(A456,"type"),"groupID")))</f>
        <v>-</v>
      </c>
      <c r="C456" t="str" cm="1">
        <f t="array" ref="C456">IF(B456="-","-",_xldudf_EVEONLINE_CATEGORY(_FV(B456,"category_id")))</f>
        <v>-</v>
      </c>
      <c r="K456" s="4" cm="1">
        <f t="array" ref="K456">IFERROR(_FV(_xldudf_EVEONLINE_TYPE(_FV(_FV(A456,"type"),"id")),"Adjusted Price",TRUE),0)</f>
        <v>0</v>
      </c>
      <c r="L456" s="4">
        <f t="shared" si="7"/>
        <v>0</v>
      </c>
    </row>
    <row r="457" spans="2:12">
      <c r="B457" t="str" cm="1">
        <f t="array" ref="B457">IF(A457="","-",_xldudf_EVEONLINE_GROUP(_FV(_FV(A457,"type"),"groupID")))</f>
        <v>-</v>
      </c>
      <c r="C457" t="str" cm="1">
        <f t="array" ref="C457">IF(B457="-","-",_xldudf_EVEONLINE_CATEGORY(_FV(B457,"category_id")))</f>
        <v>-</v>
      </c>
      <c r="K457" s="4" cm="1">
        <f t="array" ref="K457">IFERROR(_FV(_xldudf_EVEONLINE_TYPE(_FV(_FV(A457,"type"),"id")),"Adjusted Price",TRUE),0)</f>
        <v>0</v>
      </c>
      <c r="L457" s="4">
        <f t="shared" si="7"/>
        <v>0</v>
      </c>
    </row>
    <row r="458" spans="2:12">
      <c r="B458" t="str" cm="1">
        <f t="array" ref="B458">IF(A458="","-",_xldudf_EVEONLINE_GROUP(_FV(_FV(A458,"type"),"groupID")))</f>
        <v>-</v>
      </c>
      <c r="C458" t="str" cm="1">
        <f t="array" ref="C458">IF(B458="-","-",_xldudf_EVEONLINE_CATEGORY(_FV(B458,"category_id")))</f>
        <v>-</v>
      </c>
      <c r="K458" s="4" cm="1">
        <f t="array" ref="K458">IFERROR(_FV(_xldudf_EVEONLINE_TYPE(_FV(_FV(A458,"type"),"id")),"Adjusted Price",TRUE),0)</f>
        <v>0</v>
      </c>
      <c r="L458" s="4">
        <f t="shared" si="7"/>
        <v>0</v>
      </c>
    </row>
    <row r="459" spans="2:12">
      <c r="B459" t="str" cm="1">
        <f t="array" ref="B459">IF(A459="","-",_xldudf_EVEONLINE_GROUP(_FV(_FV(A459,"type"),"groupID")))</f>
        <v>-</v>
      </c>
      <c r="C459" t="str" cm="1">
        <f t="array" ref="C459">IF(B459="-","-",_xldudf_EVEONLINE_CATEGORY(_FV(B459,"category_id")))</f>
        <v>-</v>
      </c>
      <c r="K459" s="4" cm="1">
        <f t="array" ref="K459">IFERROR(_FV(_xldudf_EVEONLINE_TYPE(_FV(_FV(A459,"type"),"id")),"Adjusted Price",TRUE),0)</f>
        <v>0</v>
      </c>
      <c r="L459" s="4">
        <f t="shared" si="7"/>
        <v>0</v>
      </c>
    </row>
    <row r="460" spans="2:12">
      <c r="B460" t="str" cm="1">
        <f t="array" ref="B460">IF(A460="","-",_xldudf_EVEONLINE_GROUP(_FV(_FV(A460,"type"),"groupID")))</f>
        <v>-</v>
      </c>
      <c r="C460" t="str" cm="1">
        <f t="array" ref="C460">IF(B460="-","-",_xldudf_EVEONLINE_CATEGORY(_FV(B460,"category_id")))</f>
        <v>-</v>
      </c>
      <c r="K460" s="4" cm="1">
        <f t="array" ref="K460">IFERROR(_FV(_xldudf_EVEONLINE_TYPE(_FV(_FV(A460,"type"),"id")),"Adjusted Price",TRUE),0)</f>
        <v>0</v>
      </c>
      <c r="L460" s="4">
        <f t="shared" si="7"/>
        <v>0</v>
      </c>
    </row>
    <row r="461" spans="2:12">
      <c r="B461" t="str" cm="1">
        <f t="array" ref="B461">IF(A461="","-",_xldudf_EVEONLINE_GROUP(_FV(_FV(A461,"type"),"groupID")))</f>
        <v>-</v>
      </c>
      <c r="C461" t="str" cm="1">
        <f t="array" ref="C461">IF(B461="-","-",_xldudf_EVEONLINE_CATEGORY(_FV(B461,"category_id")))</f>
        <v>-</v>
      </c>
      <c r="K461" s="4" cm="1">
        <f t="array" ref="K461">IFERROR(_FV(_xldudf_EVEONLINE_TYPE(_FV(_FV(A461,"type"),"id")),"Adjusted Price",TRUE),0)</f>
        <v>0</v>
      </c>
      <c r="L461" s="4">
        <f t="shared" si="7"/>
        <v>0</v>
      </c>
    </row>
    <row r="462" spans="2:12">
      <c r="B462" t="str" cm="1">
        <f t="array" ref="B462">IF(A462="","-",_xldudf_EVEONLINE_GROUP(_FV(_FV(A462,"type"),"groupID")))</f>
        <v>-</v>
      </c>
      <c r="C462" t="str" cm="1">
        <f t="array" ref="C462">IF(B462="-","-",_xldudf_EVEONLINE_CATEGORY(_FV(B462,"category_id")))</f>
        <v>-</v>
      </c>
      <c r="K462" s="4" cm="1">
        <f t="array" ref="K462">IFERROR(_FV(_xldudf_EVEONLINE_TYPE(_FV(_FV(A462,"type"),"id")),"Adjusted Price",TRUE),0)</f>
        <v>0</v>
      </c>
      <c r="L462" s="4">
        <f t="shared" si="7"/>
        <v>0</v>
      </c>
    </row>
    <row r="463" spans="2:12">
      <c r="B463" t="str" cm="1">
        <f t="array" ref="B463">IF(A463="","-",_xldudf_EVEONLINE_GROUP(_FV(_FV(A463,"type"),"groupID")))</f>
        <v>-</v>
      </c>
      <c r="C463" t="str" cm="1">
        <f t="array" ref="C463">IF(B463="-","-",_xldudf_EVEONLINE_CATEGORY(_FV(B463,"category_id")))</f>
        <v>-</v>
      </c>
      <c r="K463" s="4" cm="1">
        <f t="array" ref="K463">IFERROR(_FV(_xldudf_EVEONLINE_TYPE(_FV(_FV(A463,"type"),"id")),"Adjusted Price",TRUE),0)</f>
        <v>0</v>
      </c>
      <c r="L463" s="4">
        <f t="shared" si="7"/>
        <v>0</v>
      </c>
    </row>
    <row r="464" spans="2:12">
      <c r="B464" t="str" cm="1">
        <f t="array" ref="B464">IF(A464="","-",_xldudf_EVEONLINE_GROUP(_FV(_FV(A464,"type"),"groupID")))</f>
        <v>-</v>
      </c>
      <c r="C464" t="str" cm="1">
        <f t="array" ref="C464">IF(B464="-","-",_xldudf_EVEONLINE_CATEGORY(_FV(B464,"category_id")))</f>
        <v>-</v>
      </c>
      <c r="K464" s="4" cm="1">
        <f t="array" ref="K464">IFERROR(_FV(_xldudf_EVEONLINE_TYPE(_FV(_FV(A464,"type"),"id")),"Adjusted Price",TRUE),0)</f>
        <v>0</v>
      </c>
      <c r="L464" s="4">
        <f t="shared" si="7"/>
        <v>0</v>
      </c>
    </row>
    <row r="465" spans="2:12">
      <c r="B465" t="str" cm="1">
        <f t="array" ref="B465">IF(A465="","-",_xldudf_EVEONLINE_GROUP(_FV(_FV(A465,"type"),"groupID")))</f>
        <v>-</v>
      </c>
      <c r="C465" t="str" cm="1">
        <f t="array" ref="C465">IF(B465="-","-",_xldudf_EVEONLINE_CATEGORY(_FV(B465,"category_id")))</f>
        <v>-</v>
      </c>
      <c r="K465" s="4" cm="1">
        <f t="array" ref="K465">IFERROR(_FV(_xldudf_EVEONLINE_TYPE(_FV(_FV(A465,"type"),"id")),"Adjusted Price",TRUE),0)</f>
        <v>0</v>
      </c>
      <c r="L465" s="4">
        <f t="shared" si="7"/>
        <v>0</v>
      </c>
    </row>
    <row r="466" spans="2:12">
      <c r="B466" t="str" cm="1">
        <f t="array" ref="B466">IF(A466="","-",_xldudf_EVEONLINE_GROUP(_FV(_FV(A466,"type"),"groupID")))</f>
        <v>-</v>
      </c>
      <c r="C466" t="str" cm="1">
        <f t="array" ref="C466">IF(B466="-","-",_xldudf_EVEONLINE_CATEGORY(_FV(B466,"category_id")))</f>
        <v>-</v>
      </c>
      <c r="K466" s="4" cm="1">
        <f t="array" ref="K466">IFERROR(_FV(_xldudf_EVEONLINE_TYPE(_FV(_FV(A466,"type"),"id")),"Adjusted Price",TRUE),0)</f>
        <v>0</v>
      </c>
      <c r="L466" s="4">
        <f t="shared" si="7"/>
        <v>0</v>
      </c>
    </row>
    <row r="467" spans="2:12">
      <c r="B467" t="str" cm="1">
        <f t="array" ref="B467">IF(A467="","-",_xldudf_EVEONLINE_GROUP(_FV(_FV(A467,"type"),"groupID")))</f>
        <v>-</v>
      </c>
      <c r="C467" t="str" cm="1">
        <f t="array" ref="C467">IF(B467="-","-",_xldudf_EVEONLINE_CATEGORY(_FV(B467,"category_id")))</f>
        <v>-</v>
      </c>
      <c r="K467" s="4" cm="1">
        <f t="array" ref="K467">IFERROR(_FV(_xldudf_EVEONLINE_TYPE(_FV(_FV(A467,"type"),"id")),"Adjusted Price",TRUE),0)</f>
        <v>0</v>
      </c>
      <c r="L467" s="4">
        <f t="shared" si="7"/>
        <v>0</v>
      </c>
    </row>
    <row r="468" spans="2:12">
      <c r="B468" t="str" cm="1">
        <f t="array" ref="B468">IF(A468="","-",_xldudf_EVEONLINE_GROUP(_FV(_FV(A468,"type"),"groupID")))</f>
        <v>-</v>
      </c>
      <c r="C468" t="str" cm="1">
        <f t="array" ref="C468">IF(B468="-","-",_xldudf_EVEONLINE_CATEGORY(_FV(B468,"category_id")))</f>
        <v>-</v>
      </c>
      <c r="K468" s="4" cm="1">
        <f t="array" ref="K468">IFERROR(_FV(_xldudf_EVEONLINE_TYPE(_FV(_FV(A468,"type"),"id")),"Adjusted Price",TRUE),0)</f>
        <v>0</v>
      </c>
      <c r="L468" s="4">
        <f t="shared" si="7"/>
        <v>0</v>
      </c>
    </row>
    <row r="469" spans="2:12">
      <c r="B469" t="str" cm="1">
        <f t="array" ref="B469">IF(A469="","-",_xldudf_EVEONLINE_GROUP(_FV(_FV(A469,"type"),"groupID")))</f>
        <v>-</v>
      </c>
      <c r="C469" t="str" cm="1">
        <f t="array" ref="C469">IF(B469="-","-",_xldudf_EVEONLINE_CATEGORY(_FV(B469,"category_id")))</f>
        <v>-</v>
      </c>
      <c r="K469" s="4" cm="1">
        <f t="array" ref="K469">IFERROR(_FV(_xldudf_EVEONLINE_TYPE(_FV(_FV(A469,"type"),"id")),"Adjusted Price",TRUE),0)</f>
        <v>0</v>
      </c>
      <c r="L469" s="4">
        <f t="shared" si="7"/>
        <v>0</v>
      </c>
    </row>
    <row r="470" spans="2:12">
      <c r="B470" t="str" cm="1">
        <f t="array" ref="B470">IF(A470="","-",_xldudf_EVEONLINE_GROUP(_FV(_FV(A470,"type"),"groupID")))</f>
        <v>-</v>
      </c>
      <c r="C470" t="str" cm="1">
        <f t="array" ref="C470">IF(B470="-","-",_xldudf_EVEONLINE_CATEGORY(_FV(B470,"category_id")))</f>
        <v>-</v>
      </c>
      <c r="K470" s="4" cm="1">
        <f t="array" ref="K470">IFERROR(_FV(_xldudf_EVEONLINE_TYPE(_FV(_FV(A470,"type"),"id")),"Adjusted Price",TRUE),0)</f>
        <v>0</v>
      </c>
      <c r="L470" s="4">
        <f t="shared" si="7"/>
        <v>0</v>
      </c>
    </row>
    <row r="471" spans="2:12">
      <c r="B471" t="str" cm="1">
        <f t="array" ref="B471">IF(A471="","-",_xldudf_EVEONLINE_GROUP(_FV(_FV(A471,"type"),"groupID")))</f>
        <v>-</v>
      </c>
      <c r="C471" t="str" cm="1">
        <f t="array" ref="C471">IF(B471="-","-",_xldudf_EVEONLINE_CATEGORY(_FV(B471,"category_id")))</f>
        <v>-</v>
      </c>
      <c r="K471" s="4" cm="1">
        <f t="array" ref="K471">IFERROR(_FV(_xldudf_EVEONLINE_TYPE(_FV(_FV(A471,"type"),"id")),"Adjusted Price",TRUE),0)</f>
        <v>0</v>
      </c>
      <c r="L471" s="4">
        <f t="shared" si="7"/>
        <v>0</v>
      </c>
    </row>
    <row r="472" spans="2:12">
      <c r="B472" t="str" cm="1">
        <f t="array" ref="B472">IF(A472="","-",_xldudf_EVEONLINE_GROUP(_FV(_FV(A472,"type"),"groupID")))</f>
        <v>-</v>
      </c>
      <c r="C472" t="str" cm="1">
        <f t="array" ref="C472">IF(B472="-","-",_xldudf_EVEONLINE_CATEGORY(_FV(B472,"category_id")))</f>
        <v>-</v>
      </c>
      <c r="K472" s="4" cm="1">
        <f t="array" ref="K472">IFERROR(_FV(_xldudf_EVEONLINE_TYPE(_FV(_FV(A472,"type"),"id")),"Adjusted Price",TRUE),0)</f>
        <v>0</v>
      </c>
      <c r="L472" s="4">
        <f t="shared" si="7"/>
        <v>0</v>
      </c>
    </row>
    <row r="473" spans="2:12">
      <c r="B473" t="str" cm="1">
        <f t="array" ref="B473">IF(A473="","-",_xldudf_EVEONLINE_GROUP(_FV(_FV(A473,"type"),"groupID")))</f>
        <v>-</v>
      </c>
      <c r="C473" t="str" cm="1">
        <f t="array" ref="C473">IF(B473="-","-",_xldudf_EVEONLINE_CATEGORY(_FV(B473,"category_id")))</f>
        <v>-</v>
      </c>
      <c r="K473" s="4" cm="1">
        <f t="array" ref="K473">IFERROR(_FV(_xldudf_EVEONLINE_TYPE(_FV(_FV(A473,"type"),"id")),"Adjusted Price",TRUE),0)</f>
        <v>0</v>
      </c>
      <c r="L473" s="4">
        <f t="shared" si="7"/>
        <v>0</v>
      </c>
    </row>
    <row r="474" spans="2:12">
      <c r="B474" t="str" cm="1">
        <f t="array" ref="B474">IF(A474="","-",_xldudf_EVEONLINE_GROUP(_FV(_FV(A474,"type"),"groupID")))</f>
        <v>-</v>
      </c>
      <c r="C474" t="str" cm="1">
        <f t="array" ref="C474">IF(B474="-","-",_xldudf_EVEONLINE_CATEGORY(_FV(B474,"category_id")))</f>
        <v>-</v>
      </c>
      <c r="K474" s="4" cm="1">
        <f t="array" ref="K474">IFERROR(_FV(_xldudf_EVEONLINE_TYPE(_FV(_FV(A474,"type"),"id")),"Adjusted Price",TRUE),0)</f>
        <v>0</v>
      </c>
      <c r="L474" s="4">
        <f t="shared" si="7"/>
        <v>0</v>
      </c>
    </row>
    <row r="475" spans="2:12">
      <c r="B475" t="str" cm="1">
        <f t="array" ref="B475">IF(A475="","-",_xldudf_EVEONLINE_GROUP(_FV(_FV(A475,"type"),"groupID")))</f>
        <v>-</v>
      </c>
      <c r="C475" t="str" cm="1">
        <f t="array" ref="C475">IF(B475="-","-",_xldudf_EVEONLINE_CATEGORY(_FV(B475,"category_id")))</f>
        <v>-</v>
      </c>
      <c r="K475" s="4" cm="1">
        <f t="array" ref="K475">IFERROR(_FV(_xldudf_EVEONLINE_TYPE(_FV(_FV(A475,"type"),"id")),"Adjusted Price",TRUE),0)</f>
        <v>0</v>
      </c>
      <c r="L475" s="4">
        <f t="shared" si="7"/>
        <v>0</v>
      </c>
    </row>
    <row r="476" spans="2:12">
      <c r="B476" t="str" cm="1">
        <f t="array" ref="B476">IF(A476="","-",_xldudf_EVEONLINE_GROUP(_FV(_FV(A476,"type"),"groupID")))</f>
        <v>-</v>
      </c>
      <c r="C476" t="str" cm="1">
        <f t="array" ref="C476">IF(B476="-","-",_xldudf_EVEONLINE_CATEGORY(_FV(B476,"category_id")))</f>
        <v>-</v>
      </c>
      <c r="K476" s="4" cm="1">
        <f t="array" ref="K476">IFERROR(_FV(_xldudf_EVEONLINE_TYPE(_FV(_FV(A476,"type"),"id")),"Adjusted Price",TRUE),0)</f>
        <v>0</v>
      </c>
      <c r="L476" s="4">
        <f t="shared" si="7"/>
        <v>0</v>
      </c>
    </row>
    <row r="477" spans="2:12">
      <c r="B477" t="str" cm="1">
        <f t="array" ref="B477">IF(A477="","-",_xldudf_EVEONLINE_GROUP(_FV(_FV(A477,"type"),"groupID")))</f>
        <v>-</v>
      </c>
      <c r="C477" t="str" cm="1">
        <f t="array" ref="C477">IF(B477="-","-",_xldudf_EVEONLINE_CATEGORY(_FV(B477,"category_id")))</f>
        <v>-</v>
      </c>
      <c r="K477" s="4" cm="1">
        <f t="array" ref="K477">IFERROR(_FV(_xldudf_EVEONLINE_TYPE(_FV(_FV(A477,"type"),"id")),"Adjusted Price",TRUE),0)</f>
        <v>0</v>
      </c>
      <c r="L477" s="4">
        <f t="shared" si="7"/>
        <v>0</v>
      </c>
    </row>
    <row r="478" spans="2:12">
      <c r="B478" t="str" cm="1">
        <f t="array" ref="B478">IF(A478="","-",_xldudf_EVEONLINE_GROUP(_FV(_FV(A478,"type"),"groupID")))</f>
        <v>-</v>
      </c>
      <c r="C478" t="str" cm="1">
        <f t="array" ref="C478">IF(B478="-","-",_xldudf_EVEONLINE_CATEGORY(_FV(B478,"category_id")))</f>
        <v>-</v>
      </c>
      <c r="K478" s="4" cm="1">
        <f t="array" ref="K478">IFERROR(_FV(_xldudf_EVEONLINE_TYPE(_FV(_FV(A478,"type"),"id")),"Adjusted Price",TRUE),0)</f>
        <v>0</v>
      </c>
      <c r="L478" s="4">
        <f t="shared" si="7"/>
        <v>0</v>
      </c>
    </row>
    <row r="479" spans="2:12">
      <c r="B479" t="str" cm="1">
        <f t="array" ref="B479">IF(A479="","-",_xldudf_EVEONLINE_GROUP(_FV(_FV(A479,"type"),"groupID")))</f>
        <v>-</v>
      </c>
      <c r="C479" t="str" cm="1">
        <f t="array" ref="C479">IF(B479="-","-",_xldudf_EVEONLINE_CATEGORY(_FV(B479,"category_id")))</f>
        <v>-</v>
      </c>
      <c r="K479" s="4" cm="1">
        <f t="array" ref="K479">IFERROR(_FV(_xldudf_EVEONLINE_TYPE(_FV(_FV(A479,"type"),"id")),"Adjusted Price",TRUE),0)</f>
        <v>0</v>
      </c>
      <c r="L479" s="4">
        <f t="shared" si="7"/>
        <v>0</v>
      </c>
    </row>
    <row r="480" spans="2:12">
      <c r="B480" t="str" cm="1">
        <f t="array" ref="B480">IF(A480="","-",_xldudf_EVEONLINE_GROUP(_FV(_FV(A480,"type"),"groupID")))</f>
        <v>-</v>
      </c>
      <c r="C480" t="str" cm="1">
        <f t="array" ref="C480">IF(B480="-","-",_xldudf_EVEONLINE_CATEGORY(_FV(B480,"category_id")))</f>
        <v>-</v>
      </c>
      <c r="K480" s="4" cm="1">
        <f t="array" ref="K480">IFERROR(_FV(_xldudf_EVEONLINE_TYPE(_FV(_FV(A480,"type"),"id")),"Adjusted Price",TRUE),0)</f>
        <v>0</v>
      </c>
      <c r="L480" s="4">
        <f t="shared" si="7"/>
        <v>0</v>
      </c>
    </row>
    <row r="481" spans="2:12">
      <c r="B481" t="str" cm="1">
        <f t="array" ref="B481">IF(A481="","-",_xldudf_EVEONLINE_GROUP(_FV(_FV(A481,"type"),"groupID")))</f>
        <v>-</v>
      </c>
      <c r="C481" t="str" cm="1">
        <f t="array" ref="C481">IF(B481="-","-",_xldudf_EVEONLINE_CATEGORY(_FV(B481,"category_id")))</f>
        <v>-</v>
      </c>
      <c r="K481" s="4" cm="1">
        <f t="array" ref="K481">IFERROR(_FV(_xldudf_EVEONLINE_TYPE(_FV(_FV(A481,"type"),"id")),"Adjusted Price",TRUE),0)</f>
        <v>0</v>
      </c>
      <c r="L481" s="4">
        <f t="shared" si="7"/>
        <v>0</v>
      </c>
    </row>
    <row r="482" spans="2:12">
      <c r="B482" t="str" cm="1">
        <f t="array" ref="B482">IF(A482="","-",_xldudf_EVEONLINE_GROUP(_FV(_FV(A482,"type"),"groupID")))</f>
        <v>-</v>
      </c>
      <c r="C482" t="str" cm="1">
        <f t="array" ref="C482">IF(B482="-","-",_xldudf_EVEONLINE_CATEGORY(_FV(B482,"category_id")))</f>
        <v>-</v>
      </c>
      <c r="K482" s="4" cm="1">
        <f t="array" ref="K482">IFERROR(_FV(_xldudf_EVEONLINE_TYPE(_FV(_FV(A482,"type"),"id")),"Adjusted Price",TRUE),0)</f>
        <v>0</v>
      </c>
      <c r="L482" s="4">
        <f t="shared" si="7"/>
        <v>0</v>
      </c>
    </row>
    <row r="483" spans="2:12">
      <c r="B483" t="str" cm="1">
        <f t="array" ref="B483">IF(A483="","-",_xldudf_EVEONLINE_GROUP(_FV(_FV(A483,"type"),"groupID")))</f>
        <v>-</v>
      </c>
      <c r="C483" t="str" cm="1">
        <f t="array" ref="C483">IF(B483="-","-",_xldudf_EVEONLINE_CATEGORY(_FV(B483,"category_id")))</f>
        <v>-</v>
      </c>
      <c r="K483" s="4" cm="1">
        <f t="array" ref="K483">IFERROR(_FV(_xldudf_EVEONLINE_TYPE(_FV(_FV(A483,"type"),"id")),"Adjusted Price",TRUE),0)</f>
        <v>0</v>
      </c>
      <c r="L483" s="4">
        <f t="shared" si="7"/>
        <v>0</v>
      </c>
    </row>
    <row r="484" spans="2:12">
      <c r="B484" t="str" cm="1">
        <f t="array" ref="B484">IF(A484="","-",_xldudf_EVEONLINE_GROUP(_FV(_FV(A484,"type"),"groupID")))</f>
        <v>-</v>
      </c>
      <c r="C484" t="str" cm="1">
        <f t="array" ref="C484">IF(B484="-","-",_xldudf_EVEONLINE_CATEGORY(_FV(B484,"category_id")))</f>
        <v>-</v>
      </c>
      <c r="K484" s="4" cm="1">
        <f t="array" ref="K484">IFERROR(_FV(_xldudf_EVEONLINE_TYPE(_FV(_FV(A484,"type"),"id")),"Adjusted Price",TRUE),0)</f>
        <v>0</v>
      </c>
      <c r="L484" s="4">
        <f t="shared" si="7"/>
        <v>0</v>
      </c>
    </row>
    <row r="485" spans="2:12">
      <c r="B485" t="str" cm="1">
        <f t="array" ref="B485">IF(A485="","-",_xldudf_EVEONLINE_GROUP(_FV(_FV(A485,"type"),"groupID")))</f>
        <v>-</v>
      </c>
      <c r="C485" t="str" cm="1">
        <f t="array" ref="C485">IF(B485="-","-",_xldudf_EVEONLINE_CATEGORY(_FV(B485,"category_id")))</f>
        <v>-</v>
      </c>
      <c r="K485" s="4" cm="1">
        <f t="array" ref="K485">IFERROR(_FV(_xldudf_EVEONLINE_TYPE(_FV(_FV(A485,"type"),"id")),"Adjusted Price",TRUE),0)</f>
        <v>0</v>
      </c>
      <c r="L485" s="4">
        <f t="shared" si="7"/>
        <v>0</v>
      </c>
    </row>
    <row r="486" spans="2:12">
      <c r="B486" t="str" cm="1">
        <f t="array" ref="B486">IF(A486="","-",_xldudf_EVEONLINE_GROUP(_FV(_FV(A486,"type"),"groupID")))</f>
        <v>-</v>
      </c>
      <c r="C486" t="str" cm="1">
        <f t="array" ref="C486">IF(B486="-","-",_xldudf_EVEONLINE_CATEGORY(_FV(B486,"category_id")))</f>
        <v>-</v>
      </c>
      <c r="K486" s="4" cm="1">
        <f t="array" ref="K486">IFERROR(_FV(_xldudf_EVEONLINE_TYPE(_FV(_FV(A486,"type"),"id")),"Adjusted Price",TRUE),0)</f>
        <v>0</v>
      </c>
      <c r="L486" s="4">
        <f t="shared" si="7"/>
        <v>0</v>
      </c>
    </row>
    <row r="487" spans="2:12">
      <c r="B487" t="str" cm="1">
        <f t="array" ref="B487">IF(A487="","-",_xldudf_EVEONLINE_GROUP(_FV(_FV(A487,"type"),"groupID")))</f>
        <v>-</v>
      </c>
      <c r="C487" t="str" cm="1">
        <f t="array" ref="C487">IF(B487="-","-",_xldudf_EVEONLINE_CATEGORY(_FV(B487,"category_id")))</f>
        <v>-</v>
      </c>
      <c r="K487" s="4" cm="1">
        <f t="array" ref="K487">IFERROR(_FV(_xldudf_EVEONLINE_TYPE(_FV(_FV(A487,"type"),"id")),"Adjusted Price",TRUE),0)</f>
        <v>0</v>
      </c>
      <c r="L487" s="4">
        <f t="shared" si="7"/>
        <v>0</v>
      </c>
    </row>
    <row r="488" spans="2:12">
      <c r="B488" t="str" cm="1">
        <f t="array" ref="B488">IF(A488="","-",_xldudf_EVEONLINE_GROUP(_FV(_FV(A488,"type"),"groupID")))</f>
        <v>-</v>
      </c>
      <c r="C488" t="str" cm="1">
        <f t="array" ref="C488">IF(B488="-","-",_xldudf_EVEONLINE_CATEGORY(_FV(B488,"category_id")))</f>
        <v>-</v>
      </c>
      <c r="K488" s="4" cm="1">
        <f t="array" ref="K488">IFERROR(_FV(_xldudf_EVEONLINE_TYPE(_FV(_FV(A488,"type"),"id")),"Adjusted Price",TRUE),0)</f>
        <v>0</v>
      </c>
      <c r="L488" s="4">
        <f t="shared" si="7"/>
        <v>0</v>
      </c>
    </row>
    <row r="489" spans="2:12">
      <c r="B489" t="str" cm="1">
        <f t="array" ref="B489">IF(A489="","-",_xldudf_EVEONLINE_GROUP(_FV(_FV(A489,"type"),"groupID")))</f>
        <v>-</v>
      </c>
      <c r="C489" t="str" cm="1">
        <f t="array" ref="C489">IF(B489="-","-",_xldudf_EVEONLINE_CATEGORY(_FV(B489,"category_id")))</f>
        <v>-</v>
      </c>
      <c r="K489" s="4" cm="1">
        <f t="array" ref="K489">IFERROR(_FV(_xldudf_EVEONLINE_TYPE(_FV(_FV(A489,"type"),"id")),"Adjusted Price",TRUE),0)</f>
        <v>0</v>
      </c>
      <c r="L489" s="4">
        <f t="shared" si="7"/>
        <v>0</v>
      </c>
    </row>
    <row r="490" spans="2:12">
      <c r="B490" t="str" cm="1">
        <f t="array" ref="B490">IF(A490="","-",_xldudf_EVEONLINE_GROUP(_FV(_FV(A490,"type"),"groupID")))</f>
        <v>-</v>
      </c>
      <c r="C490" t="str" cm="1">
        <f t="array" ref="C490">IF(B490="-","-",_xldudf_EVEONLINE_CATEGORY(_FV(B490,"category_id")))</f>
        <v>-</v>
      </c>
      <c r="K490" s="4" cm="1">
        <f t="array" ref="K490">IFERROR(_FV(_xldudf_EVEONLINE_TYPE(_FV(_FV(A490,"type"),"id")),"Adjusted Price",TRUE),0)</f>
        <v>0</v>
      </c>
      <c r="L490" s="4">
        <f t="shared" si="7"/>
        <v>0</v>
      </c>
    </row>
    <row r="491" spans="2:12">
      <c r="B491" t="str" cm="1">
        <f t="array" ref="B491">IF(A491="","-",_xldudf_EVEONLINE_GROUP(_FV(_FV(A491,"type"),"groupID")))</f>
        <v>-</v>
      </c>
      <c r="C491" t="str" cm="1">
        <f t="array" ref="C491">IF(B491="-","-",_xldudf_EVEONLINE_CATEGORY(_FV(B491,"category_id")))</f>
        <v>-</v>
      </c>
      <c r="K491" s="4" cm="1">
        <f t="array" ref="K491">IFERROR(_FV(_xldudf_EVEONLINE_TYPE(_FV(_FV(A491,"type"),"id")),"Adjusted Price",TRUE),0)</f>
        <v>0</v>
      </c>
      <c r="L491" s="4">
        <f t="shared" si="7"/>
        <v>0</v>
      </c>
    </row>
    <row r="492" spans="2:12">
      <c r="B492" t="str" cm="1">
        <f t="array" ref="B492">IF(A492="","-",_xldudf_EVEONLINE_GROUP(_FV(_FV(A492,"type"),"groupID")))</f>
        <v>-</v>
      </c>
      <c r="C492" t="str" cm="1">
        <f t="array" ref="C492">IF(B492="-","-",_xldudf_EVEONLINE_CATEGORY(_FV(B492,"category_id")))</f>
        <v>-</v>
      </c>
      <c r="K492" s="4" cm="1">
        <f t="array" ref="K492">IFERROR(_FV(_xldudf_EVEONLINE_TYPE(_FV(_FV(A492,"type"),"id")),"Adjusted Price",TRUE),0)</f>
        <v>0</v>
      </c>
      <c r="L492" s="4">
        <f t="shared" si="7"/>
        <v>0</v>
      </c>
    </row>
    <row r="493" spans="2:12">
      <c r="B493" t="str" cm="1">
        <f t="array" ref="B493">IF(A493="","-",_xldudf_EVEONLINE_GROUP(_FV(_FV(A493,"type"),"groupID")))</f>
        <v>-</v>
      </c>
      <c r="C493" t="str" cm="1">
        <f t="array" ref="C493">IF(B493="-","-",_xldudf_EVEONLINE_CATEGORY(_FV(B493,"category_id")))</f>
        <v>-</v>
      </c>
      <c r="K493" s="4" cm="1">
        <f t="array" ref="K493">IFERROR(_FV(_xldudf_EVEONLINE_TYPE(_FV(_FV(A493,"type"),"id")),"Adjusted Price",TRUE),0)</f>
        <v>0</v>
      </c>
      <c r="L493" s="4">
        <f t="shared" si="7"/>
        <v>0</v>
      </c>
    </row>
    <row r="494" spans="2:12">
      <c r="B494" t="str" cm="1">
        <f t="array" ref="B494">IF(A494="","-",_xldudf_EVEONLINE_GROUP(_FV(_FV(A494,"type"),"groupID")))</f>
        <v>-</v>
      </c>
      <c r="C494" t="str" cm="1">
        <f t="array" ref="C494">IF(B494="-","-",_xldudf_EVEONLINE_CATEGORY(_FV(B494,"category_id")))</f>
        <v>-</v>
      </c>
      <c r="K494" s="4" cm="1">
        <f t="array" ref="K494">IFERROR(_FV(_xldudf_EVEONLINE_TYPE(_FV(_FV(A494,"type"),"id")),"Adjusted Price",TRUE),0)</f>
        <v>0</v>
      </c>
      <c r="L494" s="4">
        <f t="shared" si="7"/>
        <v>0</v>
      </c>
    </row>
    <row r="495" spans="2:12">
      <c r="B495" t="str" cm="1">
        <f t="array" ref="B495">IF(A495="","-",_xldudf_EVEONLINE_GROUP(_FV(_FV(A495,"type"),"groupID")))</f>
        <v>-</v>
      </c>
      <c r="C495" t="str" cm="1">
        <f t="array" ref="C495">IF(B495="-","-",_xldudf_EVEONLINE_CATEGORY(_FV(B495,"category_id")))</f>
        <v>-</v>
      </c>
      <c r="K495" s="4" cm="1">
        <f t="array" ref="K495">IFERROR(_FV(_xldudf_EVEONLINE_TYPE(_FV(_FV(A495,"type"),"id")),"Adjusted Price",TRUE),0)</f>
        <v>0</v>
      </c>
      <c r="L495" s="4">
        <f t="shared" si="7"/>
        <v>0</v>
      </c>
    </row>
    <row r="496" spans="2:12">
      <c r="B496" t="str" cm="1">
        <f t="array" ref="B496">IF(A496="","-",_xldudf_EVEONLINE_GROUP(_FV(_FV(A496,"type"),"groupID")))</f>
        <v>-</v>
      </c>
      <c r="C496" t="str" cm="1">
        <f t="array" ref="C496">IF(B496="-","-",_xldudf_EVEONLINE_CATEGORY(_FV(B496,"category_id")))</f>
        <v>-</v>
      </c>
      <c r="K496" s="4" cm="1">
        <f t="array" ref="K496">IFERROR(_FV(_xldudf_EVEONLINE_TYPE(_FV(_FV(A496,"type"),"id")),"Adjusted Price",TRUE),0)</f>
        <v>0</v>
      </c>
      <c r="L496" s="4">
        <f t="shared" si="7"/>
        <v>0</v>
      </c>
    </row>
    <row r="497" spans="2:12">
      <c r="B497" t="str" cm="1">
        <f t="array" ref="B497">IF(A497="","-",_xldudf_EVEONLINE_GROUP(_FV(_FV(A497,"type"),"groupID")))</f>
        <v>-</v>
      </c>
      <c r="C497" t="str" cm="1">
        <f t="array" ref="C497">IF(B497="-","-",_xldudf_EVEONLINE_CATEGORY(_FV(B497,"category_id")))</f>
        <v>-</v>
      </c>
      <c r="K497" s="4" cm="1">
        <f t="array" ref="K497">IFERROR(_FV(_xldudf_EVEONLINE_TYPE(_FV(_FV(A497,"type"),"id")),"Adjusted Price",TRUE),0)</f>
        <v>0</v>
      </c>
      <c r="L497" s="4">
        <f t="shared" si="7"/>
        <v>0</v>
      </c>
    </row>
    <row r="498" spans="2:12">
      <c r="B498" t="str" cm="1">
        <f t="array" ref="B498">IF(A498="","-",_xldudf_EVEONLINE_GROUP(_FV(_FV(A498,"type"),"groupID")))</f>
        <v>-</v>
      </c>
      <c r="C498" t="str" cm="1">
        <f t="array" ref="C498">IF(B498="-","-",_xldudf_EVEONLINE_CATEGORY(_FV(B498,"category_id")))</f>
        <v>-</v>
      </c>
      <c r="K498" s="4" cm="1">
        <f t="array" ref="K498">IFERROR(_FV(_xldudf_EVEONLINE_TYPE(_FV(_FV(A498,"type"),"id")),"Adjusted Price",TRUE),0)</f>
        <v>0</v>
      </c>
      <c r="L498" s="4">
        <f t="shared" si="7"/>
        <v>0</v>
      </c>
    </row>
    <row r="499" spans="2:12">
      <c r="B499" t="str" cm="1">
        <f t="array" ref="B499">IF(A499="","-",_xldudf_EVEONLINE_GROUP(_FV(_FV(A499,"type"),"groupID")))</f>
        <v>-</v>
      </c>
      <c r="C499" t="str" cm="1">
        <f t="array" ref="C499">IF(B499="-","-",_xldudf_EVEONLINE_CATEGORY(_FV(B499,"category_id")))</f>
        <v>-</v>
      </c>
      <c r="K499" s="4" cm="1">
        <f t="array" ref="K499">IFERROR(_FV(_xldudf_EVEONLINE_TYPE(_FV(_FV(A499,"type"),"id")),"Adjusted Price",TRUE),0)</f>
        <v>0</v>
      </c>
      <c r="L499" s="4">
        <f t="shared" si="7"/>
        <v>0</v>
      </c>
    </row>
    <row r="500" spans="2:12">
      <c r="B500" t="str" cm="1">
        <f t="array" ref="B500">IF(A500="","-",_xldudf_EVEONLINE_GROUP(_FV(_FV(A500,"type"),"groupID")))</f>
        <v>-</v>
      </c>
      <c r="C500" t="str" cm="1">
        <f t="array" ref="C500">IF(B500="-","-",_xldudf_EVEONLINE_CATEGORY(_FV(B500,"category_id")))</f>
        <v>-</v>
      </c>
      <c r="K500" s="4" cm="1">
        <f t="array" ref="K500">IFERROR(_FV(_xldudf_EVEONLINE_TYPE(_FV(_FV(A500,"type"),"id")),"Adjusted Price",TRUE),0)</f>
        <v>0</v>
      </c>
      <c r="L500" s="4">
        <f t="shared" si="7"/>
        <v>0</v>
      </c>
    </row>
    <row r="501" spans="2:12">
      <c r="B501" t="str" cm="1">
        <f t="array" ref="B501">IF(A501="","-",_xldudf_EVEONLINE_GROUP(_FV(_FV(A501,"type"),"groupID")))</f>
        <v>-</v>
      </c>
      <c r="C501" t="str" cm="1">
        <f t="array" ref="C501">IF(B501="-","-",_xldudf_EVEONLINE_CATEGORY(_FV(B501,"category_id")))</f>
        <v>-</v>
      </c>
      <c r="K501" s="4" cm="1">
        <f t="array" ref="K501">IFERROR(_FV(_xldudf_EVEONLINE_TYPE(_FV(_FV(A501,"type"),"id")),"Adjusted Price",TRUE),0)</f>
        <v>0</v>
      </c>
      <c r="L501" s="4">
        <f t="shared" si="7"/>
        <v>0</v>
      </c>
    </row>
    <row r="502" spans="2:12">
      <c r="B502" t="str" cm="1">
        <f t="array" ref="B502">IF(A502="","-",_xldudf_EVEONLINE_GROUP(_FV(_FV(A502,"type"),"groupID")))</f>
        <v>-</v>
      </c>
      <c r="C502" t="str" cm="1">
        <f t="array" ref="C502">IF(B502="-","-",_xldudf_EVEONLINE_CATEGORY(_FV(B502,"category_id")))</f>
        <v>-</v>
      </c>
      <c r="K502" s="4" cm="1">
        <f t="array" ref="K502">IFERROR(_FV(_xldudf_EVEONLINE_TYPE(_FV(_FV(A502,"type"),"id")),"Adjusted Price",TRUE),0)</f>
        <v>0</v>
      </c>
      <c r="L502" s="4">
        <f t="shared" si="7"/>
        <v>0</v>
      </c>
    </row>
    <row r="503" spans="2:12">
      <c r="B503" t="str" cm="1">
        <f t="array" ref="B503">IF(A503="","-",_xldudf_EVEONLINE_GROUP(_FV(_FV(A503,"type"),"groupID")))</f>
        <v>-</v>
      </c>
      <c r="C503" t="str" cm="1">
        <f t="array" ref="C503">IF(B503="-","-",_xldudf_EVEONLINE_CATEGORY(_FV(B503,"category_id")))</f>
        <v>-</v>
      </c>
      <c r="K503" s="4" cm="1">
        <f t="array" ref="K503">IFERROR(_FV(_xldudf_EVEONLINE_TYPE(_FV(_FV(A503,"type"),"id")),"Adjusted Price",TRUE),0)</f>
        <v>0</v>
      </c>
      <c r="L503" s="4">
        <f t="shared" si="7"/>
        <v>0</v>
      </c>
    </row>
    <row r="504" spans="2:12">
      <c r="B504" t="str" cm="1">
        <f t="array" ref="B504">IF(A504="","-",_xldudf_EVEONLINE_GROUP(_FV(_FV(A504,"type"),"groupID")))</f>
        <v>-</v>
      </c>
      <c r="C504" t="str" cm="1">
        <f t="array" ref="C504">IF(B504="-","-",_xldudf_EVEONLINE_CATEGORY(_FV(B504,"category_id")))</f>
        <v>-</v>
      </c>
      <c r="K504" s="4" cm="1">
        <f t="array" ref="K504">IFERROR(_FV(_xldudf_EVEONLINE_TYPE(_FV(_FV(A504,"type"),"id")),"Adjusted Price",TRUE),0)</f>
        <v>0</v>
      </c>
      <c r="L504" s="4">
        <f t="shared" si="7"/>
        <v>0</v>
      </c>
    </row>
    <row r="505" spans="2:12">
      <c r="B505" t="str" cm="1">
        <f t="array" ref="B505">IF(A505="","-",_xldudf_EVEONLINE_GROUP(_FV(_FV(A505,"type"),"groupID")))</f>
        <v>-</v>
      </c>
      <c r="C505" t="str" cm="1">
        <f t="array" ref="C505">IF(B505="-","-",_xldudf_EVEONLINE_CATEGORY(_FV(B505,"category_id")))</f>
        <v>-</v>
      </c>
      <c r="K505" s="4" cm="1">
        <f t="array" ref="K505">IFERROR(_FV(_xldudf_EVEONLINE_TYPE(_FV(_FV(A505,"type"),"id")),"Adjusted Price",TRUE),0)</f>
        <v>0</v>
      </c>
      <c r="L505" s="4">
        <f t="shared" si="7"/>
        <v>0</v>
      </c>
    </row>
    <row r="506" spans="2:12">
      <c r="B506" t="str" cm="1">
        <f t="array" ref="B506">IF(A506="","-",_xldudf_EVEONLINE_GROUP(_FV(_FV(A506,"type"),"groupID")))</f>
        <v>-</v>
      </c>
      <c r="C506" t="str" cm="1">
        <f t="array" ref="C506">IF(B506="-","-",_xldudf_EVEONLINE_CATEGORY(_FV(B506,"category_id")))</f>
        <v>-</v>
      </c>
      <c r="K506" s="4" cm="1">
        <f t="array" ref="K506">IFERROR(_FV(_xldudf_EVEONLINE_TYPE(_FV(_FV(A506,"type"),"id")),"Adjusted Price",TRUE),0)</f>
        <v>0</v>
      </c>
      <c r="L506" s="4">
        <f t="shared" si="7"/>
        <v>0</v>
      </c>
    </row>
    <row r="507" spans="2:12">
      <c r="B507" t="str" cm="1">
        <f t="array" ref="B507">IF(A507="","-",_xldudf_EVEONLINE_GROUP(_FV(_FV(A507,"type"),"groupID")))</f>
        <v>-</v>
      </c>
      <c r="C507" t="str" cm="1">
        <f t="array" ref="C507">IF(B507="-","-",_xldudf_EVEONLINE_CATEGORY(_FV(B507,"category_id")))</f>
        <v>-</v>
      </c>
      <c r="K507" s="4" cm="1">
        <f t="array" ref="K507">IFERROR(_FV(_xldudf_EVEONLINE_TYPE(_FV(_FV(A507,"type"),"id")),"Adjusted Price",TRUE),0)</f>
        <v>0</v>
      </c>
      <c r="L507" s="4">
        <f t="shared" si="7"/>
        <v>0</v>
      </c>
    </row>
    <row r="508" spans="2:12">
      <c r="B508" t="str" cm="1">
        <f t="array" ref="B508">IF(A508="","-",_xldudf_EVEONLINE_GROUP(_FV(_FV(A508,"type"),"groupID")))</f>
        <v>-</v>
      </c>
      <c r="C508" t="str" cm="1">
        <f t="array" ref="C508">IF(B508="-","-",_xldudf_EVEONLINE_CATEGORY(_FV(B508,"category_id")))</f>
        <v>-</v>
      </c>
      <c r="K508" s="4" cm="1">
        <f t="array" ref="K508">IFERROR(_FV(_xldudf_EVEONLINE_TYPE(_FV(_FV(A508,"type"),"id")),"Adjusted Price",TRUE),0)</f>
        <v>0</v>
      </c>
      <c r="L508" s="4">
        <f t="shared" si="7"/>
        <v>0</v>
      </c>
    </row>
    <row r="509" spans="2:12">
      <c r="B509" t="str" cm="1">
        <f t="array" ref="B509">IF(A509="","-",_xldudf_EVEONLINE_GROUP(_FV(_FV(A509,"type"),"groupID")))</f>
        <v>-</v>
      </c>
      <c r="C509" t="str" cm="1">
        <f t="array" ref="C509">IF(B509="-","-",_xldudf_EVEONLINE_CATEGORY(_FV(B509,"category_id")))</f>
        <v>-</v>
      </c>
      <c r="K509" s="4" cm="1">
        <f t="array" ref="K509">IFERROR(_FV(_xldudf_EVEONLINE_TYPE(_FV(_FV(A509,"type"),"id")),"Adjusted Price",TRUE),0)</f>
        <v>0</v>
      </c>
      <c r="L509" s="4">
        <f t="shared" si="7"/>
        <v>0</v>
      </c>
    </row>
    <row r="510" spans="2:12">
      <c r="B510" t="str" cm="1">
        <f t="array" ref="B510">IF(A510="","-",_xldudf_EVEONLINE_GROUP(_FV(_FV(A510,"type"),"groupID")))</f>
        <v>-</v>
      </c>
      <c r="C510" t="str" cm="1">
        <f t="array" ref="C510">IF(B510="-","-",_xldudf_EVEONLINE_CATEGORY(_FV(B510,"category_id")))</f>
        <v>-</v>
      </c>
      <c r="K510" s="4" cm="1">
        <f t="array" ref="K510">IFERROR(_FV(_xldudf_EVEONLINE_TYPE(_FV(_FV(A510,"type"),"id")),"Adjusted Price",TRUE),0)</f>
        <v>0</v>
      </c>
      <c r="L510" s="4">
        <f t="shared" si="7"/>
        <v>0</v>
      </c>
    </row>
    <row r="511" spans="2:12">
      <c r="B511" t="str" cm="1">
        <f t="array" ref="B511">IF(A511="","-",_xldudf_EVEONLINE_GROUP(_FV(_FV(A511,"type"),"groupID")))</f>
        <v>-</v>
      </c>
      <c r="C511" t="str" cm="1">
        <f t="array" ref="C511">IF(B511="-","-",_xldudf_EVEONLINE_CATEGORY(_FV(B511,"category_id")))</f>
        <v>-</v>
      </c>
      <c r="K511" s="4" cm="1">
        <f t="array" ref="K511">IFERROR(_FV(_xldudf_EVEONLINE_TYPE(_FV(_FV(A511,"type"),"id")),"Adjusted Price",TRUE),0)</f>
        <v>0</v>
      </c>
      <c r="L511" s="4">
        <f t="shared" si="7"/>
        <v>0</v>
      </c>
    </row>
    <row r="512" spans="2:12">
      <c r="B512" t="str" cm="1">
        <f t="array" ref="B512">IF(A512="","-",_xldudf_EVEONLINE_GROUP(_FV(_FV(A512,"type"),"groupID")))</f>
        <v>-</v>
      </c>
      <c r="C512" t="str" cm="1">
        <f t="array" ref="C512">IF(B512="-","-",_xldudf_EVEONLINE_CATEGORY(_FV(B512,"category_id")))</f>
        <v>-</v>
      </c>
      <c r="K512" s="4" cm="1">
        <f t="array" ref="K512">IFERROR(_FV(_xldudf_EVEONLINE_TYPE(_FV(_FV(A512,"type"),"id")),"Adjusted Price",TRUE),0)</f>
        <v>0</v>
      </c>
      <c r="L512" s="4">
        <f t="shared" si="7"/>
        <v>0</v>
      </c>
    </row>
    <row r="513" spans="2:12">
      <c r="B513" t="str" cm="1">
        <f t="array" ref="B513">IF(A513="","-",_xldudf_EVEONLINE_GROUP(_FV(_FV(A513,"type"),"groupID")))</f>
        <v>-</v>
      </c>
      <c r="C513" t="str" cm="1">
        <f t="array" ref="C513">IF(B513="-","-",_xldudf_EVEONLINE_CATEGORY(_FV(B513,"category_id")))</f>
        <v>-</v>
      </c>
      <c r="K513" s="4" cm="1">
        <f t="array" ref="K513">IFERROR(_FV(_xldudf_EVEONLINE_TYPE(_FV(_FV(A513,"type"),"id")),"Adjusted Price",TRUE),0)</f>
        <v>0</v>
      </c>
      <c r="L513" s="4">
        <f t="shared" si="7"/>
        <v>0</v>
      </c>
    </row>
    <row r="514" spans="2:12">
      <c r="B514" t="str" cm="1">
        <f t="array" ref="B514">IF(A514="","-",_xldudf_EVEONLINE_GROUP(_FV(_FV(A514,"type"),"groupID")))</f>
        <v>-</v>
      </c>
      <c r="C514" t="str" cm="1">
        <f t="array" ref="C514">IF(B514="-","-",_xldudf_EVEONLINE_CATEGORY(_FV(B514,"category_id")))</f>
        <v>-</v>
      </c>
      <c r="K514" s="4" cm="1">
        <f t="array" ref="K514">IFERROR(_FV(_xldudf_EVEONLINE_TYPE(_FV(_FV(A514,"type"),"id")),"Adjusted Price",TRUE),0)</f>
        <v>0</v>
      </c>
      <c r="L514" s="4">
        <f t="shared" si="7"/>
        <v>0</v>
      </c>
    </row>
    <row r="515" spans="2:12">
      <c r="B515" t="str" cm="1">
        <f t="array" ref="B515">IF(A515="","-",_xldudf_EVEONLINE_GROUP(_FV(_FV(A515,"type"),"groupID")))</f>
        <v>-</v>
      </c>
      <c r="C515" t="str" cm="1">
        <f t="array" ref="C515">IF(B515="-","-",_xldudf_EVEONLINE_CATEGORY(_FV(B515,"category_id")))</f>
        <v>-</v>
      </c>
      <c r="K515" s="4" cm="1">
        <f t="array" ref="K515">IFERROR(_FV(_xldudf_EVEONLINE_TYPE(_FV(_FV(A515,"type"),"id")),"Adjusted Price",TRUE),0)</f>
        <v>0</v>
      </c>
      <c r="L515" s="4">
        <f t="shared" ref="L515:L578" si="8">F515*K515</f>
        <v>0</v>
      </c>
    </row>
    <row r="516" spans="2:12">
      <c r="B516" t="str" cm="1">
        <f t="array" ref="B516">IF(A516="","-",_xldudf_EVEONLINE_GROUP(_FV(_FV(A516,"type"),"groupID")))</f>
        <v>-</v>
      </c>
      <c r="C516" t="str" cm="1">
        <f t="array" ref="C516">IF(B516="-","-",_xldudf_EVEONLINE_CATEGORY(_FV(B516,"category_id")))</f>
        <v>-</v>
      </c>
      <c r="K516" s="4" cm="1">
        <f t="array" ref="K516">IFERROR(_FV(_xldudf_EVEONLINE_TYPE(_FV(_FV(A516,"type"),"id")),"Adjusted Price",TRUE),0)</f>
        <v>0</v>
      </c>
      <c r="L516" s="4">
        <f t="shared" si="8"/>
        <v>0</v>
      </c>
    </row>
    <row r="517" spans="2:12">
      <c r="B517" t="str" cm="1">
        <f t="array" ref="B517">IF(A517="","-",_xldudf_EVEONLINE_GROUP(_FV(_FV(A517,"type"),"groupID")))</f>
        <v>-</v>
      </c>
      <c r="C517" t="str" cm="1">
        <f t="array" ref="C517">IF(B517="-","-",_xldudf_EVEONLINE_CATEGORY(_FV(B517,"category_id")))</f>
        <v>-</v>
      </c>
      <c r="K517" s="4" cm="1">
        <f t="array" ref="K517">IFERROR(_FV(_xldudf_EVEONLINE_TYPE(_FV(_FV(A517,"type"),"id")),"Adjusted Price",TRUE),0)</f>
        <v>0</v>
      </c>
      <c r="L517" s="4">
        <f t="shared" si="8"/>
        <v>0</v>
      </c>
    </row>
    <row r="518" spans="2:12">
      <c r="B518" t="str" cm="1">
        <f t="array" ref="B518">IF(A518="","-",_xldudf_EVEONLINE_GROUP(_FV(_FV(A518,"type"),"groupID")))</f>
        <v>-</v>
      </c>
      <c r="C518" t="str" cm="1">
        <f t="array" ref="C518">IF(B518="-","-",_xldudf_EVEONLINE_CATEGORY(_FV(B518,"category_id")))</f>
        <v>-</v>
      </c>
      <c r="K518" s="4" cm="1">
        <f t="array" ref="K518">IFERROR(_FV(_xldudf_EVEONLINE_TYPE(_FV(_FV(A518,"type"),"id")),"Adjusted Price",TRUE),0)</f>
        <v>0</v>
      </c>
      <c r="L518" s="4">
        <f t="shared" si="8"/>
        <v>0</v>
      </c>
    </row>
    <row r="519" spans="2:12">
      <c r="B519" t="str" cm="1">
        <f t="array" ref="B519">IF(A519="","-",_xldudf_EVEONLINE_GROUP(_FV(_FV(A519,"type"),"groupID")))</f>
        <v>-</v>
      </c>
      <c r="C519" t="str" cm="1">
        <f t="array" ref="C519">IF(B519="-","-",_xldudf_EVEONLINE_CATEGORY(_FV(B519,"category_id")))</f>
        <v>-</v>
      </c>
      <c r="K519" s="4" cm="1">
        <f t="array" ref="K519">IFERROR(_FV(_xldudf_EVEONLINE_TYPE(_FV(_FV(A519,"type"),"id")),"Adjusted Price",TRUE),0)</f>
        <v>0</v>
      </c>
      <c r="L519" s="4">
        <f t="shared" si="8"/>
        <v>0</v>
      </c>
    </row>
    <row r="520" spans="2:12">
      <c r="B520" t="str" cm="1">
        <f t="array" ref="B520">IF(A520="","-",_xldudf_EVEONLINE_GROUP(_FV(_FV(A520,"type"),"groupID")))</f>
        <v>-</v>
      </c>
      <c r="C520" t="str" cm="1">
        <f t="array" ref="C520">IF(B520="-","-",_xldudf_EVEONLINE_CATEGORY(_FV(B520,"category_id")))</f>
        <v>-</v>
      </c>
      <c r="K520" s="4" cm="1">
        <f t="array" ref="K520">IFERROR(_FV(_xldudf_EVEONLINE_TYPE(_FV(_FV(A520,"type"),"id")),"Adjusted Price",TRUE),0)</f>
        <v>0</v>
      </c>
      <c r="L520" s="4">
        <f t="shared" si="8"/>
        <v>0</v>
      </c>
    </row>
    <row r="521" spans="2:12">
      <c r="B521" t="str" cm="1">
        <f t="array" ref="B521">IF(A521="","-",_xldudf_EVEONLINE_GROUP(_FV(_FV(A521,"type"),"groupID")))</f>
        <v>-</v>
      </c>
      <c r="C521" t="str" cm="1">
        <f t="array" ref="C521">IF(B521="-","-",_xldudf_EVEONLINE_CATEGORY(_FV(B521,"category_id")))</f>
        <v>-</v>
      </c>
      <c r="K521" s="4" cm="1">
        <f t="array" ref="K521">IFERROR(_FV(_xldudf_EVEONLINE_TYPE(_FV(_FV(A521,"type"),"id")),"Adjusted Price",TRUE),0)</f>
        <v>0</v>
      </c>
      <c r="L521" s="4">
        <f t="shared" si="8"/>
        <v>0</v>
      </c>
    </row>
    <row r="522" spans="2:12">
      <c r="B522" t="str" cm="1">
        <f t="array" ref="B522">IF(A522="","-",_xldudf_EVEONLINE_GROUP(_FV(_FV(A522,"type"),"groupID")))</f>
        <v>-</v>
      </c>
      <c r="C522" t="str" cm="1">
        <f t="array" ref="C522">IF(B522="-","-",_xldudf_EVEONLINE_CATEGORY(_FV(B522,"category_id")))</f>
        <v>-</v>
      </c>
      <c r="K522" s="4" cm="1">
        <f t="array" ref="K522">IFERROR(_FV(_xldudf_EVEONLINE_TYPE(_FV(_FV(A522,"type"),"id")),"Adjusted Price",TRUE),0)</f>
        <v>0</v>
      </c>
      <c r="L522" s="4">
        <f t="shared" si="8"/>
        <v>0</v>
      </c>
    </row>
    <row r="523" spans="2:12">
      <c r="B523" t="str" cm="1">
        <f t="array" ref="B523">IF(A523="","-",_xldudf_EVEONLINE_GROUP(_FV(_FV(A523,"type"),"groupID")))</f>
        <v>-</v>
      </c>
      <c r="C523" t="str" cm="1">
        <f t="array" ref="C523">IF(B523="-","-",_xldudf_EVEONLINE_CATEGORY(_FV(B523,"category_id")))</f>
        <v>-</v>
      </c>
      <c r="K523" s="4" cm="1">
        <f t="array" ref="K523">IFERROR(_FV(_xldudf_EVEONLINE_TYPE(_FV(_FV(A523,"type"),"id")),"Adjusted Price",TRUE),0)</f>
        <v>0</v>
      </c>
      <c r="L523" s="4">
        <f t="shared" si="8"/>
        <v>0</v>
      </c>
    </row>
    <row r="524" spans="2:12">
      <c r="B524" t="str" cm="1">
        <f t="array" ref="B524">IF(A524="","-",_xldudf_EVEONLINE_GROUP(_FV(_FV(A524,"type"),"groupID")))</f>
        <v>-</v>
      </c>
      <c r="C524" t="str" cm="1">
        <f t="array" ref="C524">IF(B524="-","-",_xldudf_EVEONLINE_CATEGORY(_FV(B524,"category_id")))</f>
        <v>-</v>
      </c>
      <c r="K524" s="4" cm="1">
        <f t="array" ref="K524">IFERROR(_FV(_xldudf_EVEONLINE_TYPE(_FV(_FV(A524,"type"),"id")),"Adjusted Price",TRUE),0)</f>
        <v>0</v>
      </c>
      <c r="L524" s="4">
        <f t="shared" si="8"/>
        <v>0</v>
      </c>
    </row>
    <row r="525" spans="2:12">
      <c r="B525" t="str" cm="1">
        <f t="array" ref="B525">IF(A525="","-",_xldudf_EVEONLINE_GROUP(_FV(_FV(A525,"type"),"groupID")))</f>
        <v>-</v>
      </c>
      <c r="C525" t="str" cm="1">
        <f t="array" ref="C525">IF(B525="-","-",_xldudf_EVEONLINE_CATEGORY(_FV(B525,"category_id")))</f>
        <v>-</v>
      </c>
      <c r="K525" s="4" cm="1">
        <f t="array" ref="K525">IFERROR(_FV(_xldudf_EVEONLINE_TYPE(_FV(_FV(A525,"type"),"id")),"Adjusted Price",TRUE),0)</f>
        <v>0</v>
      </c>
      <c r="L525" s="4">
        <f t="shared" si="8"/>
        <v>0</v>
      </c>
    </row>
    <row r="526" spans="2:12">
      <c r="B526" t="str" cm="1">
        <f t="array" ref="B526">IF(A526="","-",_xldudf_EVEONLINE_GROUP(_FV(_FV(A526,"type"),"groupID")))</f>
        <v>-</v>
      </c>
      <c r="C526" t="str" cm="1">
        <f t="array" ref="C526">IF(B526="-","-",_xldudf_EVEONLINE_CATEGORY(_FV(B526,"category_id")))</f>
        <v>-</v>
      </c>
      <c r="K526" s="4" cm="1">
        <f t="array" ref="K526">IFERROR(_FV(_xldudf_EVEONLINE_TYPE(_FV(_FV(A526,"type"),"id")),"Adjusted Price",TRUE),0)</f>
        <v>0</v>
      </c>
      <c r="L526" s="4">
        <f t="shared" si="8"/>
        <v>0</v>
      </c>
    </row>
    <row r="527" spans="2:12">
      <c r="B527" t="str" cm="1">
        <f t="array" ref="B527">IF(A527="","-",_xldudf_EVEONLINE_GROUP(_FV(_FV(A527,"type"),"groupID")))</f>
        <v>-</v>
      </c>
      <c r="C527" t="str" cm="1">
        <f t="array" ref="C527">IF(B527="-","-",_xldudf_EVEONLINE_CATEGORY(_FV(B527,"category_id")))</f>
        <v>-</v>
      </c>
      <c r="K527" s="4" cm="1">
        <f t="array" ref="K527">IFERROR(_FV(_xldudf_EVEONLINE_TYPE(_FV(_FV(A527,"type"),"id")),"Adjusted Price",TRUE),0)</f>
        <v>0</v>
      </c>
      <c r="L527" s="4">
        <f t="shared" si="8"/>
        <v>0</v>
      </c>
    </row>
    <row r="528" spans="2:12">
      <c r="B528" t="str" cm="1">
        <f t="array" ref="B528">IF(A528="","-",_xldudf_EVEONLINE_GROUP(_FV(_FV(A528,"type"),"groupID")))</f>
        <v>-</v>
      </c>
      <c r="C528" t="str" cm="1">
        <f t="array" ref="C528">IF(B528="-","-",_xldudf_EVEONLINE_CATEGORY(_FV(B528,"category_id")))</f>
        <v>-</v>
      </c>
      <c r="K528" s="4" cm="1">
        <f t="array" ref="K528">IFERROR(_FV(_xldudf_EVEONLINE_TYPE(_FV(_FV(A528,"type"),"id")),"Adjusted Price",TRUE),0)</f>
        <v>0</v>
      </c>
      <c r="L528" s="4">
        <f t="shared" si="8"/>
        <v>0</v>
      </c>
    </row>
    <row r="529" spans="2:12">
      <c r="B529" t="str" cm="1">
        <f t="array" ref="B529">IF(A529="","-",_xldudf_EVEONLINE_GROUP(_FV(_FV(A529,"type"),"groupID")))</f>
        <v>-</v>
      </c>
      <c r="C529" t="str" cm="1">
        <f t="array" ref="C529">IF(B529="-","-",_xldudf_EVEONLINE_CATEGORY(_FV(B529,"category_id")))</f>
        <v>-</v>
      </c>
      <c r="K529" s="4" cm="1">
        <f t="array" ref="K529">IFERROR(_FV(_xldudf_EVEONLINE_TYPE(_FV(_FV(A529,"type"),"id")),"Adjusted Price",TRUE),0)</f>
        <v>0</v>
      </c>
      <c r="L529" s="4">
        <f t="shared" si="8"/>
        <v>0</v>
      </c>
    </row>
    <row r="530" spans="2:12">
      <c r="B530" t="str" cm="1">
        <f t="array" ref="B530">IF(A530="","-",_xldudf_EVEONLINE_GROUP(_FV(_FV(A530,"type"),"groupID")))</f>
        <v>-</v>
      </c>
      <c r="C530" t="str" cm="1">
        <f t="array" ref="C530">IF(B530="-","-",_xldudf_EVEONLINE_CATEGORY(_FV(B530,"category_id")))</f>
        <v>-</v>
      </c>
      <c r="K530" s="4" cm="1">
        <f t="array" ref="K530">IFERROR(_FV(_xldudf_EVEONLINE_TYPE(_FV(_FV(A530,"type"),"id")),"Adjusted Price",TRUE),0)</f>
        <v>0</v>
      </c>
      <c r="L530" s="4">
        <f t="shared" si="8"/>
        <v>0</v>
      </c>
    </row>
    <row r="531" spans="2:12">
      <c r="B531" t="str" cm="1">
        <f t="array" ref="B531">IF(A531="","-",_xldudf_EVEONLINE_GROUP(_FV(_FV(A531,"type"),"groupID")))</f>
        <v>-</v>
      </c>
      <c r="C531" t="str" cm="1">
        <f t="array" ref="C531">IF(B531="-","-",_xldudf_EVEONLINE_CATEGORY(_FV(B531,"category_id")))</f>
        <v>-</v>
      </c>
      <c r="K531" s="4" cm="1">
        <f t="array" ref="K531">IFERROR(_FV(_xldudf_EVEONLINE_TYPE(_FV(_FV(A531,"type"),"id")),"Adjusted Price",TRUE),0)</f>
        <v>0</v>
      </c>
      <c r="L531" s="4">
        <f t="shared" si="8"/>
        <v>0</v>
      </c>
    </row>
    <row r="532" spans="2:12">
      <c r="B532" t="str" cm="1">
        <f t="array" ref="B532">IF(A532="","-",_xldudf_EVEONLINE_GROUP(_FV(_FV(A532,"type"),"groupID")))</f>
        <v>-</v>
      </c>
      <c r="C532" t="str" cm="1">
        <f t="array" ref="C532">IF(B532="-","-",_xldudf_EVEONLINE_CATEGORY(_FV(B532,"category_id")))</f>
        <v>-</v>
      </c>
      <c r="K532" s="4" cm="1">
        <f t="array" ref="K532">IFERROR(_FV(_xldudf_EVEONLINE_TYPE(_FV(_FV(A532,"type"),"id")),"Adjusted Price",TRUE),0)</f>
        <v>0</v>
      </c>
      <c r="L532" s="4">
        <f t="shared" si="8"/>
        <v>0</v>
      </c>
    </row>
    <row r="533" spans="2:12">
      <c r="B533" t="str" cm="1">
        <f t="array" ref="B533">IF(A533="","-",_xldudf_EVEONLINE_GROUP(_FV(_FV(A533,"type"),"groupID")))</f>
        <v>-</v>
      </c>
      <c r="C533" t="str" cm="1">
        <f t="array" ref="C533">IF(B533="-","-",_xldudf_EVEONLINE_CATEGORY(_FV(B533,"category_id")))</f>
        <v>-</v>
      </c>
      <c r="K533" s="4" cm="1">
        <f t="array" ref="K533">IFERROR(_FV(_xldudf_EVEONLINE_TYPE(_FV(_FV(A533,"type"),"id")),"Adjusted Price",TRUE),0)</f>
        <v>0</v>
      </c>
      <c r="L533" s="4">
        <f t="shared" si="8"/>
        <v>0</v>
      </c>
    </row>
    <row r="534" spans="2:12">
      <c r="B534" t="str" cm="1">
        <f t="array" ref="B534">IF(A534="","-",_xldudf_EVEONLINE_GROUP(_FV(_FV(A534,"type"),"groupID")))</f>
        <v>-</v>
      </c>
      <c r="C534" t="str" cm="1">
        <f t="array" ref="C534">IF(B534="-","-",_xldudf_EVEONLINE_CATEGORY(_FV(B534,"category_id")))</f>
        <v>-</v>
      </c>
      <c r="K534" s="4" cm="1">
        <f t="array" ref="K534">IFERROR(_FV(_xldudf_EVEONLINE_TYPE(_FV(_FV(A534,"type"),"id")),"Adjusted Price",TRUE),0)</f>
        <v>0</v>
      </c>
      <c r="L534" s="4">
        <f t="shared" si="8"/>
        <v>0</v>
      </c>
    </row>
    <row r="535" spans="2:12">
      <c r="B535" t="str" cm="1">
        <f t="array" ref="B535">IF(A535="","-",_xldudf_EVEONLINE_GROUP(_FV(_FV(A535,"type"),"groupID")))</f>
        <v>-</v>
      </c>
      <c r="C535" t="str" cm="1">
        <f t="array" ref="C535">IF(B535="-","-",_xldudf_EVEONLINE_CATEGORY(_FV(B535,"category_id")))</f>
        <v>-</v>
      </c>
      <c r="K535" s="4" cm="1">
        <f t="array" ref="K535">IFERROR(_FV(_xldudf_EVEONLINE_TYPE(_FV(_FV(A535,"type"),"id")),"Adjusted Price",TRUE),0)</f>
        <v>0</v>
      </c>
      <c r="L535" s="4">
        <f t="shared" si="8"/>
        <v>0</v>
      </c>
    </row>
    <row r="536" spans="2:12">
      <c r="B536" t="str" cm="1">
        <f t="array" ref="B536">IF(A536="","-",_xldudf_EVEONLINE_GROUP(_FV(_FV(A536,"type"),"groupID")))</f>
        <v>-</v>
      </c>
      <c r="C536" t="str" cm="1">
        <f t="array" ref="C536">IF(B536="-","-",_xldudf_EVEONLINE_CATEGORY(_FV(B536,"category_id")))</f>
        <v>-</v>
      </c>
      <c r="K536" s="4" cm="1">
        <f t="array" ref="K536">IFERROR(_FV(_xldudf_EVEONLINE_TYPE(_FV(_FV(A536,"type"),"id")),"Adjusted Price",TRUE),0)</f>
        <v>0</v>
      </c>
      <c r="L536" s="4">
        <f t="shared" si="8"/>
        <v>0</v>
      </c>
    </row>
    <row r="537" spans="2:12">
      <c r="B537" t="str" cm="1">
        <f t="array" ref="B537">IF(A537="","-",_xldudf_EVEONLINE_GROUP(_FV(_FV(A537,"type"),"groupID")))</f>
        <v>-</v>
      </c>
      <c r="C537" t="str" cm="1">
        <f t="array" ref="C537">IF(B537="-","-",_xldudf_EVEONLINE_CATEGORY(_FV(B537,"category_id")))</f>
        <v>-</v>
      </c>
      <c r="K537" s="4" cm="1">
        <f t="array" ref="K537">IFERROR(_FV(_xldudf_EVEONLINE_TYPE(_FV(_FV(A537,"type"),"id")),"Adjusted Price",TRUE),0)</f>
        <v>0</v>
      </c>
      <c r="L537" s="4">
        <f t="shared" si="8"/>
        <v>0</v>
      </c>
    </row>
    <row r="538" spans="2:12">
      <c r="B538" t="str" cm="1">
        <f t="array" ref="B538">IF(A538="","-",_xldudf_EVEONLINE_GROUP(_FV(_FV(A538,"type"),"groupID")))</f>
        <v>-</v>
      </c>
      <c r="C538" t="str" cm="1">
        <f t="array" ref="C538">IF(B538="-","-",_xldudf_EVEONLINE_CATEGORY(_FV(B538,"category_id")))</f>
        <v>-</v>
      </c>
      <c r="K538" s="4" cm="1">
        <f t="array" ref="K538">IFERROR(_FV(_xldudf_EVEONLINE_TYPE(_FV(_FV(A538,"type"),"id")),"Adjusted Price",TRUE),0)</f>
        <v>0</v>
      </c>
      <c r="L538" s="4">
        <f t="shared" si="8"/>
        <v>0</v>
      </c>
    </row>
    <row r="539" spans="2:12">
      <c r="B539" t="str" cm="1">
        <f t="array" ref="B539">IF(A539="","-",_xldudf_EVEONLINE_GROUP(_FV(_FV(A539,"type"),"groupID")))</f>
        <v>-</v>
      </c>
      <c r="C539" t="str" cm="1">
        <f t="array" ref="C539">IF(B539="-","-",_xldudf_EVEONLINE_CATEGORY(_FV(B539,"category_id")))</f>
        <v>-</v>
      </c>
      <c r="K539" s="4" cm="1">
        <f t="array" ref="K539">IFERROR(_FV(_xldudf_EVEONLINE_TYPE(_FV(_FV(A539,"type"),"id")),"Adjusted Price",TRUE),0)</f>
        <v>0</v>
      </c>
      <c r="L539" s="4">
        <f t="shared" si="8"/>
        <v>0</v>
      </c>
    </row>
    <row r="540" spans="2:12">
      <c r="B540" t="str" cm="1">
        <f t="array" ref="B540">IF(A540="","-",_xldudf_EVEONLINE_GROUP(_FV(_FV(A540,"type"),"groupID")))</f>
        <v>-</v>
      </c>
      <c r="C540" t="str" cm="1">
        <f t="array" ref="C540">IF(B540="-","-",_xldudf_EVEONLINE_CATEGORY(_FV(B540,"category_id")))</f>
        <v>-</v>
      </c>
      <c r="K540" s="4" cm="1">
        <f t="array" ref="K540">IFERROR(_FV(_xldudf_EVEONLINE_TYPE(_FV(_FV(A540,"type"),"id")),"Adjusted Price",TRUE),0)</f>
        <v>0</v>
      </c>
      <c r="L540" s="4">
        <f t="shared" si="8"/>
        <v>0</v>
      </c>
    </row>
    <row r="541" spans="2:12">
      <c r="B541" t="str" cm="1">
        <f t="array" ref="B541">IF(A541="","-",_xldudf_EVEONLINE_GROUP(_FV(_FV(A541,"type"),"groupID")))</f>
        <v>-</v>
      </c>
      <c r="C541" t="str" cm="1">
        <f t="array" ref="C541">IF(B541="-","-",_xldudf_EVEONLINE_CATEGORY(_FV(B541,"category_id")))</f>
        <v>-</v>
      </c>
      <c r="K541" s="4" cm="1">
        <f t="array" ref="K541">IFERROR(_FV(_xldudf_EVEONLINE_TYPE(_FV(_FV(A541,"type"),"id")),"Adjusted Price",TRUE),0)</f>
        <v>0</v>
      </c>
      <c r="L541" s="4">
        <f t="shared" si="8"/>
        <v>0</v>
      </c>
    </row>
    <row r="542" spans="2:12">
      <c r="B542" t="str" cm="1">
        <f t="array" ref="B542">IF(A542="","-",_xldudf_EVEONLINE_GROUP(_FV(_FV(A542,"type"),"groupID")))</f>
        <v>-</v>
      </c>
      <c r="C542" t="str" cm="1">
        <f t="array" ref="C542">IF(B542="-","-",_xldudf_EVEONLINE_CATEGORY(_FV(B542,"category_id")))</f>
        <v>-</v>
      </c>
      <c r="K542" s="4" cm="1">
        <f t="array" ref="K542">IFERROR(_FV(_xldudf_EVEONLINE_TYPE(_FV(_FV(A542,"type"),"id")),"Adjusted Price",TRUE),0)</f>
        <v>0</v>
      </c>
      <c r="L542" s="4">
        <f t="shared" si="8"/>
        <v>0</v>
      </c>
    </row>
    <row r="543" spans="2:12">
      <c r="B543" t="str" cm="1">
        <f t="array" ref="B543">IF(A543="","-",_xldudf_EVEONLINE_GROUP(_FV(_FV(A543,"type"),"groupID")))</f>
        <v>-</v>
      </c>
      <c r="C543" t="str" cm="1">
        <f t="array" ref="C543">IF(B543="-","-",_xldudf_EVEONLINE_CATEGORY(_FV(B543,"category_id")))</f>
        <v>-</v>
      </c>
      <c r="K543" s="4" cm="1">
        <f t="array" ref="K543">IFERROR(_FV(_xldudf_EVEONLINE_TYPE(_FV(_FV(A543,"type"),"id")),"Adjusted Price",TRUE),0)</f>
        <v>0</v>
      </c>
      <c r="L543" s="4">
        <f t="shared" si="8"/>
        <v>0</v>
      </c>
    </row>
    <row r="544" spans="2:12">
      <c r="B544" t="str" cm="1">
        <f t="array" ref="B544">IF(A544="","-",_xldudf_EVEONLINE_GROUP(_FV(_FV(A544,"type"),"groupID")))</f>
        <v>-</v>
      </c>
      <c r="C544" t="str" cm="1">
        <f t="array" ref="C544">IF(B544="-","-",_xldudf_EVEONLINE_CATEGORY(_FV(B544,"category_id")))</f>
        <v>-</v>
      </c>
      <c r="K544" s="4" cm="1">
        <f t="array" ref="K544">IFERROR(_FV(_xldudf_EVEONLINE_TYPE(_FV(_FV(A544,"type"),"id")),"Adjusted Price",TRUE),0)</f>
        <v>0</v>
      </c>
      <c r="L544" s="4">
        <f t="shared" si="8"/>
        <v>0</v>
      </c>
    </row>
    <row r="545" spans="2:12">
      <c r="B545" t="str" cm="1">
        <f t="array" ref="B545">IF(A545="","-",_xldudf_EVEONLINE_GROUP(_FV(_FV(A545,"type"),"groupID")))</f>
        <v>-</v>
      </c>
      <c r="C545" t="str" cm="1">
        <f t="array" ref="C545">IF(B545="-","-",_xldudf_EVEONLINE_CATEGORY(_FV(B545,"category_id")))</f>
        <v>-</v>
      </c>
      <c r="K545" s="4" cm="1">
        <f t="array" ref="K545">IFERROR(_FV(_xldudf_EVEONLINE_TYPE(_FV(_FV(A545,"type"),"id")),"Adjusted Price",TRUE),0)</f>
        <v>0</v>
      </c>
      <c r="L545" s="4">
        <f t="shared" si="8"/>
        <v>0</v>
      </c>
    </row>
    <row r="546" spans="2:12">
      <c r="B546" t="str" cm="1">
        <f t="array" ref="B546">IF(A546="","-",_xldudf_EVEONLINE_GROUP(_FV(_FV(A546,"type"),"groupID")))</f>
        <v>-</v>
      </c>
      <c r="C546" t="str" cm="1">
        <f t="array" ref="C546">IF(B546="-","-",_xldudf_EVEONLINE_CATEGORY(_FV(B546,"category_id")))</f>
        <v>-</v>
      </c>
      <c r="K546" s="4" cm="1">
        <f t="array" ref="K546">IFERROR(_FV(_xldudf_EVEONLINE_TYPE(_FV(_FV(A546,"type"),"id")),"Adjusted Price",TRUE),0)</f>
        <v>0</v>
      </c>
      <c r="L546" s="4">
        <f t="shared" si="8"/>
        <v>0</v>
      </c>
    </row>
    <row r="547" spans="2:12">
      <c r="B547" t="str" cm="1">
        <f t="array" ref="B547">IF(A547="","-",_xldudf_EVEONLINE_GROUP(_FV(_FV(A547,"type"),"groupID")))</f>
        <v>-</v>
      </c>
      <c r="C547" t="str" cm="1">
        <f t="array" ref="C547">IF(B547="-","-",_xldudf_EVEONLINE_CATEGORY(_FV(B547,"category_id")))</f>
        <v>-</v>
      </c>
      <c r="K547" s="4" cm="1">
        <f t="array" ref="K547">IFERROR(_FV(_xldudf_EVEONLINE_TYPE(_FV(_FV(A547,"type"),"id")),"Adjusted Price",TRUE),0)</f>
        <v>0</v>
      </c>
      <c r="L547" s="4">
        <f t="shared" si="8"/>
        <v>0</v>
      </c>
    </row>
    <row r="548" spans="2:12">
      <c r="B548" t="str" cm="1">
        <f t="array" ref="B548">IF(A548="","-",_xldudf_EVEONLINE_GROUP(_FV(_FV(A548,"type"),"groupID")))</f>
        <v>-</v>
      </c>
      <c r="C548" t="str" cm="1">
        <f t="array" ref="C548">IF(B548="-","-",_xldudf_EVEONLINE_CATEGORY(_FV(B548,"category_id")))</f>
        <v>-</v>
      </c>
      <c r="K548" s="4" cm="1">
        <f t="array" ref="K548">IFERROR(_FV(_xldudf_EVEONLINE_TYPE(_FV(_FV(A548,"type"),"id")),"Adjusted Price",TRUE),0)</f>
        <v>0</v>
      </c>
      <c r="L548" s="4">
        <f t="shared" si="8"/>
        <v>0</v>
      </c>
    </row>
    <row r="549" spans="2:12">
      <c r="B549" t="str" cm="1">
        <f t="array" ref="B549">IF(A549="","-",_xldudf_EVEONLINE_GROUP(_FV(_FV(A549,"type"),"groupID")))</f>
        <v>-</v>
      </c>
      <c r="C549" t="str" cm="1">
        <f t="array" ref="C549">IF(B549="-","-",_xldudf_EVEONLINE_CATEGORY(_FV(B549,"category_id")))</f>
        <v>-</v>
      </c>
      <c r="K549" s="4" cm="1">
        <f t="array" ref="K549">IFERROR(_FV(_xldudf_EVEONLINE_TYPE(_FV(_FV(A549,"type"),"id")),"Adjusted Price",TRUE),0)</f>
        <v>0</v>
      </c>
      <c r="L549" s="4">
        <f t="shared" si="8"/>
        <v>0</v>
      </c>
    </row>
    <row r="550" spans="2:12">
      <c r="B550" t="str" cm="1">
        <f t="array" ref="B550">IF(A550="","-",_xldudf_EVEONLINE_GROUP(_FV(_FV(A550,"type"),"groupID")))</f>
        <v>-</v>
      </c>
      <c r="C550" t="str" cm="1">
        <f t="array" ref="C550">IF(B550="-","-",_xldudf_EVEONLINE_CATEGORY(_FV(B550,"category_id")))</f>
        <v>-</v>
      </c>
      <c r="K550" s="4" cm="1">
        <f t="array" ref="K550">IFERROR(_FV(_xldudf_EVEONLINE_TYPE(_FV(_FV(A550,"type"),"id")),"Adjusted Price",TRUE),0)</f>
        <v>0</v>
      </c>
      <c r="L550" s="4">
        <f t="shared" si="8"/>
        <v>0</v>
      </c>
    </row>
    <row r="551" spans="2:12">
      <c r="B551" t="str" cm="1">
        <f t="array" ref="B551">IF(A551="","-",_xldudf_EVEONLINE_GROUP(_FV(_FV(A551,"type"),"groupID")))</f>
        <v>-</v>
      </c>
      <c r="C551" t="str" cm="1">
        <f t="array" ref="C551">IF(B551="-","-",_xldudf_EVEONLINE_CATEGORY(_FV(B551,"category_id")))</f>
        <v>-</v>
      </c>
      <c r="K551" s="4" cm="1">
        <f t="array" ref="K551">IFERROR(_FV(_xldudf_EVEONLINE_TYPE(_FV(_FV(A551,"type"),"id")),"Adjusted Price",TRUE),0)</f>
        <v>0</v>
      </c>
      <c r="L551" s="4">
        <f t="shared" si="8"/>
        <v>0</v>
      </c>
    </row>
    <row r="552" spans="2:12">
      <c r="B552" t="str" cm="1">
        <f t="array" ref="B552">IF(A552="","-",_xldudf_EVEONLINE_GROUP(_FV(_FV(A552,"type"),"groupID")))</f>
        <v>-</v>
      </c>
      <c r="C552" t="str" cm="1">
        <f t="array" ref="C552">IF(B552="-","-",_xldudf_EVEONLINE_CATEGORY(_FV(B552,"category_id")))</f>
        <v>-</v>
      </c>
      <c r="K552" s="4" cm="1">
        <f t="array" ref="K552">IFERROR(_FV(_xldudf_EVEONLINE_TYPE(_FV(_FV(A552,"type"),"id")),"Adjusted Price",TRUE),0)</f>
        <v>0</v>
      </c>
      <c r="L552" s="4">
        <f t="shared" si="8"/>
        <v>0</v>
      </c>
    </row>
    <row r="553" spans="2:12">
      <c r="B553" t="str" cm="1">
        <f t="array" ref="B553">IF(A553="","-",_xldudf_EVEONLINE_GROUP(_FV(_FV(A553,"type"),"groupID")))</f>
        <v>-</v>
      </c>
      <c r="C553" t="str" cm="1">
        <f t="array" ref="C553">IF(B553="-","-",_xldudf_EVEONLINE_CATEGORY(_FV(B553,"category_id")))</f>
        <v>-</v>
      </c>
      <c r="K553" s="4" cm="1">
        <f t="array" ref="K553">IFERROR(_FV(_xldudf_EVEONLINE_TYPE(_FV(_FV(A553,"type"),"id")),"Adjusted Price",TRUE),0)</f>
        <v>0</v>
      </c>
      <c r="L553" s="4">
        <f t="shared" si="8"/>
        <v>0</v>
      </c>
    </row>
    <row r="554" spans="2:12">
      <c r="B554" t="str" cm="1">
        <f t="array" ref="B554">IF(A554="","-",_xldudf_EVEONLINE_GROUP(_FV(_FV(A554,"type"),"groupID")))</f>
        <v>-</v>
      </c>
      <c r="C554" t="str" cm="1">
        <f t="array" ref="C554">IF(B554="-","-",_xldudf_EVEONLINE_CATEGORY(_FV(B554,"category_id")))</f>
        <v>-</v>
      </c>
      <c r="K554" s="4" cm="1">
        <f t="array" ref="K554">IFERROR(_FV(_xldudf_EVEONLINE_TYPE(_FV(_FV(A554,"type"),"id")),"Adjusted Price",TRUE),0)</f>
        <v>0</v>
      </c>
      <c r="L554" s="4">
        <f t="shared" si="8"/>
        <v>0</v>
      </c>
    </row>
    <row r="555" spans="2:12">
      <c r="B555" t="str" cm="1">
        <f t="array" ref="B555">IF(A555="","-",_xldudf_EVEONLINE_GROUP(_FV(_FV(A555,"type"),"groupID")))</f>
        <v>-</v>
      </c>
      <c r="C555" t="str" cm="1">
        <f t="array" ref="C555">IF(B555="-","-",_xldudf_EVEONLINE_CATEGORY(_FV(B555,"category_id")))</f>
        <v>-</v>
      </c>
      <c r="K555" s="4" cm="1">
        <f t="array" ref="K555">IFERROR(_FV(_xldudf_EVEONLINE_TYPE(_FV(_FV(A555,"type"),"id")),"Adjusted Price",TRUE),0)</f>
        <v>0</v>
      </c>
      <c r="L555" s="4">
        <f t="shared" si="8"/>
        <v>0</v>
      </c>
    </row>
    <row r="556" spans="2:12">
      <c r="B556" t="str" cm="1">
        <f t="array" ref="B556">IF(A556="","-",_xldudf_EVEONLINE_GROUP(_FV(_FV(A556,"type"),"groupID")))</f>
        <v>-</v>
      </c>
      <c r="C556" t="str" cm="1">
        <f t="array" ref="C556">IF(B556="-","-",_xldudf_EVEONLINE_CATEGORY(_FV(B556,"category_id")))</f>
        <v>-</v>
      </c>
      <c r="K556" s="4" cm="1">
        <f t="array" ref="K556">IFERROR(_FV(_xldudf_EVEONLINE_TYPE(_FV(_FV(A556,"type"),"id")),"Adjusted Price",TRUE),0)</f>
        <v>0</v>
      </c>
      <c r="L556" s="4">
        <f t="shared" si="8"/>
        <v>0</v>
      </c>
    </row>
    <row r="557" spans="2:12">
      <c r="B557" t="str" cm="1">
        <f t="array" ref="B557">IF(A557="","-",_xldudf_EVEONLINE_GROUP(_FV(_FV(A557,"type"),"groupID")))</f>
        <v>-</v>
      </c>
      <c r="C557" t="str" cm="1">
        <f t="array" ref="C557">IF(B557="-","-",_xldudf_EVEONLINE_CATEGORY(_FV(B557,"category_id")))</f>
        <v>-</v>
      </c>
      <c r="K557" s="4" cm="1">
        <f t="array" ref="K557">IFERROR(_FV(_xldudf_EVEONLINE_TYPE(_FV(_FV(A557,"type"),"id")),"Adjusted Price",TRUE),0)</f>
        <v>0</v>
      </c>
      <c r="L557" s="4">
        <f t="shared" si="8"/>
        <v>0</v>
      </c>
    </row>
    <row r="558" spans="2:12">
      <c r="B558" t="str" cm="1">
        <f t="array" ref="B558">IF(A558="","-",_xldudf_EVEONLINE_GROUP(_FV(_FV(A558,"type"),"groupID")))</f>
        <v>-</v>
      </c>
      <c r="C558" t="str" cm="1">
        <f t="array" ref="C558">IF(B558="-","-",_xldudf_EVEONLINE_CATEGORY(_FV(B558,"category_id")))</f>
        <v>-</v>
      </c>
      <c r="K558" s="4" cm="1">
        <f t="array" ref="K558">IFERROR(_FV(_xldudf_EVEONLINE_TYPE(_FV(_FV(A558,"type"),"id")),"Adjusted Price",TRUE),0)</f>
        <v>0</v>
      </c>
      <c r="L558" s="4">
        <f t="shared" si="8"/>
        <v>0</v>
      </c>
    </row>
    <row r="559" spans="2:12">
      <c r="B559" t="str" cm="1">
        <f t="array" ref="B559">IF(A559="","-",_xldudf_EVEONLINE_GROUP(_FV(_FV(A559,"type"),"groupID")))</f>
        <v>-</v>
      </c>
      <c r="C559" t="str" cm="1">
        <f t="array" ref="C559">IF(B559="-","-",_xldudf_EVEONLINE_CATEGORY(_FV(B559,"category_id")))</f>
        <v>-</v>
      </c>
      <c r="K559" s="4" cm="1">
        <f t="array" ref="K559">IFERROR(_FV(_xldudf_EVEONLINE_TYPE(_FV(_FV(A559,"type"),"id")),"Adjusted Price",TRUE),0)</f>
        <v>0</v>
      </c>
      <c r="L559" s="4">
        <f t="shared" si="8"/>
        <v>0</v>
      </c>
    </row>
    <row r="560" spans="2:12">
      <c r="B560" t="str" cm="1">
        <f t="array" ref="B560">IF(A560="","-",_xldudf_EVEONLINE_GROUP(_FV(_FV(A560,"type"),"groupID")))</f>
        <v>-</v>
      </c>
      <c r="C560" t="str" cm="1">
        <f t="array" ref="C560">IF(B560="-","-",_xldudf_EVEONLINE_CATEGORY(_FV(B560,"category_id")))</f>
        <v>-</v>
      </c>
      <c r="K560" s="4" cm="1">
        <f t="array" ref="K560">IFERROR(_FV(_xldudf_EVEONLINE_TYPE(_FV(_FV(A560,"type"),"id")),"Adjusted Price",TRUE),0)</f>
        <v>0</v>
      </c>
      <c r="L560" s="4">
        <f t="shared" si="8"/>
        <v>0</v>
      </c>
    </row>
    <row r="561" spans="2:12">
      <c r="B561" t="str" cm="1">
        <f t="array" ref="B561">IF(A561="","-",_xldudf_EVEONLINE_GROUP(_FV(_FV(A561,"type"),"groupID")))</f>
        <v>-</v>
      </c>
      <c r="C561" t="str" cm="1">
        <f t="array" ref="C561">IF(B561="-","-",_xldudf_EVEONLINE_CATEGORY(_FV(B561,"category_id")))</f>
        <v>-</v>
      </c>
      <c r="K561" s="4" cm="1">
        <f t="array" ref="K561">IFERROR(_FV(_xldudf_EVEONLINE_TYPE(_FV(_FV(A561,"type"),"id")),"Adjusted Price",TRUE),0)</f>
        <v>0</v>
      </c>
      <c r="L561" s="4">
        <f t="shared" si="8"/>
        <v>0</v>
      </c>
    </row>
    <row r="562" spans="2:12">
      <c r="B562" t="str" cm="1">
        <f t="array" ref="B562">IF(A562="","-",_xldudf_EVEONLINE_GROUP(_FV(_FV(A562,"type"),"groupID")))</f>
        <v>-</v>
      </c>
      <c r="C562" t="str" cm="1">
        <f t="array" ref="C562">IF(B562="-","-",_xldudf_EVEONLINE_CATEGORY(_FV(B562,"category_id")))</f>
        <v>-</v>
      </c>
      <c r="K562" s="4" cm="1">
        <f t="array" ref="K562">IFERROR(_FV(_xldudf_EVEONLINE_TYPE(_FV(_FV(A562,"type"),"id")),"Adjusted Price",TRUE),0)</f>
        <v>0</v>
      </c>
      <c r="L562" s="4">
        <f t="shared" si="8"/>
        <v>0</v>
      </c>
    </row>
    <row r="563" spans="2:12">
      <c r="B563" t="str" cm="1">
        <f t="array" ref="B563">IF(A563="","-",_xldudf_EVEONLINE_GROUP(_FV(_FV(A563,"type"),"groupID")))</f>
        <v>-</v>
      </c>
      <c r="C563" t="str" cm="1">
        <f t="array" ref="C563">IF(B563="-","-",_xldudf_EVEONLINE_CATEGORY(_FV(B563,"category_id")))</f>
        <v>-</v>
      </c>
      <c r="K563" s="4" cm="1">
        <f t="array" ref="K563">IFERROR(_FV(_xldudf_EVEONLINE_TYPE(_FV(_FV(A563,"type"),"id")),"Adjusted Price",TRUE),0)</f>
        <v>0</v>
      </c>
      <c r="L563" s="4">
        <f t="shared" si="8"/>
        <v>0</v>
      </c>
    </row>
    <row r="564" spans="2:12">
      <c r="B564" t="str" cm="1">
        <f t="array" ref="B564">IF(A564="","-",_xldudf_EVEONLINE_GROUP(_FV(_FV(A564,"type"),"groupID")))</f>
        <v>-</v>
      </c>
      <c r="C564" t="str" cm="1">
        <f t="array" ref="C564">IF(B564="-","-",_xldudf_EVEONLINE_CATEGORY(_FV(B564,"category_id")))</f>
        <v>-</v>
      </c>
      <c r="K564" s="4" cm="1">
        <f t="array" ref="K564">IFERROR(_FV(_xldudf_EVEONLINE_TYPE(_FV(_FV(A564,"type"),"id")),"Adjusted Price",TRUE),0)</f>
        <v>0</v>
      </c>
      <c r="L564" s="4">
        <f t="shared" si="8"/>
        <v>0</v>
      </c>
    </row>
    <row r="565" spans="2:12">
      <c r="B565" t="str" cm="1">
        <f t="array" ref="B565">IF(A565="","-",_xldudf_EVEONLINE_GROUP(_FV(_FV(A565,"type"),"groupID")))</f>
        <v>-</v>
      </c>
      <c r="C565" t="str" cm="1">
        <f t="array" ref="C565">IF(B565="-","-",_xldudf_EVEONLINE_CATEGORY(_FV(B565,"category_id")))</f>
        <v>-</v>
      </c>
      <c r="K565" s="4" cm="1">
        <f t="array" ref="K565">IFERROR(_FV(_xldudf_EVEONLINE_TYPE(_FV(_FV(A565,"type"),"id")),"Adjusted Price",TRUE),0)</f>
        <v>0</v>
      </c>
      <c r="L565" s="4">
        <f t="shared" si="8"/>
        <v>0</v>
      </c>
    </row>
    <row r="566" spans="2:12">
      <c r="B566" t="str" cm="1">
        <f t="array" ref="B566">IF(A566="","-",_xldudf_EVEONLINE_GROUP(_FV(_FV(A566,"type"),"groupID")))</f>
        <v>-</v>
      </c>
      <c r="C566" t="str" cm="1">
        <f t="array" ref="C566">IF(B566="-","-",_xldudf_EVEONLINE_CATEGORY(_FV(B566,"category_id")))</f>
        <v>-</v>
      </c>
      <c r="K566" s="4" cm="1">
        <f t="array" ref="K566">IFERROR(_FV(_xldudf_EVEONLINE_TYPE(_FV(_FV(A566,"type"),"id")),"Adjusted Price",TRUE),0)</f>
        <v>0</v>
      </c>
      <c r="L566" s="4">
        <f t="shared" si="8"/>
        <v>0</v>
      </c>
    </row>
    <row r="567" spans="2:12">
      <c r="B567" t="str" cm="1">
        <f t="array" ref="B567">IF(A567="","-",_xldudf_EVEONLINE_GROUP(_FV(_FV(A567,"type"),"groupID")))</f>
        <v>-</v>
      </c>
      <c r="C567" t="str" cm="1">
        <f t="array" ref="C567">IF(B567="-","-",_xldudf_EVEONLINE_CATEGORY(_FV(B567,"category_id")))</f>
        <v>-</v>
      </c>
      <c r="K567" s="4" cm="1">
        <f t="array" ref="K567">IFERROR(_FV(_xldudf_EVEONLINE_TYPE(_FV(_FV(A567,"type"),"id")),"Adjusted Price",TRUE),0)</f>
        <v>0</v>
      </c>
      <c r="L567" s="4">
        <f t="shared" si="8"/>
        <v>0</v>
      </c>
    </row>
    <row r="568" spans="2:12">
      <c r="B568" t="str" cm="1">
        <f t="array" ref="B568">IF(A568="","-",_xldudf_EVEONLINE_GROUP(_FV(_FV(A568,"type"),"groupID")))</f>
        <v>-</v>
      </c>
      <c r="C568" t="str" cm="1">
        <f t="array" ref="C568">IF(B568="-","-",_xldudf_EVEONLINE_CATEGORY(_FV(B568,"category_id")))</f>
        <v>-</v>
      </c>
      <c r="K568" s="4" cm="1">
        <f t="array" ref="K568">IFERROR(_FV(_xldudf_EVEONLINE_TYPE(_FV(_FV(A568,"type"),"id")),"Adjusted Price",TRUE),0)</f>
        <v>0</v>
      </c>
      <c r="L568" s="4">
        <f t="shared" si="8"/>
        <v>0</v>
      </c>
    </row>
    <row r="569" spans="2:12">
      <c r="B569" t="str" cm="1">
        <f t="array" ref="B569">IF(A569="","-",_xldudf_EVEONLINE_GROUP(_FV(_FV(A569,"type"),"groupID")))</f>
        <v>-</v>
      </c>
      <c r="C569" t="str" cm="1">
        <f t="array" ref="C569">IF(B569="-","-",_xldudf_EVEONLINE_CATEGORY(_FV(B569,"category_id")))</f>
        <v>-</v>
      </c>
      <c r="K569" s="4" cm="1">
        <f t="array" ref="K569">IFERROR(_FV(_xldudf_EVEONLINE_TYPE(_FV(_FV(A569,"type"),"id")),"Adjusted Price",TRUE),0)</f>
        <v>0</v>
      </c>
      <c r="L569" s="4">
        <f t="shared" si="8"/>
        <v>0</v>
      </c>
    </row>
    <row r="570" spans="2:12">
      <c r="B570" t="str" cm="1">
        <f t="array" ref="B570">IF(A570="","-",_xldudf_EVEONLINE_GROUP(_FV(_FV(A570,"type"),"groupID")))</f>
        <v>-</v>
      </c>
      <c r="C570" t="str" cm="1">
        <f t="array" ref="C570">IF(B570="-","-",_xldudf_EVEONLINE_CATEGORY(_FV(B570,"category_id")))</f>
        <v>-</v>
      </c>
      <c r="K570" s="4" cm="1">
        <f t="array" ref="K570">IFERROR(_FV(_xldudf_EVEONLINE_TYPE(_FV(_FV(A570,"type"),"id")),"Adjusted Price",TRUE),0)</f>
        <v>0</v>
      </c>
      <c r="L570" s="4">
        <f t="shared" si="8"/>
        <v>0</v>
      </c>
    </row>
    <row r="571" spans="2:12">
      <c r="B571" t="str" cm="1">
        <f t="array" ref="B571">IF(A571="","-",_xldudf_EVEONLINE_GROUP(_FV(_FV(A571,"type"),"groupID")))</f>
        <v>-</v>
      </c>
      <c r="C571" t="str" cm="1">
        <f t="array" ref="C571">IF(B571="-","-",_xldudf_EVEONLINE_CATEGORY(_FV(B571,"category_id")))</f>
        <v>-</v>
      </c>
      <c r="K571" s="4" cm="1">
        <f t="array" ref="K571">IFERROR(_FV(_xldudf_EVEONLINE_TYPE(_FV(_FV(A571,"type"),"id")),"Adjusted Price",TRUE),0)</f>
        <v>0</v>
      </c>
      <c r="L571" s="4">
        <f t="shared" si="8"/>
        <v>0</v>
      </c>
    </row>
    <row r="572" spans="2:12">
      <c r="B572" t="str" cm="1">
        <f t="array" ref="B572">IF(A572="","-",_xldudf_EVEONLINE_GROUP(_FV(_FV(A572,"type"),"groupID")))</f>
        <v>-</v>
      </c>
      <c r="C572" t="str" cm="1">
        <f t="array" ref="C572">IF(B572="-","-",_xldudf_EVEONLINE_CATEGORY(_FV(B572,"category_id")))</f>
        <v>-</v>
      </c>
      <c r="K572" s="4" cm="1">
        <f t="array" ref="K572">IFERROR(_FV(_xldudf_EVEONLINE_TYPE(_FV(_FV(A572,"type"),"id")),"Adjusted Price",TRUE),0)</f>
        <v>0</v>
      </c>
      <c r="L572" s="4">
        <f t="shared" si="8"/>
        <v>0</v>
      </c>
    </row>
    <row r="573" spans="2:12">
      <c r="B573" t="str" cm="1">
        <f t="array" ref="B573">IF(A573="","-",_xldudf_EVEONLINE_GROUP(_FV(_FV(A573,"type"),"groupID")))</f>
        <v>-</v>
      </c>
      <c r="C573" t="str" cm="1">
        <f t="array" ref="C573">IF(B573="-","-",_xldudf_EVEONLINE_CATEGORY(_FV(B573,"category_id")))</f>
        <v>-</v>
      </c>
      <c r="K573" s="4" cm="1">
        <f t="array" ref="K573">IFERROR(_FV(_xldudf_EVEONLINE_TYPE(_FV(_FV(A573,"type"),"id")),"Adjusted Price",TRUE),0)</f>
        <v>0</v>
      </c>
      <c r="L573" s="4">
        <f t="shared" si="8"/>
        <v>0</v>
      </c>
    </row>
    <row r="574" spans="2:12">
      <c r="B574" t="str" cm="1">
        <f t="array" ref="B574">IF(A574="","-",_xldudf_EVEONLINE_GROUP(_FV(_FV(A574,"type"),"groupID")))</f>
        <v>-</v>
      </c>
      <c r="C574" t="str" cm="1">
        <f t="array" ref="C574">IF(B574="-","-",_xldudf_EVEONLINE_CATEGORY(_FV(B574,"category_id")))</f>
        <v>-</v>
      </c>
      <c r="K574" s="4" cm="1">
        <f t="array" ref="K574">IFERROR(_FV(_xldudf_EVEONLINE_TYPE(_FV(_FV(A574,"type"),"id")),"Adjusted Price",TRUE),0)</f>
        <v>0</v>
      </c>
      <c r="L574" s="4">
        <f t="shared" si="8"/>
        <v>0</v>
      </c>
    </row>
    <row r="575" spans="2:12">
      <c r="B575" t="str" cm="1">
        <f t="array" ref="B575">IF(A575="","-",_xldudf_EVEONLINE_GROUP(_FV(_FV(A575,"type"),"groupID")))</f>
        <v>-</v>
      </c>
      <c r="C575" t="str" cm="1">
        <f t="array" ref="C575">IF(B575="-","-",_xldudf_EVEONLINE_CATEGORY(_FV(B575,"category_id")))</f>
        <v>-</v>
      </c>
      <c r="K575" s="4" cm="1">
        <f t="array" ref="K575">IFERROR(_FV(_xldudf_EVEONLINE_TYPE(_FV(_FV(A575,"type"),"id")),"Adjusted Price",TRUE),0)</f>
        <v>0</v>
      </c>
      <c r="L575" s="4">
        <f t="shared" si="8"/>
        <v>0</v>
      </c>
    </row>
    <row r="576" spans="2:12">
      <c r="B576" t="str" cm="1">
        <f t="array" ref="B576">IF(A576="","-",_xldudf_EVEONLINE_GROUP(_FV(_FV(A576,"type"),"groupID")))</f>
        <v>-</v>
      </c>
      <c r="C576" t="str" cm="1">
        <f t="array" ref="C576">IF(B576="-","-",_xldudf_EVEONLINE_CATEGORY(_FV(B576,"category_id")))</f>
        <v>-</v>
      </c>
      <c r="K576" s="4" cm="1">
        <f t="array" ref="K576">IFERROR(_FV(_xldudf_EVEONLINE_TYPE(_FV(_FV(A576,"type"),"id")),"Adjusted Price",TRUE),0)</f>
        <v>0</v>
      </c>
      <c r="L576" s="4">
        <f t="shared" si="8"/>
        <v>0</v>
      </c>
    </row>
    <row r="577" spans="2:12">
      <c r="B577" t="str" cm="1">
        <f t="array" ref="B577">IF(A577="","-",_xldudf_EVEONLINE_GROUP(_FV(_FV(A577,"type"),"groupID")))</f>
        <v>-</v>
      </c>
      <c r="C577" t="str" cm="1">
        <f t="array" ref="C577">IF(B577="-","-",_xldudf_EVEONLINE_CATEGORY(_FV(B577,"category_id")))</f>
        <v>-</v>
      </c>
      <c r="K577" s="4" cm="1">
        <f t="array" ref="K577">IFERROR(_FV(_xldudf_EVEONLINE_TYPE(_FV(_FV(A577,"type"),"id")),"Adjusted Price",TRUE),0)</f>
        <v>0</v>
      </c>
      <c r="L577" s="4">
        <f t="shared" si="8"/>
        <v>0</v>
      </c>
    </row>
    <row r="578" spans="2:12">
      <c r="B578" t="str" cm="1">
        <f t="array" ref="B578">IF(A578="","-",_xldudf_EVEONLINE_GROUP(_FV(_FV(A578,"type"),"groupID")))</f>
        <v>-</v>
      </c>
      <c r="C578" t="str" cm="1">
        <f t="array" ref="C578">IF(B578="-","-",_xldudf_EVEONLINE_CATEGORY(_FV(B578,"category_id")))</f>
        <v>-</v>
      </c>
      <c r="K578" s="4" cm="1">
        <f t="array" ref="K578">IFERROR(_FV(_xldudf_EVEONLINE_TYPE(_FV(_FV(A578,"type"),"id")),"Adjusted Price",TRUE),0)</f>
        <v>0</v>
      </c>
      <c r="L578" s="4">
        <f t="shared" si="8"/>
        <v>0</v>
      </c>
    </row>
    <row r="579" spans="2:12">
      <c r="B579" t="str" cm="1">
        <f t="array" ref="B579">IF(A579="","-",_xldudf_EVEONLINE_GROUP(_FV(_FV(A579,"type"),"groupID")))</f>
        <v>-</v>
      </c>
      <c r="C579" t="str" cm="1">
        <f t="array" ref="C579">IF(B579="-","-",_xldudf_EVEONLINE_CATEGORY(_FV(B579,"category_id")))</f>
        <v>-</v>
      </c>
      <c r="K579" s="4" cm="1">
        <f t="array" ref="K579">IFERROR(_FV(_xldudf_EVEONLINE_TYPE(_FV(_FV(A579,"type"),"id")),"Adjusted Price",TRUE),0)</f>
        <v>0</v>
      </c>
      <c r="L579" s="4">
        <f t="shared" ref="L579:L642" si="9">F579*K579</f>
        <v>0</v>
      </c>
    </row>
    <row r="580" spans="2:12">
      <c r="B580" t="str" cm="1">
        <f t="array" ref="B580">IF(A580="","-",_xldudf_EVEONLINE_GROUP(_FV(_FV(A580,"type"),"groupID")))</f>
        <v>-</v>
      </c>
      <c r="C580" t="str" cm="1">
        <f t="array" ref="C580">IF(B580="-","-",_xldudf_EVEONLINE_CATEGORY(_FV(B580,"category_id")))</f>
        <v>-</v>
      </c>
      <c r="K580" s="4" cm="1">
        <f t="array" ref="K580">IFERROR(_FV(_xldudf_EVEONLINE_TYPE(_FV(_FV(A580,"type"),"id")),"Adjusted Price",TRUE),0)</f>
        <v>0</v>
      </c>
      <c r="L580" s="4">
        <f t="shared" si="9"/>
        <v>0</v>
      </c>
    </row>
    <row r="581" spans="2:12">
      <c r="B581" t="str" cm="1">
        <f t="array" ref="B581">IF(A581="","-",_xldudf_EVEONLINE_GROUP(_FV(_FV(A581,"type"),"groupID")))</f>
        <v>-</v>
      </c>
      <c r="C581" t="str" cm="1">
        <f t="array" ref="C581">IF(B581="-","-",_xldudf_EVEONLINE_CATEGORY(_FV(B581,"category_id")))</f>
        <v>-</v>
      </c>
      <c r="K581" s="4" cm="1">
        <f t="array" ref="K581">IFERROR(_FV(_xldudf_EVEONLINE_TYPE(_FV(_FV(A581,"type"),"id")),"Adjusted Price",TRUE),0)</f>
        <v>0</v>
      </c>
      <c r="L581" s="4">
        <f t="shared" si="9"/>
        <v>0</v>
      </c>
    </row>
    <row r="582" spans="2:12">
      <c r="B582" t="str" cm="1">
        <f t="array" ref="B582">IF(A582="","-",_xldudf_EVEONLINE_GROUP(_FV(_FV(A582,"type"),"groupID")))</f>
        <v>-</v>
      </c>
      <c r="C582" t="str" cm="1">
        <f t="array" ref="C582">IF(B582="-","-",_xldudf_EVEONLINE_CATEGORY(_FV(B582,"category_id")))</f>
        <v>-</v>
      </c>
      <c r="K582" s="4" cm="1">
        <f t="array" ref="K582">IFERROR(_FV(_xldudf_EVEONLINE_TYPE(_FV(_FV(A582,"type"),"id")),"Adjusted Price",TRUE),0)</f>
        <v>0</v>
      </c>
      <c r="L582" s="4">
        <f t="shared" si="9"/>
        <v>0</v>
      </c>
    </row>
    <row r="583" spans="2:12">
      <c r="B583" t="str" cm="1">
        <f t="array" ref="B583">IF(A583="","-",_xldudf_EVEONLINE_GROUP(_FV(_FV(A583,"type"),"groupID")))</f>
        <v>-</v>
      </c>
      <c r="C583" t="str" cm="1">
        <f t="array" ref="C583">IF(B583="-","-",_xldudf_EVEONLINE_CATEGORY(_FV(B583,"category_id")))</f>
        <v>-</v>
      </c>
      <c r="K583" s="4" cm="1">
        <f t="array" ref="K583">IFERROR(_FV(_xldudf_EVEONLINE_TYPE(_FV(_FV(A583,"type"),"id")),"Adjusted Price",TRUE),0)</f>
        <v>0</v>
      </c>
      <c r="L583" s="4">
        <f t="shared" si="9"/>
        <v>0</v>
      </c>
    </row>
    <row r="584" spans="2:12">
      <c r="B584" t="str" cm="1">
        <f t="array" ref="B584">IF(A584="","-",_xldudf_EVEONLINE_GROUP(_FV(_FV(A584,"type"),"groupID")))</f>
        <v>-</v>
      </c>
      <c r="C584" t="str" cm="1">
        <f t="array" ref="C584">IF(B584="-","-",_xldudf_EVEONLINE_CATEGORY(_FV(B584,"category_id")))</f>
        <v>-</v>
      </c>
      <c r="K584" s="4" cm="1">
        <f t="array" ref="K584">IFERROR(_FV(_xldudf_EVEONLINE_TYPE(_FV(_FV(A584,"type"),"id")),"Adjusted Price",TRUE),0)</f>
        <v>0</v>
      </c>
      <c r="L584" s="4">
        <f t="shared" si="9"/>
        <v>0</v>
      </c>
    </row>
    <row r="585" spans="2:12">
      <c r="B585" t="str" cm="1">
        <f t="array" ref="B585">IF(A585="","-",_xldudf_EVEONLINE_GROUP(_FV(_FV(A585,"type"),"groupID")))</f>
        <v>-</v>
      </c>
      <c r="C585" t="str" cm="1">
        <f t="array" ref="C585">IF(B585="-","-",_xldudf_EVEONLINE_CATEGORY(_FV(B585,"category_id")))</f>
        <v>-</v>
      </c>
      <c r="K585" s="4" cm="1">
        <f t="array" ref="K585">IFERROR(_FV(_xldudf_EVEONLINE_TYPE(_FV(_FV(A585,"type"),"id")),"Adjusted Price",TRUE),0)</f>
        <v>0</v>
      </c>
      <c r="L585" s="4">
        <f t="shared" si="9"/>
        <v>0</v>
      </c>
    </row>
    <row r="586" spans="2:12">
      <c r="B586" t="str" cm="1">
        <f t="array" ref="B586">IF(A586="","-",_xldudf_EVEONLINE_GROUP(_FV(_FV(A586,"type"),"groupID")))</f>
        <v>-</v>
      </c>
      <c r="C586" t="str" cm="1">
        <f t="array" ref="C586">IF(B586="-","-",_xldudf_EVEONLINE_CATEGORY(_FV(B586,"category_id")))</f>
        <v>-</v>
      </c>
      <c r="K586" s="4" cm="1">
        <f t="array" ref="K586">IFERROR(_FV(_xldudf_EVEONLINE_TYPE(_FV(_FV(A586,"type"),"id")),"Adjusted Price",TRUE),0)</f>
        <v>0</v>
      </c>
      <c r="L586" s="4">
        <f t="shared" si="9"/>
        <v>0</v>
      </c>
    </row>
    <row r="587" spans="2:12">
      <c r="B587" t="str" cm="1">
        <f t="array" ref="B587">IF(A587="","-",_xldudf_EVEONLINE_GROUP(_FV(_FV(A587,"type"),"groupID")))</f>
        <v>-</v>
      </c>
      <c r="C587" t="str" cm="1">
        <f t="array" ref="C587">IF(B587="-","-",_xldudf_EVEONLINE_CATEGORY(_FV(B587,"category_id")))</f>
        <v>-</v>
      </c>
      <c r="K587" s="4" cm="1">
        <f t="array" ref="K587">IFERROR(_FV(_xldudf_EVEONLINE_TYPE(_FV(_FV(A587,"type"),"id")),"Adjusted Price",TRUE),0)</f>
        <v>0</v>
      </c>
      <c r="L587" s="4">
        <f t="shared" si="9"/>
        <v>0</v>
      </c>
    </row>
    <row r="588" spans="2:12">
      <c r="B588" t="str" cm="1">
        <f t="array" ref="B588">IF(A588="","-",_xldudf_EVEONLINE_GROUP(_FV(_FV(A588,"type"),"groupID")))</f>
        <v>-</v>
      </c>
      <c r="C588" t="str" cm="1">
        <f t="array" ref="C588">IF(B588="-","-",_xldudf_EVEONLINE_CATEGORY(_FV(B588,"category_id")))</f>
        <v>-</v>
      </c>
      <c r="K588" s="4" cm="1">
        <f t="array" ref="K588">IFERROR(_FV(_xldudf_EVEONLINE_TYPE(_FV(_FV(A588,"type"),"id")),"Adjusted Price",TRUE),0)</f>
        <v>0</v>
      </c>
      <c r="L588" s="4">
        <f t="shared" si="9"/>
        <v>0</v>
      </c>
    </row>
    <row r="589" spans="2:12">
      <c r="B589" t="str" cm="1">
        <f t="array" ref="B589">IF(A589="","-",_xldudf_EVEONLINE_GROUP(_FV(_FV(A589,"type"),"groupID")))</f>
        <v>-</v>
      </c>
      <c r="C589" t="str" cm="1">
        <f t="array" ref="C589">IF(B589="-","-",_xldudf_EVEONLINE_CATEGORY(_FV(B589,"category_id")))</f>
        <v>-</v>
      </c>
      <c r="K589" s="4" cm="1">
        <f t="array" ref="K589">IFERROR(_FV(_xldudf_EVEONLINE_TYPE(_FV(_FV(A589,"type"),"id")),"Adjusted Price",TRUE),0)</f>
        <v>0</v>
      </c>
      <c r="L589" s="4">
        <f t="shared" si="9"/>
        <v>0</v>
      </c>
    </row>
    <row r="590" spans="2:12">
      <c r="B590" t="str" cm="1">
        <f t="array" ref="B590">IF(A590="","-",_xldudf_EVEONLINE_GROUP(_FV(_FV(A590,"type"),"groupID")))</f>
        <v>-</v>
      </c>
      <c r="C590" t="str" cm="1">
        <f t="array" ref="C590">IF(B590="-","-",_xldudf_EVEONLINE_CATEGORY(_FV(B590,"category_id")))</f>
        <v>-</v>
      </c>
      <c r="K590" s="4" cm="1">
        <f t="array" ref="K590">IFERROR(_FV(_xldudf_EVEONLINE_TYPE(_FV(_FV(A590,"type"),"id")),"Adjusted Price",TRUE),0)</f>
        <v>0</v>
      </c>
      <c r="L590" s="4">
        <f t="shared" si="9"/>
        <v>0</v>
      </c>
    </row>
    <row r="591" spans="2:12">
      <c r="B591" t="str" cm="1">
        <f t="array" ref="B591">IF(A591="","-",_xldudf_EVEONLINE_GROUP(_FV(_FV(A591,"type"),"groupID")))</f>
        <v>-</v>
      </c>
      <c r="C591" t="str" cm="1">
        <f t="array" ref="C591">IF(B591="-","-",_xldudf_EVEONLINE_CATEGORY(_FV(B591,"category_id")))</f>
        <v>-</v>
      </c>
      <c r="K591" s="4" cm="1">
        <f t="array" ref="K591">IFERROR(_FV(_xldudf_EVEONLINE_TYPE(_FV(_FV(A591,"type"),"id")),"Adjusted Price",TRUE),0)</f>
        <v>0</v>
      </c>
      <c r="L591" s="4">
        <f t="shared" si="9"/>
        <v>0</v>
      </c>
    </row>
    <row r="592" spans="2:12">
      <c r="B592" t="str" cm="1">
        <f t="array" ref="B592">IF(A592="","-",_xldudf_EVEONLINE_GROUP(_FV(_FV(A592,"type"),"groupID")))</f>
        <v>-</v>
      </c>
      <c r="C592" t="str" cm="1">
        <f t="array" ref="C592">IF(B592="-","-",_xldudf_EVEONLINE_CATEGORY(_FV(B592,"category_id")))</f>
        <v>-</v>
      </c>
      <c r="K592" s="4" cm="1">
        <f t="array" ref="K592">IFERROR(_FV(_xldudf_EVEONLINE_TYPE(_FV(_FV(A592,"type"),"id")),"Adjusted Price",TRUE),0)</f>
        <v>0</v>
      </c>
      <c r="L592" s="4">
        <f t="shared" si="9"/>
        <v>0</v>
      </c>
    </row>
    <row r="593" spans="2:12">
      <c r="B593" t="str" cm="1">
        <f t="array" ref="B593">IF(A593="","-",_xldudf_EVEONLINE_GROUP(_FV(_FV(A593,"type"),"groupID")))</f>
        <v>-</v>
      </c>
      <c r="C593" t="str" cm="1">
        <f t="array" ref="C593">IF(B593="-","-",_xldudf_EVEONLINE_CATEGORY(_FV(B593,"category_id")))</f>
        <v>-</v>
      </c>
      <c r="K593" s="4" cm="1">
        <f t="array" ref="K593">IFERROR(_FV(_xldudf_EVEONLINE_TYPE(_FV(_FV(A593,"type"),"id")),"Adjusted Price",TRUE),0)</f>
        <v>0</v>
      </c>
      <c r="L593" s="4">
        <f t="shared" si="9"/>
        <v>0</v>
      </c>
    </row>
    <row r="594" spans="2:12">
      <c r="B594" t="str" cm="1">
        <f t="array" ref="B594">IF(A594="","-",_xldudf_EVEONLINE_GROUP(_FV(_FV(A594,"type"),"groupID")))</f>
        <v>-</v>
      </c>
      <c r="C594" t="str" cm="1">
        <f t="array" ref="C594">IF(B594="-","-",_xldudf_EVEONLINE_CATEGORY(_FV(B594,"category_id")))</f>
        <v>-</v>
      </c>
      <c r="K594" s="4" cm="1">
        <f t="array" ref="K594">IFERROR(_FV(_xldudf_EVEONLINE_TYPE(_FV(_FV(A594,"type"),"id")),"Adjusted Price",TRUE),0)</f>
        <v>0</v>
      </c>
      <c r="L594" s="4">
        <f t="shared" si="9"/>
        <v>0</v>
      </c>
    </row>
    <row r="595" spans="2:12">
      <c r="B595" t="str" cm="1">
        <f t="array" ref="B595">IF(A595="","-",_xldudf_EVEONLINE_GROUP(_FV(_FV(A595,"type"),"groupID")))</f>
        <v>-</v>
      </c>
      <c r="C595" t="str" cm="1">
        <f t="array" ref="C595">IF(B595="-","-",_xldudf_EVEONLINE_CATEGORY(_FV(B595,"category_id")))</f>
        <v>-</v>
      </c>
      <c r="K595" s="4" cm="1">
        <f t="array" ref="K595">IFERROR(_FV(_xldudf_EVEONLINE_TYPE(_FV(_FV(A595,"type"),"id")),"Adjusted Price",TRUE),0)</f>
        <v>0</v>
      </c>
      <c r="L595" s="4">
        <f t="shared" si="9"/>
        <v>0</v>
      </c>
    </row>
    <row r="596" spans="2:12">
      <c r="B596" t="str" cm="1">
        <f t="array" ref="B596">IF(A596="","-",_xldudf_EVEONLINE_GROUP(_FV(_FV(A596,"type"),"groupID")))</f>
        <v>-</v>
      </c>
      <c r="C596" t="str" cm="1">
        <f t="array" ref="C596">IF(B596="-","-",_xldudf_EVEONLINE_CATEGORY(_FV(B596,"category_id")))</f>
        <v>-</v>
      </c>
      <c r="K596" s="4" cm="1">
        <f t="array" ref="K596">IFERROR(_FV(_xldudf_EVEONLINE_TYPE(_FV(_FV(A596,"type"),"id")),"Adjusted Price",TRUE),0)</f>
        <v>0</v>
      </c>
      <c r="L596" s="4">
        <f t="shared" si="9"/>
        <v>0</v>
      </c>
    </row>
    <row r="597" spans="2:12">
      <c r="B597" t="str" cm="1">
        <f t="array" ref="B597">IF(A597="","-",_xldudf_EVEONLINE_GROUP(_FV(_FV(A597,"type"),"groupID")))</f>
        <v>-</v>
      </c>
      <c r="C597" t="str" cm="1">
        <f t="array" ref="C597">IF(B597="-","-",_xldudf_EVEONLINE_CATEGORY(_FV(B597,"category_id")))</f>
        <v>-</v>
      </c>
      <c r="K597" s="4" cm="1">
        <f t="array" ref="K597">IFERROR(_FV(_xldudf_EVEONLINE_TYPE(_FV(_FV(A597,"type"),"id")),"Adjusted Price",TRUE),0)</f>
        <v>0</v>
      </c>
      <c r="L597" s="4">
        <f t="shared" si="9"/>
        <v>0</v>
      </c>
    </row>
    <row r="598" spans="2:12">
      <c r="B598" t="str" cm="1">
        <f t="array" ref="B598">IF(A598="","-",_xldudf_EVEONLINE_GROUP(_FV(_FV(A598,"type"),"groupID")))</f>
        <v>-</v>
      </c>
      <c r="C598" t="str" cm="1">
        <f t="array" ref="C598">IF(B598="-","-",_xldudf_EVEONLINE_CATEGORY(_FV(B598,"category_id")))</f>
        <v>-</v>
      </c>
      <c r="K598" s="4" cm="1">
        <f t="array" ref="K598">IFERROR(_FV(_xldudf_EVEONLINE_TYPE(_FV(_FV(A598,"type"),"id")),"Adjusted Price",TRUE),0)</f>
        <v>0</v>
      </c>
      <c r="L598" s="4">
        <f t="shared" si="9"/>
        <v>0</v>
      </c>
    </row>
    <row r="599" spans="2:12">
      <c r="B599" t="str" cm="1">
        <f t="array" ref="B599">IF(A599="","-",_xldudf_EVEONLINE_GROUP(_FV(_FV(A599,"type"),"groupID")))</f>
        <v>-</v>
      </c>
      <c r="C599" t="str" cm="1">
        <f t="array" ref="C599">IF(B599="-","-",_xldudf_EVEONLINE_CATEGORY(_FV(B599,"category_id")))</f>
        <v>-</v>
      </c>
      <c r="K599" s="4" cm="1">
        <f t="array" ref="K599">IFERROR(_FV(_xldudf_EVEONLINE_TYPE(_FV(_FV(A599,"type"),"id")),"Adjusted Price",TRUE),0)</f>
        <v>0</v>
      </c>
      <c r="L599" s="4">
        <f t="shared" si="9"/>
        <v>0</v>
      </c>
    </row>
    <row r="600" spans="2:12">
      <c r="B600" t="str" cm="1">
        <f t="array" ref="B600">IF(A600="","-",_xldudf_EVEONLINE_GROUP(_FV(_FV(A600,"type"),"groupID")))</f>
        <v>-</v>
      </c>
      <c r="C600" t="str" cm="1">
        <f t="array" ref="C600">IF(B600="-","-",_xldudf_EVEONLINE_CATEGORY(_FV(B600,"category_id")))</f>
        <v>-</v>
      </c>
      <c r="K600" s="4" cm="1">
        <f t="array" ref="K600">IFERROR(_FV(_xldudf_EVEONLINE_TYPE(_FV(_FV(A600,"type"),"id")),"Adjusted Price",TRUE),0)</f>
        <v>0</v>
      </c>
      <c r="L600" s="4">
        <f t="shared" si="9"/>
        <v>0</v>
      </c>
    </row>
    <row r="601" spans="2:12">
      <c r="B601" t="str" cm="1">
        <f t="array" ref="B601">IF(A601="","-",_xldudf_EVEONLINE_GROUP(_FV(_FV(A601,"type"),"groupID")))</f>
        <v>-</v>
      </c>
      <c r="C601" t="str" cm="1">
        <f t="array" ref="C601">IF(B601="-","-",_xldudf_EVEONLINE_CATEGORY(_FV(B601,"category_id")))</f>
        <v>-</v>
      </c>
      <c r="K601" s="4" cm="1">
        <f t="array" ref="K601">IFERROR(_FV(_xldudf_EVEONLINE_TYPE(_FV(_FV(A601,"type"),"id")),"Adjusted Price",TRUE),0)</f>
        <v>0</v>
      </c>
      <c r="L601" s="4">
        <f t="shared" si="9"/>
        <v>0</v>
      </c>
    </row>
    <row r="602" spans="2:12">
      <c r="B602" t="str" cm="1">
        <f t="array" ref="B602">IF(A602="","-",_xldudf_EVEONLINE_GROUP(_FV(_FV(A602,"type"),"groupID")))</f>
        <v>-</v>
      </c>
      <c r="C602" t="str" cm="1">
        <f t="array" ref="C602">IF(B602="-","-",_xldudf_EVEONLINE_CATEGORY(_FV(B602,"category_id")))</f>
        <v>-</v>
      </c>
      <c r="K602" s="4" cm="1">
        <f t="array" ref="K602">IFERROR(_FV(_xldudf_EVEONLINE_TYPE(_FV(_FV(A602,"type"),"id")),"Adjusted Price",TRUE),0)</f>
        <v>0</v>
      </c>
      <c r="L602" s="4">
        <f t="shared" si="9"/>
        <v>0</v>
      </c>
    </row>
    <row r="603" spans="2:12">
      <c r="B603" t="str" cm="1">
        <f t="array" ref="B603">IF(A603="","-",_xldudf_EVEONLINE_GROUP(_FV(_FV(A603,"type"),"groupID")))</f>
        <v>-</v>
      </c>
      <c r="C603" t="str" cm="1">
        <f t="array" ref="C603">IF(B603="-","-",_xldudf_EVEONLINE_CATEGORY(_FV(B603,"category_id")))</f>
        <v>-</v>
      </c>
      <c r="K603" s="4" cm="1">
        <f t="array" ref="K603">IFERROR(_FV(_xldudf_EVEONLINE_TYPE(_FV(_FV(A603,"type"),"id")),"Adjusted Price",TRUE),0)</f>
        <v>0</v>
      </c>
      <c r="L603" s="4">
        <f t="shared" si="9"/>
        <v>0</v>
      </c>
    </row>
    <row r="604" spans="2:12">
      <c r="B604" t="str" cm="1">
        <f t="array" ref="B604">IF(A604="","-",_xldudf_EVEONLINE_GROUP(_FV(_FV(A604,"type"),"groupID")))</f>
        <v>-</v>
      </c>
      <c r="C604" t="str" cm="1">
        <f t="array" ref="C604">IF(B604="-","-",_xldudf_EVEONLINE_CATEGORY(_FV(B604,"category_id")))</f>
        <v>-</v>
      </c>
      <c r="K604" s="4" cm="1">
        <f t="array" ref="K604">IFERROR(_FV(_xldudf_EVEONLINE_TYPE(_FV(_FV(A604,"type"),"id")),"Adjusted Price",TRUE),0)</f>
        <v>0</v>
      </c>
      <c r="L604" s="4">
        <f t="shared" si="9"/>
        <v>0</v>
      </c>
    </row>
    <row r="605" spans="2:12">
      <c r="B605" t="str" cm="1">
        <f t="array" ref="B605">IF(A605="","-",_xldudf_EVEONLINE_GROUP(_FV(_FV(A605,"type"),"groupID")))</f>
        <v>-</v>
      </c>
      <c r="C605" t="str" cm="1">
        <f t="array" ref="C605">IF(B605="-","-",_xldudf_EVEONLINE_CATEGORY(_FV(B605,"category_id")))</f>
        <v>-</v>
      </c>
      <c r="K605" s="4" cm="1">
        <f t="array" ref="K605">IFERROR(_FV(_xldudf_EVEONLINE_TYPE(_FV(_FV(A605,"type"),"id")),"Adjusted Price",TRUE),0)</f>
        <v>0</v>
      </c>
      <c r="L605" s="4">
        <f t="shared" si="9"/>
        <v>0</v>
      </c>
    </row>
    <row r="606" spans="2:12">
      <c r="B606" t="str" cm="1">
        <f t="array" ref="B606">IF(A606="","-",_xldudf_EVEONLINE_GROUP(_FV(_FV(A606,"type"),"groupID")))</f>
        <v>-</v>
      </c>
      <c r="C606" t="str" cm="1">
        <f t="array" ref="C606">IF(B606="-","-",_xldudf_EVEONLINE_CATEGORY(_FV(B606,"category_id")))</f>
        <v>-</v>
      </c>
      <c r="K606" s="4" cm="1">
        <f t="array" ref="K606">IFERROR(_FV(_xldudf_EVEONLINE_TYPE(_FV(_FV(A606,"type"),"id")),"Adjusted Price",TRUE),0)</f>
        <v>0</v>
      </c>
      <c r="L606" s="4">
        <f t="shared" si="9"/>
        <v>0</v>
      </c>
    </row>
    <row r="607" spans="2:12">
      <c r="B607" t="str" cm="1">
        <f t="array" ref="B607">IF(A607="","-",_xldudf_EVEONLINE_GROUP(_FV(_FV(A607,"type"),"groupID")))</f>
        <v>-</v>
      </c>
      <c r="C607" t="str" cm="1">
        <f t="array" ref="C607">IF(B607="-","-",_xldudf_EVEONLINE_CATEGORY(_FV(B607,"category_id")))</f>
        <v>-</v>
      </c>
      <c r="K607" s="4" cm="1">
        <f t="array" ref="K607">IFERROR(_FV(_xldudf_EVEONLINE_TYPE(_FV(_FV(A607,"type"),"id")),"Adjusted Price",TRUE),0)</f>
        <v>0</v>
      </c>
      <c r="L607" s="4">
        <f t="shared" si="9"/>
        <v>0</v>
      </c>
    </row>
    <row r="608" spans="2:12">
      <c r="B608" t="str" cm="1">
        <f t="array" ref="B608">IF(A608="","-",_xldudf_EVEONLINE_GROUP(_FV(_FV(A608,"type"),"groupID")))</f>
        <v>-</v>
      </c>
      <c r="C608" t="str" cm="1">
        <f t="array" ref="C608">IF(B608="-","-",_xldudf_EVEONLINE_CATEGORY(_FV(B608,"category_id")))</f>
        <v>-</v>
      </c>
      <c r="K608" s="4" cm="1">
        <f t="array" ref="K608">IFERROR(_FV(_xldudf_EVEONLINE_TYPE(_FV(_FV(A608,"type"),"id")),"Adjusted Price",TRUE),0)</f>
        <v>0</v>
      </c>
      <c r="L608" s="4">
        <f t="shared" si="9"/>
        <v>0</v>
      </c>
    </row>
    <row r="609" spans="2:12">
      <c r="B609" t="str" cm="1">
        <f t="array" ref="B609">IF(A609="","-",_xldudf_EVEONLINE_GROUP(_FV(_FV(A609,"type"),"groupID")))</f>
        <v>-</v>
      </c>
      <c r="C609" t="str" cm="1">
        <f t="array" ref="C609">IF(B609="-","-",_xldudf_EVEONLINE_CATEGORY(_FV(B609,"category_id")))</f>
        <v>-</v>
      </c>
      <c r="K609" s="4" cm="1">
        <f t="array" ref="K609">IFERROR(_FV(_xldudf_EVEONLINE_TYPE(_FV(_FV(A609,"type"),"id")),"Adjusted Price",TRUE),0)</f>
        <v>0</v>
      </c>
      <c r="L609" s="4">
        <f t="shared" si="9"/>
        <v>0</v>
      </c>
    </row>
    <row r="610" spans="2:12">
      <c r="B610" t="str" cm="1">
        <f t="array" ref="B610">IF(A610="","-",_xldudf_EVEONLINE_GROUP(_FV(_FV(A610,"type"),"groupID")))</f>
        <v>-</v>
      </c>
      <c r="C610" t="str" cm="1">
        <f t="array" ref="C610">IF(B610="-","-",_xldudf_EVEONLINE_CATEGORY(_FV(B610,"category_id")))</f>
        <v>-</v>
      </c>
      <c r="K610" s="4" cm="1">
        <f t="array" ref="K610">IFERROR(_FV(_xldudf_EVEONLINE_TYPE(_FV(_FV(A610,"type"),"id")),"Adjusted Price",TRUE),0)</f>
        <v>0</v>
      </c>
      <c r="L610" s="4">
        <f t="shared" si="9"/>
        <v>0</v>
      </c>
    </row>
    <row r="611" spans="2:12">
      <c r="B611" t="str" cm="1">
        <f t="array" ref="B611">IF(A611="","-",_xldudf_EVEONLINE_GROUP(_FV(_FV(A611,"type"),"groupID")))</f>
        <v>-</v>
      </c>
      <c r="C611" t="str" cm="1">
        <f t="array" ref="C611">IF(B611="-","-",_xldudf_EVEONLINE_CATEGORY(_FV(B611,"category_id")))</f>
        <v>-</v>
      </c>
      <c r="K611" s="4" cm="1">
        <f t="array" ref="K611">IFERROR(_FV(_xldudf_EVEONLINE_TYPE(_FV(_FV(A611,"type"),"id")),"Adjusted Price",TRUE),0)</f>
        <v>0</v>
      </c>
      <c r="L611" s="4">
        <f t="shared" si="9"/>
        <v>0</v>
      </c>
    </row>
    <row r="612" spans="2:12">
      <c r="B612" t="str" cm="1">
        <f t="array" ref="B612">IF(A612="","-",_xldudf_EVEONLINE_GROUP(_FV(_FV(A612,"type"),"groupID")))</f>
        <v>-</v>
      </c>
      <c r="C612" t="str" cm="1">
        <f t="array" ref="C612">IF(B612="-","-",_xldudf_EVEONLINE_CATEGORY(_FV(B612,"category_id")))</f>
        <v>-</v>
      </c>
      <c r="K612" s="4" cm="1">
        <f t="array" ref="K612">IFERROR(_FV(_xldudf_EVEONLINE_TYPE(_FV(_FV(A612,"type"),"id")),"Adjusted Price",TRUE),0)</f>
        <v>0</v>
      </c>
      <c r="L612" s="4">
        <f t="shared" si="9"/>
        <v>0</v>
      </c>
    </row>
    <row r="613" spans="2:12">
      <c r="B613" t="str" cm="1">
        <f t="array" ref="B613">IF(A613="","-",_xldudf_EVEONLINE_GROUP(_FV(_FV(A613,"type"),"groupID")))</f>
        <v>-</v>
      </c>
      <c r="C613" t="str" cm="1">
        <f t="array" ref="C613">IF(B613="-","-",_xldudf_EVEONLINE_CATEGORY(_FV(B613,"category_id")))</f>
        <v>-</v>
      </c>
      <c r="K613" s="4" cm="1">
        <f t="array" ref="K613">IFERROR(_FV(_xldudf_EVEONLINE_TYPE(_FV(_FV(A613,"type"),"id")),"Adjusted Price",TRUE),0)</f>
        <v>0</v>
      </c>
      <c r="L613" s="4">
        <f t="shared" si="9"/>
        <v>0</v>
      </c>
    </row>
    <row r="614" spans="2:12">
      <c r="B614" t="str" cm="1">
        <f t="array" ref="B614">IF(A614="","-",_xldudf_EVEONLINE_GROUP(_FV(_FV(A614,"type"),"groupID")))</f>
        <v>-</v>
      </c>
      <c r="C614" t="str" cm="1">
        <f t="array" ref="C614">IF(B614="-","-",_xldudf_EVEONLINE_CATEGORY(_FV(B614,"category_id")))</f>
        <v>-</v>
      </c>
      <c r="K614" s="4" cm="1">
        <f t="array" ref="K614">IFERROR(_FV(_xldudf_EVEONLINE_TYPE(_FV(_FV(A614,"type"),"id")),"Adjusted Price",TRUE),0)</f>
        <v>0</v>
      </c>
      <c r="L614" s="4">
        <f t="shared" si="9"/>
        <v>0</v>
      </c>
    </row>
    <row r="615" spans="2:12">
      <c r="B615" t="str" cm="1">
        <f t="array" ref="B615">IF(A615="","-",_xldudf_EVEONLINE_GROUP(_FV(_FV(A615,"type"),"groupID")))</f>
        <v>-</v>
      </c>
      <c r="C615" t="str" cm="1">
        <f t="array" ref="C615">IF(B615="-","-",_xldudf_EVEONLINE_CATEGORY(_FV(B615,"category_id")))</f>
        <v>-</v>
      </c>
      <c r="K615" s="4" cm="1">
        <f t="array" ref="K615">IFERROR(_FV(_xldudf_EVEONLINE_TYPE(_FV(_FV(A615,"type"),"id")),"Adjusted Price",TRUE),0)</f>
        <v>0</v>
      </c>
      <c r="L615" s="4">
        <f t="shared" si="9"/>
        <v>0</v>
      </c>
    </row>
    <row r="616" spans="2:12">
      <c r="B616" t="str" cm="1">
        <f t="array" ref="B616">IF(A616="","-",_xldudf_EVEONLINE_GROUP(_FV(_FV(A616,"type"),"groupID")))</f>
        <v>-</v>
      </c>
      <c r="C616" t="str" cm="1">
        <f t="array" ref="C616">IF(B616="-","-",_xldudf_EVEONLINE_CATEGORY(_FV(B616,"category_id")))</f>
        <v>-</v>
      </c>
      <c r="K616" s="4" cm="1">
        <f t="array" ref="K616">IFERROR(_FV(_xldudf_EVEONLINE_TYPE(_FV(_FV(A616,"type"),"id")),"Adjusted Price",TRUE),0)</f>
        <v>0</v>
      </c>
      <c r="L616" s="4">
        <f t="shared" si="9"/>
        <v>0</v>
      </c>
    </row>
    <row r="617" spans="2:12">
      <c r="B617" t="str" cm="1">
        <f t="array" ref="B617">IF(A617="","-",_xldudf_EVEONLINE_GROUP(_FV(_FV(A617,"type"),"groupID")))</f>
        <v>-</v>
      </c>
      <c r="C617" t="str" cm="1">
        <f t="array" ref="C617">IF(B617="-","-",_xldudf_EVEONLINE_CATEGORY(_FV(B617,"category_id")))</f>
        <v>-</v>
      </c>
      <c r="K617" s="4" cm="1">
        <f t="array" ref="K617">IFERROR(_FV(_xldudf_EVEONLINE_TYPE(_FV(_FV(A617,"type"),"id")),"Adjusted Price",TRUE),0)</f>
        <v>0</v>
      </c>
      <c r="L617" s="4">
        <f t="shared" si="9"/>
        <v>0</v>
      </c>
    </row>
    <row r="618" spans="2:12">
      <c r="B618" t="str" cm="1">
        <f t="array" ref="B618">IF(A618="","-",_xldudf_EVEONLINE_GROUP(_FV(_FV(A618,"type"),"groupID")))</f>
        <v>-</v>
      </c>
      <c r="C618" t="str" cm="1">
        <f t="array" ref="C618">IF(B618="-","-",_xldudf_EVEONLINE_CATEGORY(_FV(B618,"category_id")))</f>
        <v>-</v>
      </c>
      <c r="K618" s="4" cm="1">
        <f t="array" ref="K618">IFERROR(_FV(_xldudf_EVEONLINE_TYPE(_FV(_FV(A618,"type"),"id")),"Adjusted Price",TRUE),0)</f>
        <v>0</v>
      </c>
      <c r="L618" s="4">
        <f t="shared" si="9"/>
        <v>0</v>
      </c>
    </row>
    <row r="619" spans="2:12">
      <c r="B619" t="str" cm="1">
        <f t="array" ref="B619">IF(A619="","-",_xldudf_EVEONLINE_GROUP(_FV(_FV(A619,"type"),"groupID")))</f>
        <v>-</v>
      </c>
      <c r="C619" t="str" cm="1">
        <f t="array" ref="C619">IF(B619="-","-",_xldudf_EVEONLINE_CATEGORY(_FV(B619,"category_id")))</f>
        <v>-</v>
      </c>
      <c r="K619" s="4" cm="1">
        <f t="array" ref="K619">IFERROR(_FV(_xldudf_EVEONLINE_TYPE(_FV(_FV(A619,"type"),"id")),"Adjusted Price",TRUE),0)</f>
        <v>0</v>
      </c>
      <c r="L619" s="4">
        <f t="shared" si="9"/>
        <v>0</v>
      </c>
    </row>
    <row r="620" spans="2:12">
      <c r="B620" t="str" cm="1">
        <f t="array" ref="B620">IF(A620="","-",_xldudf_EVEONLINE_GROUP(_FV(_FV(A620,"type"),"groupID")))</f>
        <v>-</v>
      </c>
      <c r="C620" t="str" cm="1">
        <f t="array" ref="C620">IF(B620="-","-",_xldudf_EVEONLINE_CATEGORY(_FV(B620,"category_id")))</f>
        <v>-</v>
      </c>
      <c r="K620" s="4" cm="1">
        <f t="array" ref="K620">IFERROR(_FV(_xldudf_EVEONLINE_TYPE(_FV(_FV(A620,"type"),"id")),"Adjusted Price",TRUE),0)</f>
        <v>0</v>
      </c>
      <c r="L620" s="4">
        <f t="shared" si="9"/>
        <v>0</v>
      </c>
    </row>
    <row r="621" spans="2:12">
      <c r="B621" t="str" cm="1">
        <f t="array" ref="B621">IF(A621="","-",_xldudf_EVEONLINE_GROUP(_FV(_FV(A621,"type"),"groupID")))</f>
        <v>-</v>
      </c>
      <c r="C621" t="str" cm="1">
        <f t="array" ref="C621">IF(B621="-","-",_xldudf_EVEONLINE_CATEGORY(_FV(B621,"category_id")))</f>
        <v>-</v>
      </c>
      <c r="K621" s="4" cm="1">
        <f t="array" ref="K621">IFERROR(_FV(_xldudf_EVEONLINE_TYPE(_FV(_FV(A621,"type"),"id")),"Adjusted Price",TRUE),0)</f>
        <v>0</v>
      </c>
      <c r="L621" s="4">
        <f t="shared" si="9"/>
        <v>0</v>
      </c>
    </row>
    <row r="622" spans="2:12">
      <c r="B622" t="str" cm="1">
        <f t="array" ref="B622">IF(A622="","-",_xldudf_EVEONLINE_GROUP(_FV(_FV(A622,"type"),"groupID")))</f>
        <v>-</v>
      </c>
      <c r="C622" t="str" cm="1">
        <f t="array" ref="C622">IF(B622="-","-",_xldudf_EVEONLINE_CATEGORY(_FV(B622,"category_id")))</f>
        <v>-</v>
      </c>
      <c r="K622" s="4" cm="1">
        <f t="array" ref="K622">IFERROR(_FV(_xldudf_EVEONLINE_TYPE(_FV(_FV(A622,"type"),"id")),"Adjusted Price",TRUE),0)</f>
        <v>0</v>
      </c>
      <c r="L622" s="4">
        <f t="shared" si="9"/>
        <v>0</v>
      </c>
    </row>
    <row r="623" spans="2:12">
      <c r="B623" t="str" cm="1">
        <f t="array" ref="B623">IF(A623="","-",_xldudf_EVEONLINE_GROUP(_FV(_FV(A623,"type"),"groupID")))</f>
        <v>-</v>
      </c>
      <c r="C623" t="str" cm="1">
        <f t="array" ref="C623">IF(B623="-","-",_xldudf_EVEONLINE_CATEGORY(_FV(B623,"category_id")))</f>
        <v>-</v>
      </c>
      <c r="K623" s="4" cm="1">
        <f t="array" ref="K623">IFERROR(_FV(_xldudf_EVEONLINE_TYPE(_FV(_FV(A623,"type"),"id")),"Adjusted Price",TRUE),0)</f>
        <v>0</v>
      </c>
      <c r="L623" s="4">
        <f t="shared" si="9"/>
        <v>0</v>
      </c>
    </row>
    <row r="624" spans="2:12">
      <c r="B624" t="str" cm="1">
        <f t="array" ref="B624">IF(A624="","-",_xldudf_EVEONLINE_GROUP(_FV(_FV(A624,"type"),"groupID")))</f>
        <v>-</v>
      </c>
      <c r="C624" t="str" cm="1">
        <f t="array" ref="C624">IF(B624="-","-",_xldudf_EVEONLINE_CATEGORY(_FV(B624,"category_id")))</f>
        <v>-</v>
      </c>
      <c r="K624" s="4" cm="1">
        <f t="array" ref="K624">IFERROR(_FV(_xldudf_EVEONLINE_TYPE(_FV(_FV(A624,"type"),"id")),"Adjusted Price",TRUE),0)</f>
        <v>0</v>
      </c>
      <c r="L624" s="4">
        <f t="shared" si="9"/>
        <v>0</v>
      </c>
    </row>
    <row r="625" spans="2:12">
      <c r="B625" t="str" cm="1">
        <f t="array" ref="B625">IF(A625="","-",_xldudf_EVEONLINE_GROUP(_FV(_FV(A625,"type"),"groupID")))</f>
        <v>-</v>
      </c>
      <c r="C625" t="str" cm="1">
        <f t="array" ref="C625">IF(B625="-","-",_xldudf_EVEONLINE_CATEGORY(_FV(B625,"category_id")))</f>
        <v>-</v>
      </c>
      <c r="K625" s="4" cm="1">
        <f t="array" ref="K625">IFERROR(_FV(_xldudf_EVEONLINE_TYPE(_FV(_FV(A625,"type"),"id")),"Adjusted Price",TRUE),0)</f>
        <v>0</v>
      </c>
      <c r="L625" s="4">
        <f t="shared" si="9"/>
        <v>0</v>
      </c>
    </row>
    <row r="626" spans="2:12">
      <c r="B626" t="str" cm="1">
        <f t="array" ref="B626">IF(A626="","-",_xldudf_EVEONLINE_GROUP(_FV(_FV(A626,"type"),"groupID")))</f>
        <v>-</v>
      </c>
      <c r="C626" t="str" cm="1">
        <f t="array" ref="C626">IF(B626="-","-",_xldudf_EVEONLINE_CATEGORY(_FV(B626,"category_id")))</f>
        <v>-</v>
      </c>
      <c r="K626" s="4" cm="1">
        <f t="array" ref="K626">IFERROR(_FV(_xldudf_EVEONLINE_TYPE(_FV(_FV(A626,"type"),"id")),"Adjusted Price",TRUE),0)</f>
        <v>0</v>
      </c>
      <c r="L626" s="4">
        <f t="shared" si="9"/>
        <v>0</v>
      </c>
    </row>
    <row r="627" spans="2:12">
      <c r="B627" t="str" cm="1">
        <f t="array" ref="B627">IF(A627="","-",_xldudf_EVEONLINE_GROUP(_FV(_FV(A627,"type"),"groupID")))</f>
        <v>-</v>
      </c>
      <c r="C627" t="str" cm="1">
        <f t="array" ref="C627">IF(B627="-","-",_xldudf_EVEONLINE_CATEGORY(_FV(B627,"category_id")))</f>
        <v>-</v>
      </c>
      <c r="K627" s="4" cm="1">
        <f t="array" ref="K627">IFERROR(_FV(_xldudf_EVEONLINE_TYPE(_FV(_FV(A627,"type"),"id")),"Adjusted Price",TRUE),0)</f>
        <v>0</v>
      </c>
      <c r="L627" s="4">
        <f t="shared" si="9"/>
        <v>0</v>
      </c>
    </row>
    <row r="628" spans="2:12">
      <c r="B628" t="str" cm="1">
        <f t="array" ref="B628">IF(A628="","-",_xldudf_EVEONLINE_GROUP(_FV(_FV(A628,"type"),"groupID")))</f>
        <v>-</v>
      </c>
      <c r="C628" t="str" cm="1">
        <f t="array" ref="C628">IF(B628="-","-",_xldudf_EVEONLINE_CATEGORY(_FV(B628,"category_id")))</f>
        <v>-</v>
      </c>
      <c r="K628" s="4" cm="1">
        <f t="array" ref="K628">IFERROR(_FV(_xldudf_EVEONLINE_TYPE(_FV(_FV(A628,"type"),"id")),"Adjusted Price",TRUE),0)</f>
        <v>0</v>
      </c>
      <c r="L628" s="4">
        <f t="shared" si="9"/>
        <v>0</v>
      </c>
    </row>
    <row r="629" spans="2:12">
      <c r="B629" t="str" cm="1">
        <f t="array" ref="B629">IF(A629="","-",_xldudf_EVEONLINE_GROUP(_FV(_FV(A629,"type"),"groupID")))</f>
        <v>-</v>
      </c>
      <c r="C629" t="str" cm="1">
        <f t="array" ref="C629">IF(B629="-","-",_xldudf_EVEONLINE_CATEGORY(_FV(B629,"category_id")))</f>
        <v>-</v>
      </c>
      <c r="K629" s="4" cm="1">
        <f t="array" ref="K629">IFERROR(_FV(_xldudf_EVEONLINE_TYPE(_FV(_FV(A629,"type"),"id")),"Adjusted Price",TRUE),0)</f>
        <v>0</v>
      </c>
      <c r="L629" s="4">
        <f t="shared" si="9"/>
        <v>0</v>
      </c>
    </row>
    <row r="630" spans="2:12">
      <c r="B630" t="str" cm="1">
        <f t="array" ref="B630">IF(A630="","-",_xldudf_EVEONLINE_GROUP(_FV(_FV(A630,"type"),"groupID")))</f>
        <v>-</v>
      </c>
      <c r="C630" t="str" cm="1">
        <f t="array" ref="C630">IF(B630="-","-",_xldudf_EVEONLINE_CATEGORY(_FV(B630,"category_id")))</f>
        <v>-</v>
      </c>
      <c r="K630" s="4" cm="1">
        <f t="array" ref="K630">IFERROR(_FV(_xldudf_EVEONLINE_TYPE(_FV(_FV(A630,"type"),"id")),"Adjusted Price",TRUE),0)</f>
        <v>0</v>
      </c>
      <c r="L630" s="4">
        <f t="shared" si="9"/>
        <v>0</v>
      </c>
    </row>
    <row r="631" spans="2:12">
      <c r="B631" t="str" cm="1">
        <f t="array" ref="B631">IF(A631="","-",_xldudf_EVEONLINE_GROUP(_FV(_FV(A631,"type"),"groupID")))</f>
        <v>-</v>
      </c>
      <c r="C631" t="str" cm="1">
        <f t="array" ref="C631">IF(B631="-","-",_xldudf_EVEONLINE_CATEGORY(_FV(B631,"category_id")))</f>
        <v>-</v>
      </c>
      <c r="K631" s="4" cm="1">
        <f t="array" ref="K631">IFERROR(_FV(_xldudf_EVEONLINE_TYPE(_FV(_FV(A631,"type"),"id")),"Adjusted Price",TRUE),0)</f>
        <v>0</v>
      </c>
      <c r="L631" s="4">
        <f t="shared" si="9"/>
        <v>0</v>
      </c>
    </row>
    <row r="632" spans="2:12">
      <c r="B632" t="str" cm="1">
        <f t="array" ref="B632">IF(A632="","-",_xldudf_EVEONLINE_GROUP(_FV(_FV(A632,"type"),"groupID")))</f>
        <v>-</v>
      </c>
      <c r="C632" t="str" cm="1">
        <f t="array" ref="C632">IF(B632="-","-",_xldudf_EVEONLINE_CATEGORY(_FV(B632,"category_id")))</f>
        <v>-</v>
      </c>
      <c r="K632" s="4" cm="1">
        <f t="array" ref="K632">IFERROR(_FV(_xldudf_EVEONLINE_TYPE(_FV(_FV(A632,"type"),"id")),"Adjusted Price",TRUE),0)</f>
        <v>0</v>
      </c>
      <c r="L632" s="4">
        <f t="shared" si="9"/>
        <v>0</v>
      </c>
    </row>
    <row r="633" spans="2:12">
      <c r="B633" t="str" cm="1">
        <f t="array" ref="B633">IF(A633="","-",_xldudf_EVEONLINE_GROUP(_FV(_FV(A633,"type"),"groupID")))</f>
        <v>-</v>
      </c>
      <c r="C633" t="str" cm="1">
        <f t="array" ref="C633">IF(B633="-","-",_xldudf_EVEONLINE_CATEGORY(_FV(B633,"category_id")))</f>
        <v>-</v>
      </c>
      <c r="K633" s="4" cm="1">
        <f t="array" ref="K633">IFERROR(_FV(_xldudf_EVEONLINE_TYPE(_FV(_FV(A633,"type"),"id")),"Adjusted Price",TRUE),0)</f>
        <v>0</v>
      </c>
      <c r="L633" s="4">
        <f t="shared" si="9"/>
        <v>0</v>
      </c>
    </row>
    <row r="634" spans="2:12">
      <c r="B634" t="str" cm="1">
        <f t="array" ref="B634">IF(A634="","-",_xldudf_EVEONLINE_GROUP(_FV(_FV(A634,"type"),"groupID")))</f>
        <v>-</v>
      </c>
      <c r="C634" t="str" cm="1">
        <f t="array" ref="C634">IF(B634="-","-",_xldudf_EVEONLINE_CATEGORY(_FV(B634,"category_id")))</f>
        <v>-</v>
      </c>
      <c r="K634" s="4" cm="1">
        <f t="array" ref="K634">IFERROR(_FV(_xldudf_EVEONLINE_TYPE(_FV(_FV(A634,"type"),"id")),"Adjusted Price",TRUE),0)</f>
        <v>0</v>
      </c>
      <c r="L634" s="4">
        <f t="shared" si="9"/>
        <v>0</v>
      </c>
    </row>
    <row r="635" spans="2:12">
      <c r="B635" t="str" cm="1">
        <f t="array" ref="B635">IF(A635="","-",_xldudf_EVEONLINE_GROUP(_FV(_FV(A635,"type"),"groupID")))</f>
        <v>-</v>
      </c>
      <c r="C635" t="str" cm="1">
        <f t="array" ref="C635">IF(B635="-","-",_xldudf_EVEONLINE_CATEGORY(_FV(B635,"category_id")))</f>
        <v>-</v>
      </c>
      <c r="K635" s="4" cm="1">
        <f t="array" ref="K635">IFERROR(_FV(_xldudf_EVEONLINE_TYPE(_FV(_FV(A635,"type"),"id")),"Adjusted Price",TRUE),0)</f>
        <v>0</v>
      </c>
      <c r="L635" s="4">
        <f t="shared" si="9"/>
        <v>0</v>
      </c>
    </row>
    <row r="636" spans="2:12">
      <c r="B636" t="str" cm="1">
        <f t="array" ref="B636">IF(A636="","-",_xldudf_EVEONLINE_GROUP(_FV(_FV(A636,"type"),"groupID")))</f>
        <v>-</v>
      </c>
      <c r="C636" t="str" cm="1">
        <f t="array" ref="C636">IF(B636="-","-",_xldudf_EVEONLINE_CATEGORY(_FV(B636,"category_id")))</f>
        <v>-</v>
      </c>
      <c r="K636" s="4" cm="1">
        <f t="array" ref="K636">IFERROR(_FV(_xldudf_EVEONLINE_TYPE(_FV(_FV(A636,"type"),"id")),"Adjusted Price",TRUE),0)</f>
        <v>0</v>
      </c>
      <c r="L636" s="4">
        <f t="shared" si="9"/>
        <v>0</v>
      </c>
    </row>
    <row r="637" spans="2:12">
      <c r="B637" t="str" cm="1">
        <f t="array" ref="B637">IF(A637="","-",_xldudf_EVEONLINE_GROUP(_FV(_FV(A637,"type"),"groupID")))</f>
        <v>-</v>
      </c>
      <c r="C637" t="str" cm="1">
        <f t="array" ref="C637">IF(B637="-","-",_xldudf_EVEONLINE_CATEGORY(_FV(B637,"category_id")))</f>
        <v>-</v>
      </c>
      <c r="K637" s="4" cm="1">
        <f t="array" ref="K637">IFERROR(_FV(_xldudf_EVEONLINE_TYPE(_FV(_FV(A637,"type"),"id")),"Adjusted Price",TRUE),0)</f>
        <v>0</v>
      </c>
      <c r="L637" s="4">
        <f t="shared" si="9"/>
        <v>0</v>
      </c>
    </row>
    <row r="638" spans="2:12">
      <c r="B638" t="str" cm="1">
        <f t="array" ref="B638">IF(A638="","-",_xldudf_EVEONLINE_GROUP(_FV(_FV(A638,"type"),"groupID")))</f>
        <v>-</v>
      </c>
      <c r="C638" t="str" cm="1">
        <f t="array" ref="C638">IF(B638="-","-",_xldudf_EVEONLINE_CATEGORY(_FV(B638,"category_id")))</f>
        <v>-</v>
      </c>
      <c r="K638" s="4" cm="1">
        <f t="array" ref="K638">IFERROR(_FV(_xldudf_EVEONLINE_TYPE(_FV(_FV(A638,"type"),"id")),"Adjusted Price",TRUE),0)</f>
        <v>0</v>
      </c>
      <c r="L638" s="4">
        <f t="shared" si="9"/>
        <v>0</v>
      </c>
    </row>
    <row r="639" spans="2:12">
      <c r="B639" t="str" cm="1">
        <f t="array" ref="B639">IF(A639="","-",_xldudf_EVEONLINE_GROUP(_FV(_FV(A639,"type"),"groupID")))</f>
        <v>-</v>
      </c>
      <c r="C639" t="str" cm="1">
        <f t="array" ref="C639">IF(B639="-","-",_xldudf_EVEONLINE_CATEGORY(_FV(B639,"category_id")))</f>
        <v>-</v>
      </c>
      <c r="K639" s="4" cm="1">
        <f t="array" ref="K639">IFERROR(_FV(_xldudf_EVEONLINE_TYPE(_FV(_FV(A639,"type"),"id")),"Adjusted Price",TRUE),0)</f>
        <v>0</v>
      </c>
      <c r="L639" s="4">
        <f t="shared" si="9"/>
        <v>0</v>
      </c>
    </row>
    <row r="640" spans="2:12">
      <c r="B640" t="str" cm="1">
        <f t="array" ref="B640">IF(A640="","-",_xldudf_EVEONLINE_GROUP(_FV(_FV(A640,"type"),"groupID")))</f>
        <v>-</v>
      </c>
      <c r="C640" t="str" cm="1">
        <f t="array" ref="C640">IF(B640="-","-",_xldudf_EVEONLINE_CATEGORY(_FV(B640,"category_id")))</f>
        <v>-</v>
      </c>
      <c r="K640" s="4" cm="1">
        <f t="array" ref="K640">IFERROR(_FV(_xldudf_EVEONLINE_TYPE(_FV(_FV(A640,"type"),"id")),"Adjusted Price",TRUE),0)</f>
        <v>0</v>
      </c>
      <c r="L640" s="4">
        <f t="shared" si="9"/>
        <v>0</v>
      </c>
    </row>
    <row r="641" spans="2:12">
      <c r="B641" t="str" cm="1">
        <f t="array" ref="B641">IF(A641="","-",_xldudf_EVEONLINE_GROUP(_FV(_FV(A641,"type"),"groupID")))</f>
        <v>-</v>
      </c>
      <c r="C641" t="str" cm="1">
        <f t="array" ref="C641">IF(B641="-","-",_xldudf_EVEONLINE_CATEGORY(_FV(B641,"category_id")))</f>
        <v>-</v>
      </c>
      <c r="K641" s="4" cm="1">
        <f t="array" ref="K641">IFERROR(_FV(_xldudf_EVEONLINE_TYPE(_FV(_FV(A641,"type"),"id")),"Adjusted Price",TRUE),0)</f>
        <v>0</v>
      </c>
      <c r="L641" s="4">
        <f t="shared" si="9"/>
        <v>0</v>
      </c>
    </row>
    <row r="642" spans="2:12">
      <c r="B642" t="str" cm="1">
        <f t="array" ref="B642">IF(A642="","-",_xldudf_EVEONLINE_GROUP(_FV(_FV(A642,"type"),"groupID")))</f>
        <v>-</v>
      </c>
      <c r="C642" t="str" cm="1">
        <f t="array" ref="C642">IF(B642="-","-",_xldudf_EVEONLINE_CATEGORY(_FV(B642,"category_id")))</f>
        <v>-</v>
      </c>
      <c r="K642" s="4" cm="1">
        <f t="array" ref="K642">IFERROR(_FV(_xldudf_EVEONLINE_TYPE(_FV(_FV(A642,"type"),"id")),"Adjusted Price",TRUE),0)</f>
        <v>0</v>
      </c>
      <c r="L642" s="4">
        <f t="shared" si="9"/>
        <v>0</v>
      </c>
    </row>
    <row r="643" spans="2:12">
      <c r="B643" t="str" cm="1">
        <f t="array" ref="B643">IF(A643="","-",_xldudf_EVEONLINE_GROUP(_FV(_FV(A643,"type"),"groupID")))</f>
        <v>-</v>
      </c>
      <c r="C643" t="str" cm="1">
        <f t="array" ref="C643">IF(B643="-","-",_xldudf_EVEONLINE_CATEGORY(_FV(B643,"category_id")))</f>
        <v>-</v>
      </c>
      <c r="K643" s="4" cm="1">
        <f t="array" ref="K643">IFERROR(_FV(_xldudf_EVEONLINE_TYPE(_FV(_FV(A643,"type"),"id")),"Adjusted Price",TRUE),0)</f>
        <v>0</v>
      </c>
      <c r="L643" s="4">
        <f t="shared" ref="L643:L706" si="10">F643*K643</f>
        <v>0</v>
      </c>
    </row>
    <row r="644" spans="2:12">
      <c r="B644" t="str" cm="1">
        <f t="array" ref="B644">IF(A644="","-",_xldudf_EVEONLINE_GROUP(_FV(_FV(A644,"type"),"groupID")))</f>
        <v>-</v>
      </c>
      <c r="C644" t="str" cm="1">
        <f t="array" ref="C644">IF(B644="-","-",_xldudf_EVEONLINE_CATEGORY(_FV(B644,"category_id")))</f>
        <v>-</v>
      </c>
      <c r="K644" s="4" cm="1">
        <f t="array" ref="K644">IFERROR(_FV(_xldudf_EVEONLINE_TYPE(_FV(_FV(A644,"type"),"id")),"Adjusted Price",TRUE),0)</f>
        <v>0</v>
      </c>
      <c r="L644" s="4">
        <f t="shared" si="10"/>
        <v>0</v>
      </c>
    </row>
    <row r="645" spans="2:12">
      <c r="B645" t="str" cm="1">
        <f t="array" ref="B645">IF(A645="","-",_xldudf_EVEONLINE_GROUP(_FV(_FV(A645,"type"),"groupID")))</f>
        <v>-</v>
      </c>
      <c r="C645" t="str" cm="1">
        <f t="array" ref="C645">IF(B645="-","-",_xldudf_EVEONLINE_CATEGORY(_FV(B645,"category_id")))</f>
        <v>-</v>
      </c>
      <c r="K645" s="4" cm="1">
        <f t="array" ref="K645">IFERROR(_FV(_xldudf_EVEONLINE_TYPE(_FV(_FV(A645,"type"),"id")),"Adjusted Price",TRUE),0)</f>
        <v>0</v>
      </c>
      <c r="L645" s="4">
        <f t="shared" si="10"/>
        <v>0</v>
      </c>
    </row>
    <row r="646" spans="2:12">
      <c r="B646" t="str" cm="1">
        <f t="array" ref="B646">IF(A646="","-",_xldudf_EVEONLINE_GROUP(_FV(_FV(A646,"type"),"groupID")))</f>
        <v>-</v>
      </c>
      <c r="C646" t="str" cm="1">
        <f t="array" ref="C646">IF(B646="-","-",_xldudf_EVEONLINE_CATEGORY(_FV(B646,"category_id")))</f>
        <v>-</v>
      </c>
      <c r="K646" s="4" cm="1">
        <f t="array" ref="K646">IFERROR(_FV(_xldudf_EVEONLINE_TYPE(_FV(_FV(A646,"type"),"id")),"Adjusted Price",TRUE),0)</f>
        <v>0</v>
      </c>
      <c r="L646" s="4">
        <f t="shared" si="10"/>
        <v>0</v>
      </c>
    </row>
    <row r="647" spans="2:12">
      <c r="B647" t="str" cm="1">
        <f t="array" ref="B647">IF(A647="","-",_xldudf_EVEONLINE_GROUP(_FV(_FV(A647,"type"),"groupID")))</f>
        <v>-</v>
      </c>
      <c r="C647" t="str" cm="1">
        <f t="array" ref="C647">IF(B647="-","-",_xldudf_EVEONLINE_CATEGORY(_FV(B647,"category_id")))</f>
        <v>-</v>
      </c>
      <c r="K647" s="4" cm="1">
        <f t="array" ref="K647">IFERROR(_FV(_xldudf_EVEONLINE_TYPE(_FV(_FV(A647,"type"),"id")),"Adjusted Price",TRUE),0)</f>
        <v>0</v>
      </c>
      <c r="L647" s="4">
        <f t="shared" si="10"/>
        <v>0</v>
      </c>
    </row>
    <row r="648" spans="2:12">
      <c r="B648" t="str" cm="1">
        <f t="array" ref="B648">IF(A648="","-",_xldudf_EVEONLINE_GROUP(_FV(_FV(A648,"type"),"groupID")))</f>
        <v>-</v>
      </c>
      <c r="C648" t="str" cm="1">
        <f t="array" ref="C648">IF(B648="-","-",_xldudf_EVEONLINE_CATEGORY(_FV(B648,"category_id")))</f>
        <v>-</v>
      </c>
      <c r="K648" s="4" cm="1">
        <f t="array" ref="K648">IFERROR(_FV(_xldudf_EVEONLINE_TYPE(_FV(_FV(A648,"type"),"id")),"Adjusted Price",TRUE),0)</f>
        <v>0</v>
      </c>
      <c r="L648" s="4">
        <f t="shared" si="10"/>
        <v>0</v>
      </c>
    </row>
    <row r="649" spans="2:12">
      <c r="B649" t="str" cm="1">
        <f t="array" ref="B649">IF(A649="","-",_xldudf_EVEONLINE_GROUP(_FV(_FV(A649,"type"),"groupID")))</f>
        <v>-</v>
      </c>
      <c r="C649" t="str" cm="1">
        <f t="array" ref="C649">IF(B649="-","-",_xldudf_EVEONLINE_CATEGORY(_FV(B649,"category_id")))</f>
        <v>-</v>
      </c>
      <c r="K649" s="4" cm="1">
        <f t="array" ref="K649">IFERROR(_FV(_xldudf_EVEONLINE_TYPE(_FV(_FV(A649,"type"),"id")),"Adjusted Price",TRUE),0)</f>
        <v>0</v>
      </c>
      <c r="L649" s="4">
        <f t="shared" si="10"/>
        <v>0</v>
      </c>
    </row>
    <row r="650" spans="2:12">
      <c r="B650" t="str" cm="1">
        <f t="array" ref="B650">IF(A650="","-",_xldudf_EVEONLINE_GROUP(_FV(_FV(A650,"type"),"groupID")))</f>
        <v>-</v>
      </c>
      <c r="C650" t="str" cm="1">
        <f t="array" ref="C650">IF(B650="-","-",_xldudf_EVEONLINE_CATEGORY(_FV(B650,"category_id")))</f>
        <v>-</v>
      </c>
      <c r="K650" s="4" cm="1">
        <f t="array" ref="K650">IFERROR(_FV(_xldudf_EVEONLINE_TYPE(_FV(_FV(A650,"type"),"id")),"Adjusted Price",TRUE),0)</f>
        <v>0</v>
      </c>
      <c r="L650" s="4">
        <f t="shared" si="10"/>
        <v>0</v>
      </c>
    </row>
    <row r="651" spans="2:12">
      <c r="B651" t="str" cm="1">
        <f t="array" ref="B651">IF(A651="","-",_xldudf_EVEONLINE_GROUP(_FV(_FV(A651,"type"),"groupID")))</f>
        <v>-</v>
      </c>
      <c r="C651" t="str" cm="1">
        <f t="array" ref="C651">IF(B651="-","-",_xldudf_EVEONLINE_CATEGORY(_FV(B651,"category_id")))</f>
        <v>-</v>
      </c>
      <c r="K651" s="4" cm="1">
        <f t="array" ref="K651">IFERROR(_FV(_xldudf_EVEONLINE_TYPE(_FV(_FV(A651,"type"),"id")),"Adjusted Price",TRUE),0)</f>
        <v>0</v>
      </c>
      <c r="L651" s="4">
        <f t="shared" si="10"/>
        <v>0</v>
      </c>
    </row>
    <row r="652" spans="2:12">
      <c r="B652" t="str" cm="1">
        <f t="array" ref="B652">IF(A652="","-",_xldudf_EVEONLINE_GROUP(_FV(_FV(A652,"type"),"groupID")))</f>
        <v>-</v>
      </c>
      <c r="C652" t="str" cm="1">
        <f t="array" ref="C652">IF(B652="-","-",_xldudf_EVEONLINE_CATEGORY(_FV(B652,"category_id")))</f>
        <v>-</v>
      </c>
      <c r="K652" s="4" cm="1">
        <f t="array" ref="K652">IFERROR(_FV(_xldudf_EVEONLINE_TYPE(_FV(_FV(A652,"type"),"id")),"Adjusted Price",TRUE),0)</f>
        <v>0</v>
      </c>
      <c r="L652" s="4">
        <f t="shared" si="10"/>
        <v>0</v>
      </c>
    </row>
    <row r="653" spans="2:12">
      <c r="B653" t="str" cm="1">
        <f t="array" ref="B653">IF(A653="","-",_xldudf_EVEONLINE_GROUP(_FV(_FV(A653,"type"),"groupID")))</f>
        <v>-</v>
      </c>
      <c r="C653" t="str" cm="1">
        <f t="array" ref="C653">IF(B653="-","-",_xldudf_EVEONLINE_CATEGORY(_FV(B653,"category_id")))</f>
        <v>-</v>
      </c>
      <c r="K653" s="4" cm="1">
        <f t="array" ref="K653">IFERROR(_FV(_xldudf_EVEONLINE_TYPE(_FV(_FV(A653,"type"),"id")),"Adjusted Price",TRUE),0)</f>
        <v>0</v>
      </c>
      <c r="L653" s="4">
        <f t="shared" si="10"/>
        <v>0</v>
      </c>
    </row>
    <row r="654" spans="2:12">
      <c r="B654" t="str" cm="1">
        <f t="array" ref="B654">IF(A654="","-",_xldudf_EVEONLINE_GROUP(_FV(_FV(A654,"type"),"groupID")))</f>
        <v>-</v>
      </c>
      <c r="C654" t="str" cm="1">
        <f t="array" ref="C654">IF(B654="-","-",_xldudf_EVEONLINE_CATEGORY(_FV(B654,"category_id")))</f>
        <v>-</v>
      </c>
      <c r="K654" s="4" cm="1">
        <f t="array" ref="K654">IFERROR(_FV(_xldudf_EVEONLINE_TYPE(_FV(_FV(A654,"type"),"id")),"Adjusted Price",TRUE),0)</f>
        <v>0</v>
      </c>
      <c r="L654" s="4">
        <f t="shared" si="10"/>
        <v>0</v>
      </c>
    </row>
    <row r="655" spans="2:12">
      <c r="B655" t="str" cm="1">
        <f t="array" ref="B655">IF(A655="","-",_xldudf_EVEONLINE_GROUP(_FV(_FV(A655,"type"),"groupID")))</f>
        <v>-</v>
      </c>
      <c r="C655" t="str" cm="1">
        <f t="array" ref="C655">IF(B655="-","-",_xldudf_EVEONLINE_CATEGORY(_FV(B655,"category_id")))</f>
        <v>-</v>
      </c>
      <c r="K655" s="4" cm="1">
        <f t="array" ref="K655">IFERROR(_FV(_xldudf_EVEONLINE_TYPE(_FV(_FV(A655,"type"),"id")),"Adjusted Price",TRUE),0)</f>
        <v>0</v>
      </c>
      <c r="L655" s="4">
        <f t="shared" si="10"/>
        <v>0</v>
      </c>
    </row>
    <row r="656" spans="2:12">
      <c r="B656" t="str" cm="1">
        <f t="array" ref="B656">IF(A656="","-",_xldudf_EVEONLINE_GROUP(_FV(_FV(A656,"type"),"groupID")))</f>
        <v>-</v>
      </c>
      <c r="C656" t="str" cm="1">
        <f t="array" ref="C656">IF(B656="-","-",_xldudf_EVEONLINE_CATEGORY(_FV(B656,"category_id")))</f>
        <v>-</v>
      </c>
      <c r="K656" s="4" cm="1">
        <f t="array" ref="K656">IFERROR(_FV(_xldudf_EVEONLINE_TYPE(_FV(_FV(A656,"type"),"id")),"Adjusted Price",TRUE),0)</f>
        <v>0</v>
      </c>
      <c r="L656" s="4">
        <f t="shared" si="10"/>
        <v>0</v>
      </c>
    </row>
    <row r="657" spans="2:12">
      <c r="B657" t="str" cm="1">
        <f t="array" ref="B657">IF(A657="","-",_xldudf_EVEONLINE_GROUP(_FV(_FV(A657,"type"),"groupID")))</f>
        <v>-</v>
      </c>
      <c r="C657" t="str" cm="1">
        <f t="array" ref="C657">IF(B657="-","-",_xldudf_EVEONLINE_CATEGORY(_FV(B657,"category_id")))</f>
        <v>-</v>
      </c>
      <c r="K657" s="4" cm="1">
        <f t="array" ref="K657">IFERROR(_FV(_xldudf_EVEONLINE_TYPE(_FV(_FV(A657,"type"),"id")),"Adjusted Price",TRUE),0)</f>
        <v>0</v>
      </c>
      <c r="L657" s="4">
        <f t="shared" si="10"/>
        <v>0</v>
      </c>
    </row>
    <row r="658" spans="2:12">
      <c r="B658" t="str" cm="1">
        <f t="array" ref="B658">IF(A658="","-",_xldudf_EVEONLINE_GROUP(_FV(_FV(A658,"type"),"groupID")))</f>
        <v>-</v>
      </c>
      <c r="C658" t="str" cm="1">
        <f t="array" ref="C658">IF(B658="-","-",_xldudf_EVEONLINE_CATEGORY(_FV(B658,"category_id")))</f>
        <v>-</v>
      </c>
      <c r="K658" s="4" cm="1">
        <f t="array" ref="K658">IFERROR(_FV(_xldudf_EVEONLINE_TYPE(_FV(_FV(A658,"type"),"id")),"Adjusted Price",TRUE),0)</f>
        <v>0</v>
      </c>
      <c r="L658" s="4">
        <f t="shared" si="10"/>
        <v>0</v>
      </c>
    </row>
    <row r="659" spans="2:12">
      <c r="B659" t="str" cm="1">
        <f t="array" ref="B659">IF(A659="","-",_xldudf_EVEONLINE_GROUP(_FV(_FV(A659,"type"),"groupID")))</f>
        <v>-</v>
      </c>
      <c r="C659" t="str" cm="1">
        <f t="array" ref="C659">IF(B659="-","-",_xldudf_EVEONLINE_CATEGORY(_FV(B659,"category_id")))</f>
        <v>-</v>
      </c>
      <c r="K659" s="4" cm="1">
        <f t="array" ref="K659">IFERROR(_FV(_xldudf_EVEONLINE_TYPE(_FV(_FV(A659,"type"),"id")),"Adjusted Price",TRUE),0)</f>
        <v>0</v>
      </c>
      <c r="L659" s="4">
        <f t="shared" si="10"/>
        <v>0</v>
      </c>
    </row>
    <row r="660" spans="2:12">
      <c r="B660" t="str" cm="1">
        <f t="array" ref="B660">IF(A660="","-",_xldudf_EVEONLINE_GROUP(_FV(_FV(A660,"type"),"groupID")))</f>
        <v>-</v>
      </c>
      <c r="C660" t="str" cm="1">
        <f t="array" ref="C660">IF(B660="-","-",_xldudf_EVEONLINE_CATEGORY(_FV(B660,"category_id")))</f>
        <v>-</v>
      </c>
      <c r="K660" s="4" cm="1">
        <f t="array" ref="K660">IFERROR(_FV(_xldudf_EVEONLINE_TYPE(_FV(_FV(A660,"type"),"id")),"Adjusted Price",TRUE),0)</f>
        <v>0</v>
      </c>
      <c r="L660" s="4">
        <f t="shared" si="10"/>
        <v>0</v>
      </c>
    </row>
    <row r="661" spans="2:12">
      <c r="B661" t="str" cm="1">
        <f t="array" ref="B661">IF(A661="","-",_xldudf_EVEONLINE_GROUP(_FV(_FV(A661,"type"),"groupID")))</f>
        <v>-</v>
      </c>
      <c r="C661" t="str" cm="1">
        <f t="array" ref="C661">IF(B661="-","-",_xldudf_EVEONLINE_CATEGORY(_FV(B661,"category_id")))</f>
        <v>-</v>
      </c>
      <c r="K661" s="4" cm="1">
        <f t="array" ref="K661">IFERROR(_FV(_xldudf_EVEONLINE_TYPE(_FV(_FV(A661,"type"),"id")),"Adjusted Price",TRUE),0)</f>
        <v>0</v>
      </c>
      <c r="L661" s="4">
        <f t="shared" si="10"/>
        <v>0</v>
      </c>
    </row>
    <row r="662" spans="2:12">
      <c r="B662" t="str" cm="1">
        <f t="array" ref="B662">IF(A662="","-",_xldudf_EVEONLINE_GROUP(_FV(_FV(A662,"type"),"groupID")))</f>
        <v>-</v>
      </c>
      <c r="C662" t="str" cm="1">
        <f t="array" ref="C662">IF(B662="-","-",_xldudf_EVEONLINE_CATEGORY(_FV(B662,"category_id")))</f>
        <v>-</v>
      </c>
      <c r="K662" s="4" cm="1">
        <f t="array" ref="K662">IFERROR(_FV(_xldudf_EVEONLINE_TYPE(_FV(_FV(A662,"type"),"id")),"Adjusted Price",TRUE),0)</f>
        <v>0</v>
      </c>
      <c r="L662" s="4">
        <f t="shared" si="10"/>
        <v>0</v>
      </c>
    </row>
    <row r="663" spans="2:12">
      <c r="B663" t="str" cm="1">
        <f t="array" ref="B663">IF(A663="","-",_xldudf_EVEONLINE_GROUP(_FV(_FV(A663,"type"),"groupID")))</f>
        <v>-</v>
      </c>
      <c r="C663" t="str" cm="1">
        <f t="array" ref="C663">IF(B663="-","-",_xldudf_EVEONLINE_CATEGORY(_FV(B663,"category_id")))</f>
        <v>-</v>
      </c>
      <c r="K663" s="4" cm="1">
        <f t="array" ref="K663">IFERROR(_FV(_xldudf_EVEONLINE_TYPE(_FV(_FV(A663,"type"),"id")),"Adjusted Price",TRUE),0)</f>
        <v>0</v>
      </c>
      <c r="L663" s="4">
        <f t="shared" si="10"/>
        <v>0</v>
      </c>
    </row>
    <row r="664" spans="2:12">
      <c r="B664" t="str" cm="1">
        <f t="array" ref="B664">IF(A664="","-",_xldudf_EVEONLINE_GROUP(_FV(_FV(A664,"type"),"groupID")))</f>
        <v>-</v>
      </c>
      <c r="C664" t="str" cm="1">
        <f t="array" ref="C664">IF(B664="-","-",_xldudf_EVEONLINE_CATEGORY(_FV(B664,"category_id")))</f>
        <v>-</v>
      </c>
      <c r="K664" s="4" cm="1">
        <f t="array" ref="K664">IFERROR(_FV(_xldudf_EVEONLINE_TYPE(_FV(_FV(A664,"type"),"id")),"Adjusted Price",TRUE),0)</f>
        <v>0</v>
      </c>
      <c r="L664" s="4">
        <f t="shared" si="10"/>
        <v>0</v>
      </c>
    </row>
    <row r="665" spans="2:12">
      <c r="B665" t="str" cm="1">
        <f t="array" ref="B665">IF(A665="","-",_xldudf_EVEONLINE_GROUP(_FV(_FV(A665,"type"),"groupID")))</f>
        <v>-</v>
      </c>
      <c r="C665" t="str" cm="1">
        <f t="array" ref="C665">IF(B665="-","-",_xldudf_EVEONLINE_CATEGORY(_FV(B665,"category_id")))</f>
        <v>-</v>
      </c>
      <c r="K665" s="4" cm="1">
        <f t="array" ref="K665">IFERROR(_FV(_xldudf_EVEONLINE_TYPE(_FV(_FV(A665,"type"),"id")),"Adjusted Price",TRUE),0)</f>
        <v>0</v>
      </c>
      <c r="L665" s="4">
        <f t="shared" si="10"/>
        <v>0</v>
      </c>
    </row>
    <row r="666" spans="2:12">
      <c r="B666" t="str" cm="1">
        <f t="array" ref="B666">IF(A666="","-",_xldudf_EVEONLINE_GROUP(_FV(_FV(A666,"type"),"groupID")))</f>
        <v>-</v>
      </c>
      <c r="C666" t="str" cm="1">
        <f t="array" ref="C666">IF(B666="-","-",_xldudf_EVEONLINE_CATEGORY(_FV(B666,"category_id")))</f>
        <v>-</v>
      </c>
      <c r="K666" s="4" cm="1">
        <f t="array" ref="K666">IFERROR(_FV(_xldudf_EVEONLINE_TYPE(_FV(_FV(A666,"type"),"id")),"Adjusted Price",TRUE),0)</f>
        <v>0</v>
      </c>
      <c r="L666" s="4">
        <f t="shared" si="10"/>
        <v>0</v>
      </c>
    </row>
    <row r="667" spans="2:12">
      <c r="B667" t="str" cm="1">
        <f t="array" ref="B667">IF(A667="","-",_xldudf_EVEONLINE_GROUP(_FV(_FV(A667,"type"),"groupID")))</f>
        <v>-</v>
      </c>
      <c r="C667" t="str" cm="1">
        <f t="array" ref="C667">IF(B667="-","-",_xldudf_EVEONLINE_CATEGORY(_FV(B667,"category_id")))</f>
        <v>-</v>
      </c>
      <c r="K667" s="4" cm="1">
        <f t="array" ref="K667">IFERROR(_FV(_xldudf_EVEONLINE_TYPE(_FV(_FV(A667,"type"),"id")),"Adjusted Price",TRUE),0)</f>
        <v>0</v>
      </c>
      <c r="L667" s="4">
        <f t="shared" si="10"/>
        <v>0</v>
      </c>
    </row>
    <row r="668" spans="2:12">
      <c r="B668" t="str" cm="1">
        <f t="array" ref="B668">IF(A668="","-",_xldudf_EVEONLINE_GROUP(_FV(_FV(A668,"type"),"groupID")))</f>
        <v>-</v>
      </c>
      <c r="C668" t="str" cm="1">
        <f t="array" ref="C668">IF(B668="-","-",_xldudf_EVEONLINE_CATEGORY(_FV(B668,"category_id")))</f>
        <v>-</v>
      </c>
      <c r="K668" s="4" cm="1">
        <f t="array" ref="K668">IFERROR(_FV(_xldudf_EVEONLINE_TYPE(_FV(_FV(A668,"type"),"id")),"Adjusted Price",TRUE),0)</f>
        <v>0</v>
      </c>
      <c r="L668" s="4">
        <f t="shared" si="10"/>
        <v>0</v>
      </c>
    </row>
    <row r="669" spans="2:12">
      <c r="B669" t="str" cm="1">
        <f t="array" ref="B669">IF(A669="","-",_xldudf_EVEONLINE_GROUP(_FV(_FV(A669,"type"),"groupID")))</f>
        <v>-</v>
      </c>
      <c r="C669" t="str" cm="1">
        <f t="array" ref="C669">IF(B669="-","-",_xldudf_EVEONLINE_CATEGORY(_FV(B669,"category_id")))</f>
        <v>-</v>
      </c>
      <c r="K669" s="4" cm="1">
        <f t="array" ref="K669">IFERROR(_FV(_xldudf_EVEONLINE_TYPE(_FV(_FV(A669,"type"),"id")),"Adjusted Price",TRUE),0)</f>
        <v>0</v>
      </c>
      <c r="L669" s="4">
        <f t="shared" si="10"/>
        <v>0</v>
      </c>
    </row>
    <row r="670" spans="2:12">
      <c r="B670" t="str" cm="1">
        <f t="array" ref="B670">IF(A670="","-",_xldudf_EVEONLINE_GROUP(_FV(_FV(A670,"type"),"groupID")))</f>
        <v>-</v>
      </c>
      <c r="C670" t="str" cm="1">
        <f t="array" ref="C670">IF(B670="-","-",_xldudf_EVEONLINE_CATEGORY(_FV(B670,"category_id")))</f>
        <v>-</v>
      </c>
      <c r="K670" s="4" cm="1">
        <f t="array" ref="K670">IFERROR(_FV(_xldudf_EVEONLINE_TYPE(_FV(_FV(A670,"type"),"id")),"Adjusted Price",TRUE),0)</f>
        <v>0</v>
      </c>
      <c r="L670" s="4">
        <f t="shared" si="10"/>
        <v>0</v>
      </c>
    </row>
    <row r="671" spans="2:12">
      <c r="B671" t="str" cm="1">
        <f t="array" ref="B671">IF(A671="","-",_xldudf_EVEONLINE_GROUP(_FV(_FV(A671,"type"),"groupID")))</f>
        <v>-</v>
      </c>
      <c r="C671" t="str" cm="1">
        <f t="array" ref="C671">IF(B671="-","-",_xldudf_EVEONLINE_CATEGORY(_FV(B671,"category_id")))</f>
        <v>-</v>
      </c>
      <c r="K671" s="4" cm="1">
        <f t="array" ref="K671">IFERROR(_FV(_xldudf_EVEONLINE_TYPE(_FV(_FV(A671,"type"),"id")),"Adjusted Price",TRUE),0)</f>
        <v>0</v>
      </c>
      <c r="L671" s="4">
        <f t="shared" si="10"/>
        <v>0</v>
      </c>
    </row>
    <row r="672" spans="2:12">
      <c r="B672" t="str" cm="1">
        <f t="array" ref="B672">IF(A672="","-",_xldudf_EVEONLINE_GROUP(_FV(_FV(A672,"type"),"groupID")))</f>
        <v>-</v>
      </c>
      <c r="C672" t="str" cm="1">
        <f t="array" ref="C672">IF(B672="-","-",_xldudf_EVEONLINE_CATEGORY(_FV(B672,"category_id")))</f>
        <v>-</v>
      </c>
      <c r="K672" s="4" cm="1">
        <f t="array" ref="K672">IFERROR(_FV(_xldudf_EVEONLINE_TYPE(_FV(_FV(A672,"type"),"id")),"Adjusted Price",TRUE),0)</f>
        <v>0</v>
      </c>
      <c r="L672" s="4">
        <f t="shared" si="10"/>
        <v>0</v>
      </c>
    </row>
    <row r="673" spans="2:12">
      <c r="B673" t="str" cm="1">
        <f t="array" ref="B673">IF(A673="","-",_xldudf_EVEONLINE_GROUP(_FV(_FV(A673,"type"),"groupID")))</f>
        <v>-</v>
      </c>
      <c r="C673" t="str" cm="1">
        <f t="array" ref="C673">IF(B673="-","-",_xldudf_EVEONLINE_CATEGORY(_FV(B673,"category_id")))</f>
        <v>-</v>
      </c>
      <c r="K673" s="4" cm="1">
        <f t="array" ref="K673">IFERROR(_FV(_xldudf_EVEONLINE_TYPE(_FV(_FV(A673,"type"),"id")),"Adjusted Price",TRUE),0)</f>
        <v>0</v>
      </c>
      <c r="L673" s="4">
        <f t="shared" si="10"/>
        <v>0</v>
      </c>
    </row>
    <row r="674" spans="2:12">
      <c r="B674" t="str" cm="1">
        <f t="array" ref="B674">IF(A674="","-",_xldudf_EVEONLINE_GROUP(_FV(_FV(A674,"type"),"groupID")))</f>
        <v>-</v>
      </c>
      <c r="C674" t="str" cm="1">
        <f t="array" ref="C674">IF(B674="-","-",_xldudf_EVEONLINE_CATEGORY(_FV(B674,"category_id")))</f>
        <v>-</v>
      </c>
      <c r="K674" s="4" cm="1">
        <f t="array" ref="K674">IFERROR(_FV(_xldudf_EVEONLINE_TYPE(_FV(_FV(A674,"type"),"id")),"Adjusted Price",TRUE),0)</f>
        <v>0</v>
      </c>
      <c r="L674" s="4">
        <f t="shared" si="10"/>
        <v>0</v>
      </c>
    </row>
    <row r="675" spans="2:12">
      <c r="B675" t="str" cm="1">
        <f t="array" ref="B675">IF(A675="","-",_xldudf_EVEONLINE_GROUP(_FV(_FV(A675,"type"),"groupID")))</f>
        <v>-</v>
      </c>
      <c r="C675" t="str" cm="1">
        <f t="array" ref="C675">IF(B675="-","-",_xldudf_EVEONLINE_CATEGORY(_FV(B675,"category_id")))</f>
        <v>-</v>
      </c>
      <c r="K675" s="4" cm="1">
        <f t="array" ref="K675">IFERROR(_FV(_xldudf_EVEONLINE_TYPE(_FV(_FV(A675,"type"),"id")),"Adjusted Price",TRUE),0)</f>
        <v>0</v>
      </c>
      <c r="L675" s="4">
        <f t="shared" si="10"/>
        <v>0</v>
      </c>
    </row>
    <row r="676" spans="2:12">
      <c r="B676" t="str" cm="1">
        <f t="array" ref="B676">IF(A676="","-",_xldudf_EVEONLINE_GROUP(_FV(_FV(A676,"type"),"groupID")))</f>
        <v>-</v>
      </c>
      <c r="C676" t="str" cm="1">
        <f t="array" ref="C676">IF(B676="-","-",_xldudf_EVEONLINE_CATEGORY(_FV(B676,"category_id")))</f>
        <v>-</v>
      </c>
      <c r="K676" s="4" cm="1">
        <f t="array" ref="K676">IFERROR(_FV(_xldudf_EVEONLINE_TYPE(_FV(_FV(A676,"type"),"id")),"Adjusted Price",TRUE),0)</f>
        <v>0</v>
      </c>
      <c r="L676" s="4">
        <f t="shared" si="10"/>
        <v>0</v>
      </c>
    </row>
    <row r="677" spans="2:12">
      <c r="B677" t="str" cm="1">
        <f t="array" ref="B677">IF(A677="","-",_xldudf_EVEONLINE_GROUP(_FV(_FV(A677,"type"),"groupID")))</f>
        <v>-</v>
      </c>
      <c r="C677" t="str" cm="1">
        <f t="array" ref="C677">IF(B677="-","-",_xldudf_EVEONLINE_CATEGORY(_FV(B677,"category_id")))</f>
        <v>-</v>
      </c>
      <c r="K677" s="4" cm="1">
        <f t="array" ref="K677">IFERROR(_FV(_xldudf_EVEONLINE_TYPE(_FV(_FV(A677,"type"),"id")),"Adjusted Price",TRUE),0)</f>
        <v>0</v>
      </c>
      <c r="L677" s="4">
        <f t="shared" si="10"/>
        <v>0</v>
      </c>
    </row>
    <row r="678" spans="2:12">
      <c r="B678" t="str" cm="1">
        <f t="array" ref="B678">IF(A678="","-",_xldudf_EVEONLINE_GROUP(_FV(_FV(A678,"type"),"groupID")))</f>
        <v>-</v>
      </c>
      <c r="C678" t="str" cm="1">
        <f t="array" ref="C678">IF(B678="-","-",_xldudf_EVEONLINE_CATEGORY(_FV(B678,"category_id")))</f>
        <v>-</v>
      </c>
      <c r="K678" s="4" cm="1">
        <f t="array" ref="K678">IFERROR(_FV(_xldudf_EVEONLINE_TYPE(_FV(_FV(A678,"type"),"id")),"Adjusted Price",TRUE),0)</f>
        <v>0</v>
      </c>
      <c r="L678" s="4">
        <f t="shared" si="10"/>
        <v>0</v>
      </c>
    </row>
    <row r="679" spans="2:12">
      <c r="B679" t="str" cm="1">
        <f t="array" ref="B679">IF(A679="","-",_xldudf_EVEONLINE_GROUP(_FV(_FV(A679,"type"),"groupID")))</f>
        <v>-</v>
      </c>
      <c r="C679" t="str" cm="1">
        <f t="array" ref="C679">IF(B679="-","-",_xldudf_EVEONLINE_CATEGORY(_FV(B679,"category_id")))</f>
        <v>-</v>
      </c>
      <c r="K679" s="4" cm="1">
        <f t="array" ref="K679">IFERROR(_FV(_xldudf_EVEONLINE_TYPE(_FV(_FV(A679,"type"),"id")),"Adjusted Price",TRUE),0)</f>
        <v>0</v>
      </c>
      <c r="L679" s="4">
        <f t="shared" si="10"/>
        <v>0</v>
      </c>
    </row>
    <row r="680" spans="2:12">
      <c r="B680" t="str" cm="1">
        <f t="array" ref="B680">IF(A680="","-",_xldudf_EVEONLINE_GROUP(_FV(_FV(A680,"type"),"groupID")))</f>
        <v>-</v>
      </c>
      <c r="C680" t="str" cm="1">
        <f t="array" ref="C680">IF(B680="-","-",_xldudf_EVEONLINE_CATEGORY(_FV(B680,"category_id")))</f>
        <v>-</v>
      </c>
      <c r="K680" s="4" cm="1">
        <f t="array" ref="K680">IFERROR(_FV(_xldudf_EVEONLINE_TYPE(_FV(_FV(A680,"type"),"id")),"Adjusted Price",TRUE),0)</f>
        <v>0</v>
      </c>
      <c r="L680" s="4">
        <f t="shared" si="10"/>
        <v>0</v>
      </c>
    </row>
    <row r="681" spans="2:12">
      <c r="B681" t="str" cm="1">
        <f t="array" ref="B681">IF(A681="","-",_xldudf_EVEONLINE_GROUP(_FV(_FV(A681,"type"),"groupID")))</f>
        <v>-</v>
      </c>
      <c r="C681" t="str" cm="1">
        <f t="array" ref="C681">IF(B681="-","-",_xldudf_EVEONLINE_CATEGORY(_FV(B681,"category_id")))</f>
        <v>-</v>
      </c>
      <c r="K681" s="4" cm="1">
        <f t="array" ref="K681">IFERROR(_FV(_xldudf_EVEONLINE_TYPE(_FV(_FV(A681,"type"),"id")),"Adjusted Price",TRUE),0)</f>
        <v>0</v>
      </c>
      <c r="L681" s="4">
        <f t="shared" si="10"/>
        <v>0</v>
      </c>
    </row>
    <row r="682" spans="2:12">
      <c r="B682" t="str" cm="1">
        <f t="array" ref="B682">IF(A682="","-",_xldudf_EVEONLINE_GROUP(_FV(_FV(A682,"type"),"groupID")))</f>
        <v>-</v>
      </c>
      <c r="C682" t="str" cm="1">
        <f t="array" ref="C682">IF(B682="-","-",_xldudf_EVEONLINE_CATEGORY(_FV(B682,"category_id")))</f>
        <v>-</v>
      </c>
      <c r="K682" s="4" cm="1">
        <f t="array" ref="K682">IFERROR(_FV(_xldudf_EVEONLINE_TYPE(_FV(_FV(A682,"type"),"id")),"Adjusted Price",TRUE),0)</f>
        <v>0</v>
      </c>
      <c r="L682" s="4">
        <f t="shared" si="10"/>
        <v>0</v>
      </c>
    </row>
    <row r="683" spans="2:12">
      <c r="B683" t="str" cm="1">
        <f t="array" ref="B683">IF(A683="","-",_xldudf_EVEONLINE_GROUP(_FV(_FV(A683,"type"),"groupID")))</f>
        <v>-</v>
      </c>
      <c r="C683" t="str" cm="1">
        <f t="array" ref="C683">IF(B683="-","-",_xldudf_EVEONLINE_CATEGORY(_FV(B683,"category_id")))</f>
        <v>-</v>
      </c>
      <c r="K683" s="4" cm="1">
        <f t="array" ref="K683">IFERROR(_FV(_xldudf_EVEONLINE_TYPE(_FV(_FV(A683,"type"),"id")),"Adjusted Price",TRUE),0)</f>
        <v>0</v>
      </c>
      <c r="L683" s="4">
        <f t="shared" si="10"/>
        <v>0</v>
      </c>
    </row>
    <row r="684" spans="2:12">
      <c r="B684" t="str" cm="1">
        <f t="array" ref="B684">IF(A684="","-",_xldudf_EVEONLINE_GROUP(_FV(_FV(A684,"type"),"groupID")))</f>
        <v>-</v>
      </c>
      <c r="C684" t="str" cm="1">
        <f t="array" ref="C684">IF(B684="-","-",_xldudf_EVEONLINE_CATEGORY(_FV(B684,"category_id")))</f>
        <v>-</v>
      </c>
      <c r="K684" s="4" cm="1">
        <f t="array" ref="K684">IFERROR(_FV(_xldudf_EVEONLINE_TYPE(_FV(_FV(A684,"type"),"id")),"Adjusted Price",TRUE),0)</f>
        <v>0</v>
      </c>
      <c r="L684" s="4">
        <f t="shared" si="10"/>
        <v>0</v>
      </c>
    </row>
    <row r="685" spans="2:12">
      <c r="B685" t="str" cm="1">
        <f t="array" ref="B685">IF(A685="","-",_xldudf_EVEONLINE_GROUP(_FV(_FV(A685,"type"),"groupID")))</f>
        <v>-</v>
      </c>
      <c r="C685" t="str" cm="1">
        <f t="array" ref="C685">IF(B685="-","-",_xldudf_EVEONLINE_CATEGORY(_FV(B685,"category_id")))</f>
        <v>-</v>
      </c>
      <c r="K685" s="4" cm="1">
        <f t="array" ref="K685">IFERROR(_FV(_xldudf_EVEONLINE_TYPE(_FV(_FV(A685,"type"),"id")),"Adjusted Price",TRUE),0)</f>
        <v>0</v>
      </c>
      <c r="L685" s="4">
        <f t="shared" si="10"/>
        <v>0</v>
      </c>
    </row>
    <row r="686" spans="2:12">
      <c r="B686" t="str" cm="1">
        <f t="array" ref="B686">IF(A686="","-",_xldudf_EVEONLINE_GROUP(_FV(_FV(A686,"type"),"groupID")))</f>
        <v>-</v>
      </c>
      <c r="C686" t="str" cm="1">
        <f t="array" ref="C686">IF(B686="-","-",_xldudf_EVEONLINE_CATEGORY(_FV(B686,"category_id")))</f>
        <v>-</v>
      </c>
      <c r="K686" s="4" cm="1">
        <f t="array" ref="K686">IFERROR(_FV(_xldudf_EVEONLINE_TYPE(_FV(_FV(A686,"type"),"id")),"Adjusted Price",TRUE),0)</f>
        <v>0</v>
      </c>
      <c r="L686" s="4">
        <f t="shared" si="10"/>
        <v>0</v>
      </c>
    </row>
    <row r="687" spans="2:12">
      <c r="B687" t="str" cm="1">
        <f t="array" ref="B687">IF(A687="","-",_xldudf_EVEONLINE_GROUP(_FV(_FV(A687,"type"),"groupID")))</f>
        <v>-</v>
      </c>
      <c r="C687" t="str" cm="1">
        <f t="array" ref="C687">IF(B687="-","-",_xldudf_EVEONLINE_CATEGORY(_FV(B687,"category_id")))</f>
        <v>-</v>
      </c>
      <c r="K687" s="4" cm="1">
        <f t="array" ref="K687">IFERROR(_FV(_xldudf_EVEONLINE_TYPE(_FV(_FV(A687,"type"),"id")),"Adjusted Price",TRUE),0)</f>
        <v>0</v>
      </c>
      <c r="L687" s="4">
        <f t="shared" si="10"/>
        <v>0</v>
      </c>
    </row>
    <row r="688" spans="2:12">
      <c r="B688" t="str" cm="1">
        <f t="array" ref="B688">IF(A688="","-",_xldudf_EVEONLINE_GROUP(_FV(_FV(A688,"type"),"groupID")))</f>
        <v>-</v>
      </c>
      <c r="C688" t="str" cm="1">
        <f t="array" ref="C688">IF(B688="-","-",_xldudf_EVEONLINE_CATEGORY(_FV(B688,"category_id")))</f>
        <v>-</v>
      </c>
      <c r="K688" s="4" cm="1">
        <f t="array" ref="K688">IFERROR(_FV(_xldudf_EVEONLINE_TYPE(_FV(_FV(A688,"type"),"id")),"Adjusted Price",TRUE),0)</f>
        <v>0</v>
      </c>
      <c r="L688" s="4">
        <f t="shared" si="10"/>
        <v>0</v>
      </c>
    </row>
    <row r="689" spans="2:12">
      <c r="B689" t="str" cm="1">
        <f t="array" ref="B689">IF(A689="","-",_xldudf_EVEONLINE_GROUP(_FV(_FV(A689,"type"),"groupID")))</f>
        <v>-</v>
      </c>
      <c r="C689" t="str" cm="1">
        <f t="array" ref="C689">IF(B689="-","-",_xldudf_EVEONLINE_CATEGORY(_FV(B689,"category_id")))</f>
        <v>-</v>
      </c>
      <c r="K689" s="4" cm="1">
        <f t="array" ref="K689">IFERROR(_FV(_xldudf_EVEONLINE_TYPE(_FV(_FV(A689,"type"),"id")),"Adjusted Price",TRUE),0)</f>
        <v>0</v>
      </c>
      <c r="L689" s="4">
        <f t="shared" si="10"/>
        <v>0</v>
      </c>
    </row>
    <row r="690" spans="2:12">
      <c r="B690" t="str" cm="1">
        <f t="array" ref="B690">IF(A690="","-",_xldudf_EVEONLINE_GROUP(_FV(_FV(A690,"type"),"groupID")))</f>
        <v>-</v>
      </c>
      <c r="C690" t="str" cm="1">
        <f t="array" ref="C690">IF(B690="-","-",_xldudf_EVEONLINE_CATEGORY(_FV(B690,"category_id")))</f>
        <v>-</v>
      </c>
      <c r="K690" s="4" cm="1">
        <f t="array" ref="K690">IFERROR(_FV(_xldudf_EVEONLINE_TYPE(_FV(_FV(A690,"type"),"id")),"Adjusted Price",TRUE),0)</f>
        <v>0</v>
      </c>
      <c r="L690" s="4">
        <f t="shared" si="10"/>
        <v>0</v>
      </c>
    </row>
    <row r="691" spans="2:12">
      <c r="B691" t="str" cm="1">
        <f t="array" ref="B691">IF(A691="","-",_xldudf_EVEONLINE_GROUP(_FV(_FV(A691,"type"),"groupID")))</f>
        <v>-</v>
      </c>
      <c r="C691" t="str" cm="1">
        <f t="array" ref="C691">IF(B691="-","-",_xldudf_EVEONLINE_CATEGORY(_FV(B691,"category_id")))</f>
        <v>-</v>
      </c>
      <c r="K691" s="4" cm="1">
        <f t="array" ref="K691">IFERROR(_FV(_xldudf_EVEONLINE_TYPE(_FV(_FV(A691,"type"),"id")),"Adjusted Price",TRUE),0)</f>
        <v>0</v>
      </c>
      <c r="L691" s="4">
        <f t="shared" si="10"/>
        <v>0</v>
      </c>
    </row>
    <row r="692" spans="2:12">
      <c r="B692" t="str" cm="1">
        <f t="array" ref="B692">IF(A692="","-",_xldudf_EVEONLINE_GROUP(_FV(_FV(A692,"type"),"groupID")))</f>
        <v>-</v>
      </c>
      <c r="C692" t="str" cm="1">
        <f t="array" ref="C692">IF(B692="-","-",_xldudf_EVEONLINE_CATEGORY(_FV(B692,"category_id")))</f>
        <v>-</v>
      </c>
      <c r="K692" s="4" cm="1">
        <f t="array" ref="K692">IFERROR(_FV(_xldudf_EVEONLINE_TYPE(_FV(_FV(A692,"type"),"id")),"Adjusted Price",TRUE),0)</f>
        <v>0</v>
      </c>
      <c r="L692" s="4">
        <f t="shared" si="10"/>
        <v>0</v>
      </c>
    </row>
    <row r="693" spans="2:12">
      <c r="B693" t="str" cm="1">
        <f t="array" ref="B693">IF(A693="","-",_xldudf_EVEONLINE_GROUP(_FV(_FV(A693,"type"),"groupID")))</f>
        <v>-</v>
      </c>
      <c r="C693" t="str" cm="1">
        <f t="array" ref="C693">IF(B693="-","-",_xldudf_EVEONLINE_CATEGORY(_FV(B693,"category_id")))</f>
        <v>-</v>
      </c>
      <c r="K693" s="4" cm="1">
        <f t="array" ref="K693">IFERROR(_FV(_xldudf_EVEONLINE_TYPE(_FV(_FV(A693,"type"),"id")),"Adjusted Price",TRUE),0)</f>
        <v>0</v>
      </c>
      <c r="L693" s="4">
        <f t="shared" si="10"/>
        <v>0</v>
      </c>
    </row>
    <row r="694" spans="2:12">
      <c r="B694" t="str" cm="1">
        <f t="array" ref="B694">IF(A694="","-",_xldudf_EVEONLINE_GROUP(_FV(_FV(A694,"type"),"groupID")))</f>
        <v>-</v>
      </c>
      <c r="C694" t="str" cm="1">
        <f t="array" ref="C694">IF(B694="-","-",_xldudf_EVEONLINE_CATEGORY(_FV(B694,"category_id")))</f>
        <v>-</v>
      </c>
      <c r="K694" s="4" cm="1">
        <f t="array" ref="K694">IFERROR(_FV(_xldudf_EVEONLINE_TYPE(_FV(_FV(A694,"type"),"id")),"Adjusted Price",TRUE),0)</f>
        <v>0</v>
      </c>
      <c r="L694" s="4">
        <f t="shared" si="10"/>
        <v>0</v>
      </c>
    </row>
    <row r="695" spans="2:12">
      <c r="B695" t="str" cm="1">
        <f t="array" ref="B695">IF(A695="","-",_xldudf_EVEONLINE_GROUP(_FV(_FV(A695,"type"),"groupID")))</f>
        <v>-</v>
      </c>
      <c r="C695" t="str" cm="1">
        <f t="array" ref="C695">IF(B695="-","-",_xldudf_EVEONLINE_CATEGORY(_FV(B695,"category_id")))</f>
        <v>-</v>
      </c>
      <c r="K695" s="4" cm="1">
        <f t="array" ref="K695">IFERROR(_FV(_xldudf_EVEONLINE_TYPE(_FV(_FV(A695,"type"),"id")),"Adjusted Price",TRUE),0)</f>
        <v>0</v>
      </c>
      <c r="L695" s="4">
        <f t="shared" si="10"/>
        <v>0</v>
      </c>
    </row>
    <row r="696" spans="2:12">
      <c r="B696" t="str" cm="1">
        <f t="array" ref="B696">IF(A696="","-",_xldudf_EVEONLINE_GROUP(_FV(_FV(A696,"type"),"groupID")))</f>
        <v>-</v>
      </c>
      <c r="C696" t="str" cm="1">
        <f t="array" ref="C696">IF(B696="-","-",_xldudf_EVEONLINE_CATEGORY(_FV(B696,"category_id")))</f>
        <v>-</v>
      </c>
      <c r="K696" s="4" cm="1">
        <f t="array" ref="K696">IFERROR(_FV(_xldudf_EVEONLINE_TYPE(_FV(_FV(A696,"type"),"id")),"Adjusted Price",TRUE),0)</f>
        <v>0</v>
      </c>
      <c r="L696" s="4">
        <f t="shared" si="10"/>
        <v>0</v>
      </c>
    </row>
    <row r="697" spans="2:12">
      <c r="B697" t="str" cm="1">
        <f t="array" ref="B697">IF(A697="","-",_xldudf_EVEONLINE_GROUP(_FV(_FV(A697,"type"),"groupID")))</f>
        <v>-</v>
      </c>
      <c r="C697" t="str" cm="1">
        <f t="array" ref="C697">IF(B697="-","-",_xldudf_EVEONLINE_CATEGORY(_FV(B697,"category_id")))</f>
        <v>-</v>
      </c>
      <c r="K697" s="4" cm="1">
        <f t="array" ref="K697">IFERROR(_FV(_xldudf_EVEONLINE_TYPE(_FV(_FV(A697,"type"),"id")),"Adjusted Price",TRUE),0)</f>
        <v>0</v>
      </c>
      <c r="L697" s="4">
        <f t="shared" si="10"/>
        <v>0</v>
      </c>
    </row>
    <row r="698" spans="2:12">
      <c r="B698" t="str" cm="1">
        <f t="array" ref="B698">IF(A698="","-",_xldudf_EVEONLINE_GROUP(_FV(_FV(A698,"type"),"groupID")))</f>
        <v>-</v>
      </c>
      <c r="C698" t="str" cm="1">
        <f t="array" ref="C698">IF(B698="-","-",_xldudf_EVEONLINE_CATEGORY(_FV(B698,"category_id")))</f>
        <v>-</v>
      </c>
      <c r="K698" s="4" cm="1">
        <f t="array" ref="K698">IFERROR(_FV(_xldudf_EVEONLINE_TYPE(_FV(_FV(A698,"type"),"id")),"Adjusted Price",TRUE),0)</f>
        <v>0</v>
      </c>
      <c r="L698" s="4">
        <f t="shared" si="10"/>
        <v>0</v>
      </c>
    </row>
    <row r="699" spans="2:12">
      <c r="B699" t="str" cm="1">
        <f t="array" ref="B699">IF(A699="","-",_xldudf_EVEONLINE_GROUP(_FV(_FV(A699,"type"),"groupID")))</f>
        <v>-</v>
      </c>
      <c r="C699" t="str" cm="1">
        <f t="array" ref="C699">IF(B699="-","-",_xldudf_EVEONLINE_CATEGORY(_FV(B699,"category_id")))</f>
        <v>-</v>
      </c>
      <c r="K699" s="4" cm="1">
        <f t="array" ref="K699">IFERROR(_FV(_xldudf_EVEONLINE_TYPE(_FV(_FV(A699,"type"),"id")),"Adjusted Price",TRUE),0)</f>
        <v>0</v>
      </c>
      <c r="L699" s="4">
        <f t="shared" si="10"/>
        <v>0</v>
      </c>
    </row>
    <row r="700" spans="2:12">
      <c r="B700" t="str" cm="1">
        <f t="array" ref="B700">IF(A700="","-",_xldudf_EVEONLINE_GROUP(_FV(_FV(A700,"type"),"groupID")))</f>
        <v>-</v>
      </c>
      <c r="C700" t="str" cm="1">
        <f t="array" ref="C700">IF(B700="-","-",_xldudf_EVEONLINE_CATEGORY(_FV(B700,"category_id")))</f>
        <v>-</v>
      </c>
      <c r="K700" s="4" cm="1">
        <f t="array" ref="K700">IFERROR(_FV(_xldudf_EVEONLINE_TYPE(_FV(_FV(A700,"type"),"id")),"Adjusted Price",TRUE),0)</f>
        <v>0</v>
      </c>
      <c r="L700" s="4">
        <f t="shared" si="10"/>
        <v>0</v>
      </c>
    </row>
    <row r="701" spans="2:12">
      <c r="B701" t="str" cm="1">
        <f t="array" ref="B701">IF(A701="","-",_xldudf_EVEONLINE_GROUP(_FV(_FV(A701,"type"),"groupID")))</f>
        <v>-</v>
      </c>
      <c r="C701" t="str" cm="1">
        <f t="array" ref="C701">IF(B701="-","-",_xldudf_EVEONLINE_CATEGORY(_FV(B701,"category_id")))</f>
        <v>-</v>
      </c>
      <c r="K701" s="4" cm="1">
        <f t="array" ref="K701">IFERROR(_FV(_xldudf_EVEONLINE_TYPE(_FV(_FV(A701,"type"),"id")),"Adjusted Price",TRUE),0)</f>
        <v>0</v>
      </c>
      <c r="L701" s="4">
        <f t="shared" si="10"/>
        <v>0</v>
      </c>
    </row>
    <row r="702" spans="2:12">
      <c r="B702" t="str" cm="1">
        <f t="array" ref="B702">IF(A702="","-",_xldudf_EVEONLINE_GROUP(_FV(_FV(A702,"type"),"groupID")))</f>
        <v>-</v>
      </c>
      <c r="C702" t="str" cm="1">
        <f t="array" ref="C702">IF(B702="-","-",_xldudf_EVEONLINE_CATEGORY(_FV(B702,"category_id")))</f>
        <v>-</v>
      </c>
      <c r="K702" s="4" cm="1">
        <f t="array" ref="K702">IFERROR(_FV(_xldudf_EVEONLINE_TYPE(_FV(_FV(A702,"type"),"id")),"Adjusted Price",TRUE),0)</f>
        <v>0</v>
      </c>
      <c r="L702" s="4">
        <f t="shared" si="10"/>
        <v>0</v>
      </c>
    </row>
    <row r="703" spans="2:12">
      <c r="B703" t="str" cm="1">
        <f t="array" ref="B703">IF(A703="","-",_xldudf_EVEONLINE_GROUP(_FV(_FV(A703,"type"),"groupID")))</f>
        <v>-</v>
      </c>
      <c r="C703" t="str" cm="1">
        <f t="array" ref="C703">IF(B703="-","-",_xldudf_EVEONLINE_CATEGORY(_FV(B703,"category_id")))</f>
        <v>-</v>
      </c>
      <c r="K703" s="4" cm="1">
        <f t="array" ref="K703">IFERROR(_FV(_xldudf_EVEONLINE_TYPE(_FV(_FV(A703,"type"),"id")),"Adjusted Price",TRUE),0)</f>
        <v>0</v>
      </c>
      <c r="L703" s="4">
        <f t="shared" si="10"/>
        <v>0</v>
      </c>
    </row>
    <row r="704" spans="2:12">
      <c r="B704" t="str" cm="1">
        <f t="array" ref="B704">IF(A704="","-",_xldudf_EVEONLINE_GROUP(_FV(_FV(A704,"type"),"groupID")))</f>
        <v>-</v>
      </c>
      <c r="C704" t="str" cm="1">
        <f t="array" ref="C704">IF(B704="-","-",_xldudf_EVEONLINE_CATEGORY(_FV(B704,"category_id")))</f>
        <v>-</v>
      </c>
      <c r="K704" s="4" cm="1">
        <f t="array" ref="K704">IFERROR(_FV(_xldudf_EVEONLINE_TYPE(_FV(_FV(A704,"type"),"id")),"Adjusted Price",TRUE),0)</f>
        <v>0</v>
      </c>
      <c r="L704" s="4">
        <f t="shared" si="10"/>
        <v>0</v>
      </c>
    </row>
    <row r="705" spans="2:12">
      <c r="B705" t="str" cm="1">
        <f t="array" ref="B705">IF(A705="","-",_xldudf_EVEONLINE_GROUP(_FV(_FV(A705,"type"),"groupID")))</f>
        <v>-</v>
      </c>
      <c r="C705" t="str" cm="1">
        <f t="array" ref="C705">IF(B705="-","-",_xldudf_EVEONLINE_CATEGORY(_FV(B705,"category_id")))</f>
        <v>-</v>
      </c>
      <c r="K705" s="4" cm="1">
        <f t="array" ref="K705">IFERROR(_FV(_xldudf_EVEONLINE_TYPE(_FV(_FV(A705,"type"),"id")),"Adjusted Price",TRUE),0)</f>
        <v>0</v>
      </c>
      <c r="L705" s="4">
        <f t="shared" si="10"/>
        <v>0</v>
      </c>
    </row>
    <row r="706" spans="2:12">
      <c r="B706" t="str" cm="1">
        <f t="array" ref="B706">IF(A706="","-",_xldudf_EVEONLINE_GROUP(_FV(_FV(A706,"type"),"groupID")))</f>
        <v>-</v>
      </c>
      <c r="C706" t="str" cm="1">
        <f t="array" ref="C706">IF(B706="-","-",_xldudf_EVEONLINE_CATEGORY(_FV(B706,"category_id")))</f>
        <v>-</v>
      </c>
      <c r="K706" s="4" cm="1">
        <f t="array" ref="K706">IFERROR(_FV(_xldudf_EVEONLINE_TYPE(_FV(_FV(A706,"type"),"id")),"Adjusted Price",TRUE),0)</f>
        <v>0</v>
      </c>
      <c r="L706" s="4">
        <f t="shared" si="10"/>
        <v>0</v>
      </c>
    </row>
    <row r="707" spans="2:12">
      <c r="B707" t="str" cm="1">
        <f t="array" ref="B707">IF(A707="","-",_xldudf_EVEONLINE_GROUP(_FV(_FV(A707,"type"),"groupID")))</f>
        <v>-</v>
      </c>
      <c r="C707" t="str" cm="1">
        <f t="array" ref="C707">IF(B707="-","-",_xldudf_EVEONLINE_CATEGORY(_FV(B707,"category_id")))</f>
        <v>-</v>
      </c>
      <c r="K707" s="4" cm="1">
        <f t="array" ref="K707">IFERROR(_FV(_xldudf_EVEONLINE_TYPE(_FV(_FV(A707,"type"),"id")),"Adjusted Price",TRUE),0)</f>
        <v>0</v>
      </c>
      <c r="L707" s="4">
        <f t="shared" ref="L707:L770" si="11">F707*K707</f>
        <v>0</v>
      </c>
    </row>
    <row r="708" spans="2:12">
      <c r="B708" t="str" cm="1">
        <f t="array" ref="B708">IF(A708="","-",_xldudf_EVEONLINE_GROUP(_FV(_FV(A708,"type"),"groupID")))</f>
        <v>-</v>
      </c>
      <c r="C708" t="str" cm="1">
        <f t="array" ref="C708">IF(B708="-","-",_xldudf_EVEONLINE_CATEGORY(_FV(B708,"category_id")))</f>
        <v>-</v>
      </c>
      <c r="K708" s="4" cm="1">
        <f t="array" ref="K708">IFERROR(_FV(_xldudf_EVEONLINE_TYPE(_FV(_FV(A708,"type"),"id")),"Adjusted Price",TRUE),0)</f>
        <v>0</v>
      </c>
      <c r="L708" s="4">
        <f t="shared" si="11"/>
        <v>0</v>
      </c>
    </row>
    <row r="709" spans="2:12">
      <c r="B709" t="str" cm="1">
        <f t="array" ref="B709">IF(A709="","-",_xldudf_EVEONLINE_GROUP(_FV(_FV(A709,"type"),"groupID")))</f>
        <v>-</v>
      </c>
      <c r="C709" t="str" cm="1">
        <f t="array" ref="C709">IF(B709="-","-",_xldudf_EVEONLINE_CATEGORY(_FV(B709,"category_id")))</f>
        <v>-</v>
      </c>
      <c r="K709" s="4" cm="1">
        <f t="array" ref="K709">IFERROR(_FV(_xldudf_EVEONLINE_TYPE(_FV(_FV(A709,"type"),"id")),"Adjusted Price",TRUE),0)</f>
        <v>0</v>
      </c>
      <c r="L709" s="4">
        <f t="shared" si="11"/>
        <v>0</v>
      </c>
    </row>
    <row r="710" spans="2:12">
      <c r="B710" t="str" cm="1">
        <f t="array" ref="B710">IF(A710="","-",_xldudf_EVEONLINE_GROUP(_FV(_FV(A710,"type"),"groupID")))</f>
        <v>-</v>
      </c>
      <c r="C710" t="str" cm="1">
        <f t="array" ref="C710">IF(B710="-","-",_xldudf_EVEONLINE_CATEGORY(_FV(B710,"category_id")))</f>
        <v>-</v>
      </c>
      <c r="K710" s="4" cm="1">
        <f t="array" ref="K710">IFERROR(_FV(_xldudf_EVEONLINE_TYPE(_FV(_FV(A710,"type"),"id")),"Adjusted Price",TRUE),0)</f>
        <v>0</v>
      </c>
      <c r="L710" s="4">
        <f t="shared" si="11"/>
        <v>0</v>
      </c>
    </row>
    <row r="711" spans="2:12">
      <c r="B711" t="str" cm="1">
        <f t="array" ref="B711">IF(A711="","-",_xldudf_EVEONLINE_GROUP(_FV(_FV(A711,"type"),"groupID")))</f>
        <v>-</v>
      </c>
      <c r="C711" t="str" cm="1">
        <f t="array" ref="C711">IF(B711="-","-",_xldudf_EVEONLINE_CATEGORY(_FV(B711,"category_id")))</f>
        <v>-</v>
      </c>
      <c r="K711" s="4" cm="1">
        <f t="array" ref="K711">IFERROR(_FV(_xldudf_EVEONLINE_TYPE(_FV(_FV(A711,"type"),"id")),"Adjusted Price",TRUE),0)</f>
        <v>0</v>
      </c>
      <c r="L711" s="4">
        <f t="shared" si="11"/>
        <v>0</v>
      </c>
    </row>
    <row r="712" spans="2:12">
      <c r="B712" t="str" cm="1">
        <f t="array" ref="B712">IF(A712="","-",_xldudf_EVEONLINE_GROUP(_FV(_FV(A712,"type"),"groupID")))</f>
        <v>-</v>
      </c>
      <c r="C712" t="str" cm="1">
        <f t="array" ref="C712">IF(B712="-","-",_xldudf_EVEONLINE_CATEGORY(_FV(B712,"category_id")))</f>
        <v>-</v>
      </c>
      <c r="K712" s="4" cm="1">
        <f t="array" ref="K712">IFERROR(_FV(_xldudf_EVEONLINE_TYPE(_FV(_FV(A712,"type"),"id")),"Adjusted Price",TRUE),0)</f>
        <v>0</v>
      </c>
      <c r="L712" s="4">
        <f t="shared" si="11"/>
        <v>0</v>
      </c>
    </row>
    <row r="713" spans="2:12">
      <c r="B713" t="str" cm="1">
        <f t="array" ref="B713">IF(A713="","-",_xldudf_EVEONLINE_GROUP(_FV(_FV(A713,"type"),"groupID")))</f>
        <v>-</v>
      </c>
      <c r="C713" t="str" cm="1">
        <f t="array" ref="C713">IF(B713="-","-",_xldudf_EVEONLINE_CATEGORY(_FV(B713,"category_id")))</f>
        <v>-</v>
      </c>
      <c r="K713" s="4" cm="1">
        <f t="array" ref="K713">IFERROR(_FV(_xldudf_EVEONLINE_TYPE(_FV(_FV(A713,"type"),"id")),"Adjusted Price",TRUE),0)</f>
        <v>0</v>
      </c>
      <c r="L713" s="4">
        <f t="shared" si="11"/>
        <v>0</v>
      </c>
    </row>
    <row r="714" spans="2:12">
      <c r="B714" t="str" cm="1">
        <f t="array" ref="B714">IF(A714="","-",_xldudf_EVEONLINE_GROUP(_FV(_FV(A714,"type"),"groupID")))</f>
        <v>-</v>
      </c>
      <c r="C714" t="str" cm="1">
        <f t="array" ref="C714">IF(B714="-","-",_xldudf_EVEONLINE_CATEGORY(_FV(B714,"category_id")))</f>
        <v>-</v>
      </c>
      <c r="K714" s="4" cm="1">
        <f t="array" ref="K714">IFERROR(_FV(_xldudf_EVEONLINE_TYPE(_FV(_FV(A714,"type"),"id")),"Adjusted Price",TRUE),0)</f>
        <v>0</v>
      </c>
      <c r="L714" s="4">
        <f t="shared" si="11"/>
        <v>0</v>
      </c>
    </row>
    <row r="715" spans="2:12">
      <c r="B715" t="str" cm="1">
        <f t="array" ref="B715">IF(A715="","-",_xldudf_EVEONLINE_GROUP(_FV(_FV(A715,"type"),"groupID")))</f>
        <v>-</v>
      </c>
      <c r="C715" t="str" cm="1">
        <f t="array" ref="C715">IF(B715="-","-",_xldudf_EVEONLINE_CATEGORY(_FV(B715,"category_id")))</f>
        <v>-</v>
      </c>
      <c r="K715" s="4" cm="1">
        <f t="array" ref="K715">IFERROR(_FV(_xldudf_EVEONLINE_TYPE(_FV(_FV(A715,"type"),"id")),"Adjusted Price",TRUE),0)</f>
        <v>0</v>
      </c>
      <c r="L715" s="4">
        <f t="shared" si="11"/>
        <v>0</v>
      </c>
    </row>
    <row r="716" spans="2:12">
      <c r="B716" t="str" cm="1">
        <f t="array" ref="B716">IF(A716="","-",_xldudf_EVEONLINE_GROUP(_FV(_FV(A716,"type"),"groupID")))</f>
        <v>-</v>
      </c>
      <c r="C716" t="str" cm="1">
        <f t="array" ref="C716">IF(B716="-","-",_xldudf_EVEONLINE_CATEGORY(_FV(B716,"category_id")))</f>
        <v>-</v>
      </c>
      <c r="K716" s="4" cm="1">
        <f t="array" ref="K716">IFERROR(_FV(_xldudf_EVEONLINE_TYPE(_FV(_FV(A716,"type"),"id")),"Adjusted Price",TRUE),0)</f>
        <v>0</v>
      </c>
      <c r="L716" s="4">
        <f t="shared" si="11"/>
        <v>0</v>
      </c>
    </row>
    <row r="717" spans="2:12">
      <c r="B717" t="str" cm="1">
        <f t="array" ref="B717">IF(A717="","-",_xldudf_EVEONLINE_GROUP(_FV(_FV(A717,"type"),"groupID")))</f>
        <v>-</v>
      </c>
      <c r="C717" t="str" cm="1">
        <f t="array" ref="C717">IF(B717="-","-",_xldudf_EVEONLINE_CATEGORY(_FV(B717,"category_id")))</f>
        <v>-</v>
      </c>
      <c r="K717" s="4" cm="1">
        <f t="array" ref="K717">IFERROR(_FV(_xldudf_EVEONLINE_TYPE(_FV(_FV(A717,"type"),"id")),"Adjusted Price",TRUE),0)</f>
        <v>0</v>
      </c>
      <c r="L717" s="4">
        <f t="shared" si="11"/>
        <v>0</v>
      </c>
    </row>
    <row r="718" spans="2:12">
      <c r="B718" t="str" cm="1">
        <f t="array" ref="B718">IF(A718="","-",_xldudf_EVEONLINE_GROUP(_FV(_FV(A718,"type"),"groupID")))</f>
        <v>-</v>
      </c>
      <c r="C718" t="str" cm="1">
        <f t="array" ref="C718">IF(B718="-","-",_xldudf_EVEONLINE_CATEGORY(_FV(B718,"category_id")))</f>
        <v>-</v>
      </c>
      <c r="K718" s="4" cm="1">
        <f t="array" ref="K718">IFERROR(_FV(_xldudf_EVEONLINE_TYPE(_FV(_FV(A718,"type"),"id")),"Adjusted Price",TRUE),0)</f>
        <v>0</v>
      </c>
      <c r="L718" s="4">
        <f t="shared" si="11"/>
        <v>0</v>
      </c>
    </row>
    <row r="719" spans="2:12">
      <c r="B719" t="str" cm="1">
        <f t="array" ref="B719">IF(A719="","-",_xldudf_EVEONLINE_GROUP(_FV(_FV(A719,"type"),"groupID")))</f>
        <v>-</v>
      </c>
      <c r="C719" t="str" cm="1">
        <f t="array" ref="C719">IF(B719="-","-",_xldudf_EVEONLINE_CATEGORY(_FV(B719,"category_id")))</f>
        <v>-</v>
      </c>
      <c r="K719" s="4" cm="1">
        <f t="array" ref="K719">IFERROR(_FV(_xldudf_EVEONLINE_TYPE(_FV(_FV(A719,"type"),"id")),"Adjusted Price",TRUE),0)</f>
        <v>0</v>
      </c>
      <c r="L719" s="4">
        <f t="shared" si="11"/>
        <v>0</v>
      </c>
    </row>
    <row r="720" spans="2:12">
      <c r="B720" t="str" cm="1">
        <f t="array" ref="B720">IF(A720="","-",_xldudf_EVEONLINE_GROUP(_FV(_FV(A720,"type"),"groupID")))</f>
        <v>-</v>
      </c>
      <c r="C720" t="str" cm="1">
        <f t="array" ref="C720">IF(B720="-","-",_xldudf_EVEONLINE_CATEGORY(_FV(B720,"category_id")))</f>
        <v>-</v>
      </c>
      <c r="K720" s="4" cm="1">
        <f t="array" ref="K720">IFERROR(_FV(_xldudf_EVEONLINE_TYPE(_FV(_FV(A720,"type"),"id")),"Adjusted Price",TRUE),0)</f>
        <v>0</v>
      </c>
      <c r="L720" s="4">
        <f t="shared" si="11"/>
        <v>0</v>
      </c>
    </row>
    <row r="721" spans="2:12">
      <c r="B721" t="str" cm="1">
        <f t="array" ref="B721">IF(A721="","-",_xldudf_EVEONLINE_GROUP(_FV(_FV(A721,"type"),"groupID")))</f>
        <v>-</v>
      </c>
      <c r="C721" t="str" cm="1">
        <f t="array" ref="C721">IF(B721="-","-",_xldudf_EVEONLINE_CATEGORY(_FV(B721,"category_id")))</f>
        <v>-</v>
      </c>
      <c r="K721" s="4" cm="1">
        <f t="array" ref="K721">IFERROR(_FV(_xldudf_EVEONLINE_TYPE(_FV(_FV(A721,"type"),"id")),"Adjusted Price",TRUE),0)</f>
        <v>0</v>
      </c>
      <c r="L721" s="4">
        <f t="shared" si="11"/>
        <v>0</v>
      </c>
    </row>
    <row r="722" spans="2:12">
      <c r="B722" t="str" cm="1">
        <f t="array" ref="B722">IF(A722="","-",_xldudf_EVEONLINE_GROUP(_FV(_FV(A722,"type"),"groupID")))</f>
        <v>-</v>
      </c>
      <c r="C722" t="str" cm="1">
        <f t="array" ref="C722">IF(B722="-","-",_xldudf_EVEONLINE_CATEGORY(_FV(B722,"category_id")))</f>
        <v>-</v>
      </c>
      <c r="K722" s="4" cm="1">
        <f t="array" ref="K722">IFERROR(_FV(_xldudf_EVEONLINE_TYPE(_FV(_FV(A722,"type"),"id")),"Adjusted Price",TRUE),0)</f>
        <v>0</v>
      </c>
      <c r="L722" s="4">
        <f t="shared" si="11"/>
        <v>0</v>
      </c>
    </row>
    <row r="723" spans="2:12">
      <c r="B723" t="str" cm="1">
        <f t="array" ref="B723">IF(A723="","-",_xldudf_EVEONLINE_GROUP(_FV(_FV(A723,"type"),"groupID")))</f>
        <v>-</v>
      </c>
      <c r="C723" t="str" cm="1">
        <f t="array" ref="C723">IF(B723="-","-",_xldudf_EVEONLINE_CATEGORY(_FV(B723,"category_id")))</f>
        <v>-</v>
      </c>
      <c r="K723" s="4" cm="1">
        <f t="array" ref="K723">IFERROR(_FV(_xldudf_EVEONLINE_TYPE(_FV(_FV(A723,"type"),"id")),"Adjusted Price",TRUE),0)</f>
        <v>0</v>
      </c>
      <c r="L723" s="4">
        <f t="shared" si="11"/>
        <v>0</v>
      </c>
    </row>
    <row r="724" spans="2:12">
      <c r="B724" t="str" cm="1">
        <f t="array" ref="B724">IF(A724="","-",_xldudf_EVEONLINE_GROUP(_FV(_FV(A724,"type"),"groupID")))</f>
        <v>-</v>
      </c>
      <c r="C724" t="str" cm="1">
        <f t="array" ref="C724">IF(B724="-","-",_xldudf_EVEONLINE_CATEGORY(_FV(B724,"category_id")))</f>
        <v>-</v>
      </c>
      <c r="K724" s="4" cm="1">
        <f t="array" ref="K724">IFERROR(_FV(_xldudf_EVEONLINE_TYPE(_FV(_FV(A724,"type"),"id")),"Adjusted Price",TRUE),0)</f>
        <v>0</v>
      </c>
      <c r="L724" s="4">
        <f t="shared" si="11"/>
        <v>0</v>
      </c>
    </row>
    <row r="725" spans="2:12">
      <c r="B725" t="str" cm="1">
        <f t="array" ref="B725">IF(A725="","-",_xldudf_EVEONLINE_GROUP(_FV(_FV(A725,"type"),"groupID")))</f>
        <v>-</v>
      </c>
      <c r="C725" t="str" cm="1">
        <f t="array" ref="C725">IF(B725="-","-",_xldudf_EVEONLINE_CATEGORY(_FV(B725,"category_id")))</f>
        <v>-</v>
      </c>
      <c r="K725" s="4" cm="1">
        <f t="array" ref="K725">IFERROR(_FV(_xldudf_EVEONLINE_TYPE(_FV(_FV(A725,"type"),"id")),"Adjusted Price",TRUE),0)</f>
        <v>0</v>
      </c>
      <c r="L725" s="4">
        <f t="shared" si="11"/>
        <v>0</v>
      </c>
    </row>
    <row r="726" spans="2:12">
      <c r="B726" t="str" cm="1">
        <f t="array" ref="B726">IF(A726="","-",_xldudf_EVEONLINE_GROUP(_FV(_FV(A726,"type"),"groupID")))</f>
        <v>-</v>
      </c>
      <c r="C726" t="str" cm="1">
        <f t="array" ref="C726">IF(B726="-","-",_xldudf_EVEONLINE_CATEGORY(_FV(B726,"category_id")))</f>
        <v>-</v>
      </c>
      <c r="K726" s="4" cm="1">
        <f t="array" ref="K726">IFERROR(_FV(_xldudf_EVEONLINE_TYPE(_FV(_FV(A726,"type"),"id")),"Adjusted Price",TRUE),0)</f>
        <v>0</v>
      </c>
      <c r="L726" s="4">
        <f t="shared" si="11"/>
        <v>0</v>
      </c>
    </row>
    <row r="727" spans="2:12">
      <c r="B727" t="str" cm="1">
        <f t="array" ref="B727">IF(A727="","-",_xldudf_EVEONLINE_GROUP(_FV(_FV(A727,"type"),"groupID")))</f>
        <v>-</v>
      </c>
      <c r="C727" t="str" cm="1">
        <f t="array" ref="C727">IF(B727="-","-",_xldudf_EVEONLINE_CATEGORY(_FV(B727,"category_id")))</f>
        <v>-</v>
      </c>
      <c r="K727" s="4" cm="1">
        <f t="array" ref="K727">IFERROR(_FV(_xldudf_EVEONLINE_TYPE(_FV(_FV(A727,"type"),"id")),"Adjusted Price",TRUE),0)</f>
        <v>0</v>
      </c>
      <c r="L727" s="4">
        <f t="shared" si="11"/>
        <v>0</v>
      </c>
    </row>
    <row r="728" spans="2:12">
      <c r="B728" t="str" cm="1">
        <f t="array" ref="B728">IF(A728="","-",_xldudf_EVEONLINE_GROUP(_FV(_FV(A728,"type"),"groupID")))</f>
        <v>-</v>
      </c>
      <c r="C728" t="str" cm="1">
        <f t="array" ref="C728">IF(B728="-","-",_xldudf_EVEONLINE_CATEGORY(_FV(B728,"category_id")))</f>
        <v>-</v>
      </c>
      <c r="K728" s="4" cm="1">
        <f t="array" ref="K728">IFERROR(_FV(_xldudf_EVEONLINE_TYPE(_FV(_FV(A728,"type"),"id")),"Adjusted Price",TRUE),0)</f>
        <v>0</v>
      </c>
      <c r="L728" s="4">
        <f t="shared" si="11"/>
        <v>0</v>
      </c>
    </row>
    <row r="729" spans="2:12">
      <c r="B729" t="str" cm="1">
        <f t="array" ref="B729">IF(A729="","-",_xldudf_EVEONLINE_GROUP(_FV(_FV(A729,"type"),"groupID")))</f>
        <v>-</v>
      </c>
      <c r="C729" t="str" cm="1">
        <f t="array" ref="C729">IF(B729="-","-",_xldudf_EVEONLINE_CATEGORY(_FV(B729,"category_id")))</f>
        <v>-</v>
      </c>
      <c r="K729" s="4" cm="1">
        <f t="array" ref="K729">IFERROR(_FV(_xldudf_EVEONLINE_TYPE(_FV(_FV(A729,"type"),"id")),"Adjusted Price",TRUE),0)</f>
        <v>0</v>
      </c>
      <c r="L729" s="4">
        <f t="shared" si="11"/>
        <v>0</v>
      </c>
    </row>
    <row r="730" spans="2:12">
      <c r="B730" t="str" cm="1">
        <f t="array" ref="B730">IF(A730="","-",_xldudf_EVEONLINE_GROUP(_FV(_FV(A730,"type"),"groupID")))</f>
        <v>-</v>
      </c>
      <c r="C730" t="str" cm="1">
        <f t="array" ref="C730">IF(B730="-","-",_xldudf_EVEONLINE_CATEGORY(_FV(B730,"category_id")))</f>
        <v>-</v>
      </c>
      <c r="K730" s="4" cm="1">
        <f t="array" ref="K730">IFERROR(_FV(_xldudf_EVEONLINE_TYPE(_FV(_FV(A730,"type"),"id")),"Adjusted Price",TRUE),0)</f>
        <v>0</v>
      </c>
      <c r="L730" s="4">
        <f t="shared" si="11"/>
        <v>0</v>
      </c>
    </row>
    <row r="731" spans="2:12">
      <c r="B731" t="str" cm="1">
        <f t="array" ref="B731">IF(A731="","-",_xldudf_EVEONLINE_GROUP(_FV(_FV(A731,"type"),"groupID")))</f>
        <v>-</v>
      </c>
      <c r="C731" t="str" cm="1">
        <f t="array" ref="C731">IF(B731="-","-",_xldudf_EVEONLINE_CATEGORY(_FV(B731,"category_id")))</f>
        <v>-</v>
      </c>
      <c r="K731" s="4" cm="1">
        <f t="array" ref="K731">IFERROR(_FV(_xldudf_EVEONLINE_TYPE(_FV(_FV(A731,"type"),"id")),"Adjusted Price",TRUE),0)</f>
        <v>0</v>
      </c>
      <c r="L731" s="4">
        <f t="shared" si="11"/>
        <v>0</v>
      </c>
    </row>
    <row r="732" spans="2:12">
      <c r="B732" t="str" cm="1">
        <f t="array" ref="B732">IF(A732="","-",_xldudf_EVEONLINE_GROUP(_FV(_FV(A732,"type"),"groupID")))</f>
        <v>-</v>
      </c>
      <c r="C732" t="str" cm="1">
        <f t="array" ref="C732">IF(B732="-","-",_xldudf_EVEONLINE_CATEGORY(_FV(B732,"category_id")))</f>
        <v>-</v>
      </c>
      <c r="K732" s="4" cm="1">
        <f t="array" ref="K732">IFERROR(_FV(_xldudf_EVEONLINE_TYPE(_FV(_FV(A732,"type"),"id")),"Adjusted Price",TRUE),0)</f>
        <v>0</v>
      </c>
      <c r="L732" s="4">
        <f t="shared" si="11"/>
        <v>0</v>
      </c>
    </row>
    <row r="733" spans="2:12">
      <c r="B733" t="str" cm="1">
        <f t="array" ref="B733">IF(A733="","-",_xldudf_EVEONLINE_GROUP(_FV(_FV(A733,"type"),"groupID")))</f>
        <v>-</v>
      </c>
      <c r="C733" t="str" cm="1">
        <f t="array" ref="C733">IF(B733="-","-",_xldudf_EVEONLINE_CATEGORY(_FV(B733,"category_id")))</f>
        <v>-</v>
      </c>
      <c r="K733" s="4" cm="1">
        <f t="array" ref="K733">IFERROR(_FV(_xldudf_EVEONLINE_TYPE(_FV(_FV(A733,"type"),"id")),"Adjusted Price",TRUE),0)</f>
        <v>0</v>
      </c>
      <c r="L733" s="4">
        <f t="shared" si="11"/>
        <v>0</v>
      </c>
    </row>
    <row r="734" spans="2:12">
      <c r="B734" t="str" cm="1">
        <f t="array" ref="B734">IF(A734="","-",_xldudf_EVEONLINE_GROUP(_FV(_FV(A734,"type"),"groupID")))</f>
        <v>-</v>
      </c>
      <c r="C734" t="str" cm="1">
        <f t="array" ref="C734">IF(B734="-","-",_xldudf_EVEONLINE_CATEGORY(_FV(B734,"category_id")))</f>
        <v>-</v>
      </c>
      <c r="K734" s="4" cm="1">
        <f t="array" ref="K734">IFERROR(_FV(_xldudf_EVEONLINE_TYPE(_FV(_FV(A734,"type"),"id")),"Adjusted Price",TRUE),0)</f>
        <v>0</v>
      </c>
      <c r="L734" s="4">
        <f t="shared" si="11"/>
        <v>0</v>
      </c>
    </row>
    <row r="735" spans="2:12">
      <c r="B735" t="str" cm="1">
        <f t="array" ref="B735">IF(A735="","-",_xldudf_EVEONLINE_GROUP(_FV(_FV(A735,"type"),"groupID")))</f>
        <v>-</v>
      </c>
      <c r="C735" t="str" cm="1">
        <f t="array" ref="C735">IF(B735="-","-",_xldudf_EVEONLINE_CATEGORY(_FV(B735,"category_id")))</f>
        <v>-</v>
      </c>
      <c r="K735" s="4" cm="1">
        <f t="array" ref="K735">IFERROR(_FV(_xldudf_EVEONLINE_TYPE(_FV(_FV(A735,"type"),"id")),"Adjusted Price",TRUE),0)</f>
        <v>0</v>
      </c>
      <c r="L735" s="4">
        <f t="shared" si="11"/>
        <v>0</v>
      </c>
    </row>
    <row r="736" spans="2:12">
      <c r="B736" t="str" cm="1">
        <f t="array" ref="B736">IF(A736="","-",_xldudf_EVEONLINE_GROUP(_FV(_FV(A736,"type"),"groupID")))</f>
        <v>-</v>
      </c>
      <c r="C736" t="str" cm="1">
        <f t="array" ref="C736">IF(B736="-","-",_xldudf_EVEONLINE_CATEGORY(_FV(B736,"category_id")))</f>
        <v>-</v>
      </c>
      <c r="K736" s="4" cm="1">
        <f t="array" ref="K736">IFERROR(_FV(_xldudf_EVEONLINE_TYPE(_FV(_FV(A736,"type"),"id")),"Adjusted Price",TRUE),0)</f>
        <v>0</v>
      </c>
      <c r="L736" s="4">
        <f t="shared" si="11"/>
        <v>0</v>
      </c>
    </row>
    <row r="737" spans="2:12">
      <c r="B737" t="str" cm="1">
        <f t="array" ref="B737">IF(A737="","-",_xldudf_EVEONLINE_GROUP(_FV(_FV(A737,"type"),"groupID")))</f>
        <v>-</v>
      </c>
      <c r="C737" t="str" cm="1">
        <f t="array" ref="C737">IF(B737="-","-",_xldudf_EVEONLINE_CATEGORY(_FV(B737,"category_id")))</f>
        <v>-</v>
      </c>
      <c r="K737" s="4" cm="1">
        <f t="array" ref="K737">IFERROR(_FV(_xldudf_EVEONLINE_TYPE(_FV(_FV(A737,"type"),"id")),"Adjusted Price",TRUE),0)</f>
        <v>0</v>
      </c>
      <c r="L737" s="4">
        <f t="shared" si="11"/>
        <v>0</v>
      </c>
    </row>
    <row r="738" spans="2:12">
      <c r="B738" t="str" cm="1">
        <f t="array" ref="B738">IF(A738="","-",_xldudf_EVEONLINE_GROUP(_FV(_FV(A738,"type"),"groupID")))</f>
        <v>-</v>
      </c>
      <c r="C738" t="str" cm="1">
        <f t="array" ref="C738">IF(B738="-","-",_xldudf_EVEONLINE_CATEGORY(_FV(B738,"category_id")))</f>
        <v>-</v>
      </c>
      <c r="K738" s="4" cm="1">
        <f t="array" ref="K738">IFERROR(_FV(_xldudf_EVEONLINE_TYPE(_FV(_FV(A738,"type"),"id")),"Adjusted Price",TRUE),0)</f>
        <v>0</v>
      </c>
      <c r="L738" s="4">
        <f t="shared" si="11"/>
        <v>0</v>
      </c>
    </row>
    <row r="739" spans="2:12">
      <c r="B739" t="str" cm="1">
        <f t="array" ref="B739">IF(A739="","-",_xldudf_EVEONLINE_GROUP(_FV(_FV(A739,"type"),"groupID")))</f>
        <v>-</v>
      </c>
      <c r="C739" t="str" cm="1">
        <f t="array" ref="C739">IF(B739="-","-",_xldudf_EVEONLINE_CATEGORY(_FV(B739,"category_id")))</f>
        <v>-</v>
      </c>
      <c r="K739" s="4" cm="1">
        <f t="array" ref="K739">IFERROR(_FV(_xldudf_EVEONLINE_TYPE(_FV(_FV(A739,"type"),"id")),"Adjusted Price",TRUE),0)</f>
        <v>0</v>
      </c>
      <c r="L739" s="4">
        <f t="shared" si="11"/>
        <v>0</v>
      </c>
    </row>
    <row r="740" spans="2:12">
      <c r="B740" t="str" cm="1">
        <f t="array" ref="B740">IF(A740="","-",_xldudf_EVEONLINE_GROUP(_FV(_FV(A740,"type"),"groupID")))</f>
        <v>-</v>
      </c>
      <c r="C740" t="str" cm="1">
        <f t="array" ref="C740">IF(B740="-","-",_xldudf_EVEONLINE_CATEGORY(_FV(B740,"category_id")))</f>
        <v>-</v>
      </c>
      <c r="K740" s="4" cm="1">
        <f t="array" ref="K740">IFERROR(_FV(_xldudf_EVEONLINE_TYPE(_FV(_FV(A740,"type"),"id")),"Adjusted Price",TRUE),0)</f>
        <v>0</v>
      </c>
      <c r="L740" s="4">
        <f t="shared" si="11"/>
        <v>0</v>
      </c>
    </row>
    <row r="741" spans="2:12">
      <c r="B741" t="str" cm="1">
        <f t="array" ref="B741">IF(A741="","-",_xldudf_EVEONLINE_GROUP(_FV(_FV(A741,"type"),"groupID")))</f>
        <v>-</v>
      </c>
      <c r="C741" t="str" cm="1">
        <f t="array" ref="C741">IF(B741="-","-",_xldudf_EVEONLINE_CATEGORY(_FV(B741,"category_id")))</f>
        <v>-</v>
      </c>
      <c r="K741" s="4" cm="1">
        <f t="array" ref="K741">IFERROR(_FV(_xldudf_EVEONLINE_TYPE(_FV(_FV(A741,"type"),"id")),"Adjusted Price",TRUE),0)</f>
        <v>0</v>
      </c>
      <c r="L741" s="4">
        <f t="shared" si="11"/>
        <v>0</v>
      </c>
    </row>
    <row r="742" spans="2:12">
      <c r="B742" t="str" cm="1">
        <f t="array" ref="B742">IF(A742="","-",_xldudf_EVEONLINE_GROUP(_FV(_FV(A742,"type"),"groupID")))</f>
        <v>-</v>
      </c>
      <c r="C742" t="str" cm="1">
        <f t="array" ref="C742">IF(B742="-","-",_xldudf_EVEONLINE_CATEGORY(_FV(B742,"category_id")))</f>
        <v>-</v>
      </c>
      <c r="K742" s="4" cm="1">
        <f t="array" ref="K742">IFERROR(_FV(_xldudf_EVEONLINE_TYPE(_FV(_FV(A742,"type"),"id")),"Adjusted Price",TRUE),0)</f>
        <v>0</v>
      </c>
      <c r="L742" s="4">
        <f t="shared" si="11"/>
        <v>0</v>
      </c>
    </row>
    <row r="743" spans="2:12">
      <c r="B743" t="str" cm="1">
        <f t="array" ref="B743">IF(A743="","-",_xldudf_EVEONLINE_GROUP(_FV(_FV(A743,"type"),"groupID")))</f>
        <v>-</v>
      </c>
      <c r="C743" t="str" cm="1">
        <f t="array" ref="C743">IF(B743="-","-",_xldudf_EVEONLINE_CATEGORY(_FV(B743,"category_id")))</f>
        <v>-</v>
      </c>
      <c r="K743" s="4" cm="1">
        <f t="array" ref="K743">IFERROR(_FV(_xldudf_EVEONLINE_TYPE(_FV(_FV(A743,"type"),"id")),"Adjusted Price",TRUE),0)</f>
        <v>0</v>
      </c>
      <c r="L743" s="4">
        <f t="shared" si="11"/>
        <v>0</v>
      </c>
    </row>
    <row r="744" spans="2:12">
      <c r="B744" t="str" cm="1">
        <f t="array" ref="B744">IF(A744="","-",_xldudf_EVEONLINE_GROUP(_FV(_FV(A744,"type"),"groupID")))</f>
        <v>-</v>
      </c>
      <c r="C744" t="str" cm="1">
        <f t="array" ref="C744">IF(B744="-","-",_xldudf_EVEONLINE_CATEGORY(_FV(B744,"category_id")))</f>
        <v>-</v>
      </c>
      <c r="K744" s="4" cm="1">
        <f t="array" ref="K744">IFERROR(_FV(_xldudf_EVEONLINE_TYPE(_FV(_FV(A744,"type"),"id")),"Adjusted Price",TRUE),0)</f>
        <v>0</v>
      </c>
      <c r="L744" s="4">
        <f t="shared" si="11"/>
        <v>0</v>
      </c>
    </row>
    <row r="745" spans="2:12">
      <c r="B745" t="str" cm="1">
        <f t="array" ref="B745">IF(A745="","-",_xldudf_EVEONLINE_GROUP(_FV(_FV(A745,"type"),"groupID")))</f>
        <v>-</v>
      </c>
      <c r="C745" t="str" cm="1">
        <f t="array" ref="C745">IF(B745="-","-",_xldudf_EVEONLINE_CATEGORY(_FV(B745,"category_id")))</f>
        <v>-</v>
      </c>
      <c r="K745" s="4" cm="1">
        <f t="array" ref="K745">IFERROR(_FV(_xldudf_EVEONLINE_TYPE(_FV(_FV(A745,"type"),"id")),"Adjusted Price",TRUE),0)</f>
        <v>0</v>
      </c>
      <c r="L745" s="4">
        <f t="shared" si="11"/>
        <v>0</v>
      </c>
    </row>
    <row r="746" spans="2:12">
      <c r="B746" t="str" cm="1">
        <f t="array" ref="B746">IF(A746="","-",_xldudf_EVEONLINE_GROUP(_FV(_FV(A746,"type"),"groupID")))</f>
        <v>-</v>
      </c>
      <c r="C746" t="str" cm="1">
        <f t="array" ref="C746">IF(B746="-","-",_xldudf_EVEONLINE_CATEGORY(_FV(B746,"category_id")))</f>
        <v>-</v>
      </c>
      <c r="K746" s="4" cm="1">
        <f t="array" ref="K746">IFERROR(_FV(_xldudf_EVEONLINE_TYPE(_FV(_FV(A746,"type"),"id")),"Adjusted Price",TRUE),0)</f>
        <v>0</v>
      </c>
      <c r="L746" s="4">
        <f t="shared" si="11"/>
        <v>0</v>
      </c>
    </row>
    <row r="747" spans="2:12">
      <c r="B747" t="str" cm="1">
        <f t="array" ref="B747">IF(A747="","-",_xldudf_EVEONLINE_GROUP(_FV(_FV(A747,"type"),"groupID")))</f>
        <v>-</v>
      </c>
      <c r="C747" t="str" cm="1">
        <f t="array" ref="C747">IF(B747="-","-",_xldudf_EVEONLINE_CATEGORY(_FV(B747,"category_id")))</f>
        <v>-</v>
      </c>
      <c r="K747" s="4" cm="1">
        <f t="array" ref="K747">IFERROR(_FV(_xldudf_EVEONLINE_TYPE(_FV(_FV(A747,"type"),"id")),"Adjusted Price",TRUE),0)</f>
        <v>0</v>
      </c>
      <c r="L747" s="4">
        <f t="shared" si="11"/>
        <v>0</v>
      </c>
    </row>
    <row r="748" spans="2:12">
      <c r="B748" t="str" cm="1">
        <f t="array" ref="B748">IF(A748="","-",_xldudf_EVEONLINE_GROUP(_FV(_FV(A748,"type"),"groupID")))</f>
        <v>-</v>
      </c>
      <c r="C748" t="str" cm="1">
        <f t="array" ref="C748">IF(B748="-","-",_xldudf_EVEONLINE_CATEGORY(_FV(B748,"category_id")))</f>
        <v>-</v>
      </c>
      <c r="K748" s="4" cm="1">
        <f t="array" ref="K748">IFERROR(_FV(_xldudf_EVEONLINE_TYPE(_FV(_FV(A748,"type"),"id")),"Adjusted Price",TRUE),0)</f>
        <v>0</v>
      </c>
      <c r="L748" s="4">
        <f t="shared" si="11"/>
        <v>0</v>
      </c>
    </row>
    <row r="749" spans="2:12">
      <c r="B749" t="str" cm="1">
        <f t="array" ref="B749">IF(A749="","-",_xldudf_EVEONLINE_GROUP(_FV(_FV(A749,"type"),"groupID")))</f>
        <v>-</v>
      </c>
      <c r="C749" t="str" cm="1">
        <f t="array" ref="C749">IF(B749="-","-",_xldudf_EVEONLINE_CATEGORY(_FV(B749,"category_id")))</f>
        <v>-</v>
      </c>
      <c r="K749" s="4" cm="1">
        <f t="array" ref="K749">IFERROR(_FV(_xldudf_EVEONLINE_TYPE(_FV(_FV(A749,"type"),"id")),"Adjusted Price",TRUE),0)</f>
        <v>0</v>
      </c>
      <c r="L749" s="4">
        <f t="shared" si="11"/>
        <v>0</v>
      </c>
    </row>
    <row r="750" spans="2:12">
      <c r="B750" t="str" cm="1">
        <f t="array" ref="B750">IF(A750="","-",_xldudf_EVEONLINE_GROUP(_FV(_FV(A750,"type"),"groupID")))</f>
        <v>-</v>
      </c>
      <c r="C750" t="str" cm="1">
        <f t="array" ref="C750">IF(B750="-","-",_xldudf_EVEONLINE_CATEGORY(_FV(B750,"category_id")))</f>
        <v>-</v>
      </c>
      <c r="K750" s="4" cm="1">
        <f t="array" ref="K750">IFERROR(_FV(_xldudf_EVEONLINE_TYPE(_FV(_FV(A750,"type"),"id")),"Adjusted Price",TRUE),0)</f>
        <v>0</v>
      </c>
      <c r="L750" s="4">
        <f t="shared" si="11"/>
        <v>0</v>
      </c>
    </row>
    <row r="751" spans="2:12">
      <c r="B751" t="str" cm="1">
        <f t="array" ref="B751">IF(A751="","-",_xldudf_EVEONLINE_GROUP(_FV(_FV(A751,"type"),"groupID")))</f>
        <v>-</v>
      </c>
      <c r="C751" t="str" cm="1">
        <f t="array" ref="C751">IF(B751="-","-",_xldudf_EVEONLINE_CATEGORY(_FV(B751,"category_id")))</f>
        <v>-</v>
      </c>
      <c r="K751" s="4" cm="1">
        <f t="array" ref="K751">IFERROR(_FV(_xldudf_EVEONLINE_TYPE(_FV(_FV(A751,"type"),"id")),"Adjusted Price",TRUE),0)</f>
        <v>0</v>
      </c>
      <c r="L751" s="4">
        <f t="shared" si="11"/>
        <v>0</v>
      </c>
    </row>
    <row r="752" spans="2:12">
      <c r="B752" t="str" cm="1">
        <f t="array" ref="B752">IF(A752="","-",_xldudf_EVEONLINE_GROUP(_FV(_FV(A752,"type"),"groupID")))</f>
        <v>-</v>
      </c>
      <c r="C752" t="str" cm="1">
        <f t="array" ref="C752">IF(B752="-","-",_xldudf_EVEONLINE_CATEGORY(_FV(B752,"category_id")))</f>
        <v>-</v>
      </c>
      <c r="K752" s="4" cm="1">
        <f t="array" ref="K752">IFERROR(_FV(_xldudf_EVEONLINE_TYPE(_FV(_FV(A752,"type"),"id")),"Adjusted Price",TRUE),0)</f>
        <v>0</v>
      </c>
      <c r="L752" s="4">
        <f t="shared" si="11"/>
        <v>0</v>
      </c>
    </row>
    <row r="753" spans="2:12">
      <c r="B753" t="str" cm="1">
        <f t="array" ref="B753">IF(A753="","-",_xldudf_EVEONLINE_GROUP(_FV(_FV(A753,"type"),"groupID")))</f>
        <v>-</v>
      </c>
      <c r="C753" t="str" cm="1">
        <f t="array" ref="C753">IF(B753="-","-",_xldudf_EVEONLINE_CATEGORY(_FV(B753,"category_id")))</f>
        <v>-</v>
      </c>
      <c r="K753" s="4" cm="1">
        <f t="array" ref="K753">IFERROR(_FV(_xldudf_EVEONLINE_TYPE(_FV(_FV(A753,"type"),"id")),"Adjusted Price",TRUE),0)</f>
        <v>0</v>
      </c>
      <c r="L753" s="4">
        <f t="shared" si="11"/>
        <v>0</v>
      </c>
    </row>
    <row r="754" spans="2:12">
      <c r="B754" t="str" cm="1">
        <f t="array" ref="B754">IF(A754="","-",_xldudf_EVEONLINE_GROUP(_FV(_FV(A754,"type"),"groupID")))</f>
        <v>-</v>
      </c>
      <c r="C754" t="str" cm="1">
        <f t="array" ref="C754">IF(B754="-","-",_xldudf_EVEONLINE_CATEGORY(_FV(B754,"category_id")))</f>
        <v>-</v>
      </c>
      <c r="K754" s="4" cm="1">
        <f t="array" ref="K754">IFERROR(_FV(_xldudf_EVEONLINE_TYPE(_FV(_FV(A754,"type"),"id")),"Adjusted Price",TRUE),0)</f>
        <v>0</v>
      </c>
      <c r="L754" s="4">
        <f t="shared" si="11"/>
        <v>0</v>
      </c>
    </row>
    <row r="755" spans="2:12">
      <c r="B755" t="str" cm="1">
        <f t="array" ref="B755">IF(A755="","-",_xldudf_EVEONLINE_GROUP(_FV(_FV(A755,"type"),"groupID")))</f>
        <v>-</v>
      </c>
      <c r="C755" t="str" cm="1">
        <f t="array" ref="C755">IF(B755="-","-",_xldudf_EVEONLINE_CATEGORY(_FV(B755,"category_id")))</f>
        <v>-</v>
      </c>
      <c r="K755" s="4" cm="1">
        <f t="array" ref="K755">IFERROR(_FV(_xldudf_EVEONLINE_TYPE(_FV(_FV(A755,"type"),"id")),"Adjusted Price",TRUE),0)</f>
        <v>0</v>
      </c>
      <c r="L755" s="4">
        <f t="shared" si="11"/>
        <v>0</v>
      </c>
    </row>
    <row r="756" spans="2:12">
      <c r="B756" t="str" cm="1">
        <f t="array" ref="B756">IF(A756="","-",_xldudf_EVEONLINE_GROUP(_FV(_FV(A756,"type"),"groupID")))</f>
        <v>-</v>
      </c>
      <c r="C756" t="str" cm="1">
        <f t="array" ref="C756">IF(B756="-","-",_xldudf_EVEONLINE_CATEGORY(_FV(B756,"category_id")))</f>
        <v>-</v>
      </c>
      <c r="K756" s="4" cm="1">
        <f t="array" ref="K756">IFERROR(_FV(_xldudf_EVEONLINE_TYPE(_FV(_FV(A756,"type"),"id")),"Adjusted Price",TRUE),0)</f>
        <v>0</v>
      </c>
      <c r="L756" s="4">
        <f t="shared" si="11"/>
        <v>0</v>
      </c>
    </row>
    <row r="757" spans="2:12">
      <c r="B757" t="str" cm="1">
        <f t="array" ref="B757">IF(A757="","-",_xldudf_EVEONLINE_GROUP(_FV(_FV(A757,"type"),"groupID")))</f>
        <v>-</v>
      </c>
      <c r="C757" t="str" cm="1">
        <f t="array" ref="C757">IF(B757="-","-",_xldudf_EVEONLINE_CATEGORY(_FV(B757,"category_id")))</f>
        <v>-</v>
      </c>
      <c r="K757" s="4" cm="1">
        <f t="array" ref="K757">IFERROR(_FV(_xldudf_EVEONLINE_TYPE(_FV(_FV(A757,"type"),"id")),"Adjusted Price",TRUE),0)</f>
        <v>0</v>
      </c>
      <c r="L757" s="4">
        <f t="shared" si="11"/>
        <v>0</v>
      </c>
    </row>
    <row r="758" spans="2:12">
      <c r="B758" t="str" cm="1">
        <f t="array" ref="B758">IF(A758="","-",_xldudf_EVEONLINE_GROUP(_FV(_FV(A758,"type"),"groupID")))</f>
        <v>-</v>
      </c>
      <c r="C758" t="str" cm="1">
        <f t="array" ref="C758">IF(B758="-","-",_xldudf_EVEONLINE_CATEGORY(_FV(B758,"category_id")))</f>
        <v>-</v>
      </c>
      <c r="K758" s="4" cm="1">
        <f t="array" ref="K758">IFERROR(_FV(_xldudf_EVEONLINE_TYPE(_FV(_FV(A758,"type"),"id")),"Adjusted Price",TRUE),0)</f>
        <v>0</v>
      </c>
      <c r="L758" s="4">
        <f t="shared" si="11"/>
        <v>0</v>
      </c>
    </row>
    <row r="759" spans="2:12">
      <c r="B759" t="str" cm="1">
        <f t="array" ref="B759">IF(A759="","-",_xldudf_EVEONLINE_GROUP(_FV(_FV(A759,"type"),"groupID")))</f>
        <v>-</v>
      </c>
      <c r="C759" t="str" cm="1">
        <f t="array" ref="C759">IF(B759="-","-",_xldudf_EVEONLINE_CATEGORY(_FV(B759,"category_id")))</f>
        <v>-</v>
      </c>
      <c r="K759" s="4" cm="1">
        <f t="array" ref="K759">IFERROR(_FV(_xldudf_EVEONLINE_TYPE(_FV(_FV(A759,"type"),"id")),"Adjusted Price",TRUE),0)</f>
        <v>0</v>
      </c>
      <c r="L759" s="4">
        <f t="shared" si="11"/>
        <v>0</v>
      </c>
    </row>
    <row r="760" spans="2:12">
      <c r="B760" t="str" cm="1">
        <f t="array" ref="B760">IF(A760="","-",_xldudf_EVEONLINE_GROUP(_FV(_FV(A760,"type"),"groupID")))</f>
        <v>-</v>
      </c>
      <c r="C760" t="str" cm="1">
        <f t="array" ref="C760">IF(B760="-","-",_xldudf_EVEONLINE_CATEGORY(_FV(B760,"category_id")))</f>
        <v>-</v>
      </c>
      <c r="K760" s="4" cm="1">
        <f t="array" ref="K760">IFERROR(_FV(_xldudf_EVEONLINE_TYPE(_FV(_FV(A760,"type"),"id")),"Adjusted Price",TRUE),0)</f>
        <v>0</v>
      </c>
      <c r="L760" s="4">
        <f t="shared" si="11"/>
        <v>0</v>
      </c>
    </row>
    <row r="761" spans="2:12">
      <c r="B761" t="str" cm="1">
        <f t="array" ref="B761">IF(A761="","-",_xldudf_EVEONLINE_GROUP(_FV(_FV(A761,"type"),"groupID")))</f>
        <v>-</v>
      </c>
      <c r="C761" t="str" cm="1">
        <f t="array" ref="C761">IF(B761="-","-",_xldudf_EVEONLINE_CATEGORY(_FV(B761,"category_id")))</f>
        <v>-</v>
      </c>
      <c r="K761" s="4" cm="1">
        <f t="array" ref="K761">IFERROR(_FV(_xldudf_EVEONLINE_TYPE(_FV(_FV(A761,"type"),"id")),"Adjusted Price",TRUE),0)</f>
        <v>0</v>
      </c>
      <c r="L761" s="4">
        <f t="shared" si="11"/>
        <v>0</v>
      </c>
    </row>
    <row r="762" spans="2:12">
      <c r="B762" t="str" cm="1">
        <f t="array" ref="B762">IF(A762="","-",_xldudf_EVEONLINE_GROUP(_FV(_FV(A762,"type"),"groupID")))</f>
        <v>-</v>
      </c>
      <c r="C762" t="str" cm="1">
        <f t="array" ref="C762">IF(B762="-","-",_xldudf_EVEONLINE_CATEGORY(_FV(B762,"category_id")))</f>
        <v>-</v>
      </c>
      <c r="K762" s="4" cm="1">
        <f t="array" ref="K762">IFERROR(_FV(_xldudf_EVEONLINE_TYPE(_FV(_FV(A762,"type"),"id")),"Adjusted Price",TRUE),0)</f>
        <v>0</v>
      </c>
      <c r="L762" s="4">
        <f t="shared" si="11"/>
        <v>0</v>
      </c>
    </row>
    <row r="763" spans="2:12">
      <c r="B763" t="str" cm="1">
        <f t="array" ref="B763">IF(A763="","-",_xldudf_EVEONLINE_GROUP(_FV(_FV(A763,"type"),"groupID")))</f>
        <v>-</v>
      </c>
      <c r="C763" t="str" cm="1">
        <f t="array" ref="C763">IF(B763="-","-",_xldudf_EVEONLINE_CATEGORY(_FV(B763,"category_id")))</f>
        <v>-</v>
      </c>
      <c r="K763" s="4" cm="1">
        <f t="array" ref="K763">IFERROR(_FV(_xldudf_EVEONLINE_TYPE(_FV(_FV(A763,"type"),"id")),"Adjusted Price",TRUE),0)</f>
        <v>0</v>
      </c>
      <c r="L763" s="4">
        <f t="shared" si="11"/>
        <v>0</v>
      </c>
    </row>
    <row r="764" spans="2:12">
      <c r="B764" t="str" cm="1">
        <f t="array" ref="B764">IF(A764="","-",_xldudf_EVEONLINE_GROUP(_FV(_FV(A764,"type"),"groupID")))</f>
        <v>-</v>
      </c>
      <c r="C764" t="str" cm="1">
        <f t="array" ref="C764">IF(B764="-","-",_xldudf_EVEONLINE_CATEGORY(_FV(B764,"category_id")))</f>
        <v>-</v>
      </c>
      <c r="K764" s="4" cm="1">
        <f t="array" ref="K764">IFERROR(_FV(_xldudf_EVEONLINE_TYPE(_FV(_FV(A764,"type"),"id")),"Adjusted Price",TRUE),0)</f>
        <v>0</v>
      </c>
      <c r="L764" s="4">
        <f t="shared" si="11"/>
        <v>0</v>
      </c>
    </row>
    <row r="765" spans="2:12">
      <c r="B765" t="str" cm="1">
        <f t="array" ref="B765">IF(A765="","-",_xldudf_EVEONLINE_GROUP(_FV(_FV(A765,"type"),"groupID")))</f>
        <v>-</v>
      </c>
      <c r="C765" t="str" cm="1">
        <f t="array" ref="C765">IF(B765="-","-",_xldudf_EVEONLINE_CATEGORY(_FV(B765,"category_id")))</f>
        <v>-</v>
      </c>
      <c r="K765" s="4" cm="1">
        <f t="array" ref="K765">IFERROR(_FV(_xldudf_EVEONLINE_TYPE(_FV(_FV(A765,"type"),"id")),"Adjusted Price",TRUE),0)</f>
        <v>0</v>
      </c>
      <c r="L765" s="4">
        <f t="shared" si="11"/>
        <v>0</v>
      </c>
    </row>
    <row r="766" spans="2:12">
      <c r="B766" t="str" cm="1">
        <f t="array" ref="B766">IF(A766="","-",_xldudf_EVEONLINE_GROUP(_FV(_FV(A766,"type"),"groupID")))</f>
        <v>-</v>
      </c>
      <c r="C766" t="str" cm="1">
        <f t="array" ref="C766">IF(B766="-","-",_xldudf_EVEONLINE_CATEGORY(_FV(B766,"category_id")))</f>
        <v>-</v>
      </c>
      <c r="K766" s="4" cm="1">
        <f t="array" ref="K766">IFERROR(_FV(_xldudf_EVEONLINE_TYPE(_FV(_FV(A766,"type"),"id")),"Adjusted Price",TRUE),0)</f>
        <v>0</v>
      </c>
      <c r="L766" s="4">
        <f t="shared" si="11"/>
        <v>0</v>
      </c>
    </row>
    <row r="767" spans="2:12">
      <c r="B767" t="str" cm="1">
        <f t="array" ref="B767">IF(A767="","-",_xldudf_EVEONLINE_GROUP(_FV(_FV(A767,"type"),"groupID")))</f>
        <v>-</v>
      </c>
      <c r="C767" t="str" cm="1">
        <f t="array" ref="C767">IF(B767="-","-",_xldudf_EVEONLINE_CATEGORY(_FV(B767,"category_id")))</f>
        <v>-</v>
      </c>
      <c r="K767" s="4" cm="1">
        <f t="array" ref="K767">IFERROR(_FV(_xldudf_EVEONLINE_TYPE(_FV(_FV(A767,"type"),"id")),"Adjusted Price",TRUE),0)</f>
        <v>0</v>
      </c>
      <c r="L767" s="4">
        <f t="shared" si="11"/>
        <v>0</v>
      </c>
    </row>
    <row r="768" spans="2:12">
      <c r="B768" t="str" cm="1">
        <f t="array" ref="B768">IF(A768="","-",_xldudf_EVEONLINE_GROUP(_FV(_FV(A768,"type"),"groupID")))</f>
        <v>-</v>
      </c>
      <c r="C768" t="str" cm="1">
        <f t="array" ref="C768">IF(B768="-","-",_xldudf_EVEONLINE_CATEGORY(_FV(B768,"category_id")))</f>
        <v>-</v>
      </c>
      <c r="K768" s="4" cm="1">
        <f t="array" ref="K768">IFERROR(_FV(_xldudf_EVEONLINE_TYPE(_FV(_FV(A768,"type"),"id")),"Adjusted Price",TRUE),0)</f>
        <v>0</v>
      </c>
      <c r="L768" s="4">
        <f t="shared" si="11"/>
        <v>0</v>
      </c>
    </row>
    <row r="769" spans="2:12">
      <c r="B769" t="str" cm="1">
        <f t="array" ref="B769">IF(A769="","-",_xldudf_EVEONLINE_GROUP(_FV(_FV(A769,"type"),"groupID")))</f>
        <v>-</v>
      </c>
      <c r="C769" t="str" cm="1">
        <f t="array" ref="C769">IF(B769="-","-",_xldudf_EVEONLINE_CATEGORY(_FV(B769,"category_id")))</f>
        <v>-</v>
      </c>
      <c r="K769" s="4" cm="1">
        <f t="array" ref="K769">IFERROR(_FV(_xldudf_EVEONLINE_TYPE(_FV(_FV(A769,"type"),"id")),"Adjusted Price",TRUE),0)</f>
        <v>0</v>
      </c>
      <c r="L769" s="4">
        <f t="shared" si="11"/>
        <v>0</v>
      </c>
    </row>
    <row r="770" spans="2:12">
      <c r="B770" t="str" cm="1">
        <f t="array" ref="B770">IF(A770="","-",_xldudf_EVEONLINE_GROUP(_FV(_FV(A770,"type"),"groupID")))</f>
        <v>-</v>
      </c>
      <c r="C770" t="str" cm="1">
        <f t="array" ref="C770">IF(B770="-","-",_xldudf_EVEONLINE_CATEGORY(_FV(B770,"category_id")))</f>
        <v>-</v>
      </c>
      <c r="K770" s="4" cm="1">
        <f t="array" ref="K770">IFERROR(_FV(_xldudf_EVEONLINE_TYPE(_FV(_FV(A770,"type"),"id")),"Adjusted Price",TRUE),0)</f>
        <v>0</v>
      </c>
      <c r="L770" s="4">
        <f t="shared" si="11"/>
        <v>0</v>
      </c>
    </row>
    <row r="771" spans="2:12">
      <c r="B771" t="str" cm="1">
        <f t="array" ref="B771">IF(A771="","-",_xldudf_EVEONLINE_GROUP(_FV(_FV(A771,"type"),"groupID")))</f>
        <v>-</v>
      </c>
      <c r="C771" t="str" cm="1">
        <f t="array" ref="C771">IF(B771="-","-",_xldudf_EVEONLINE_CATEGORY(_FV(B771,"category_id")))</f>
        <v>-</v>
      </c>
      <c r="K771" s="4" cm="1">
        <f t="array" ref="K771">IFERROR(_FV(_xldudf_EVEONLINE_TYPE(_FV(_FV(A771,"type"),"id")),"Adjusted Price",TRUE),0)</f>
        <v>0</v>
      </c>
      <c r="L771" s="4">
        <f t="shared" ref="L771:L834" si="12">F771*K771</f>
        <v>0</v>
      </c>
    </row>
    <row r="772" spans="2:12">
      <c r="B772" t="str" cm="1">
        <f t="array" ref="B772">IF(A772="","-",_xldudf_EVEONLINE_GROUP(_FV(_FV(A772,"type"),"groupID")))</f>
        <v>-</v>
      </c>
      <c r="C772" t="str" cm="1">
        <f t="array" ref="C772">IF(B772="-","-",_xldudf_EVEONLINE_CATEGORY(_FV(B772,"category_id")))</f>
        <v>-</v>
      </c>
      <c r="K772" s="4" cm="1">
        <f t="array" ref="K772">IFERROR(_FV(_xldudf_EVEONLINE_TYPE(_FV(_FV(A772,"type"),"id")),"Adjusted Price",TRUE),0)</f>
        <v>0</v>
      </c>
      <c r="L772" s="4">
        <f t="shared" si="12"/>
        <v>0</v>
      </c>
    </row>
    <row r="773" spans="2:12">
      <c r="B773" t="str" cm="1">
        <f t="array" ref="B773">IF(A773="","-",_xldudf_EVEONLINE_GROUP(_FV(_FV(A773,"type"),"groupID")))</f>
        <v>-</v>
      </c>
      <c r="C773" t="str" cm="1">
        <f t="array" ref="C773">IF(B773="-","-",_xldudf_EVEONLINE_CATEGORY(_FV(B773,"category_id")))</f>
        <v>-</v>
      </c>
      <c r="K773" s="4" cm="1">
        <f t="array" ref="K773">IFERROR(_FV(_xldudf_EVEONLINE_TYPE(_FV(_FV(A773,"type"),"id")),"Adjusted Price",TRUE),0)</f>
        <v>0</v>
      </c>
      <c r="L773" s="4">
        <f t="shared" si="12"/>
        <v>0</v>
      </c>
    </row>
    <row r="774" spans="2:12">
      <c r="B774" t="str" cm="1">
        <f t="array" ref="B774">IF(A774="","-",_xldudf_EVEONLINE_GROUP(_FV(_FV(A774,"type"),"groupID")))</f>
        <v>-</v>
      </c>
      <c r="C774" t="str" cm="1">
        <f t="array" ref="C774">IF(B774="-","-",_xldudf_EVEONLINE_CATEGORY(_FV(B774,"category_id")))</f>
        <v>-</v>
      </c>
      <c r="K774" s="4" cm="1">
        <f t="array" ref="K774">IFERROR(_FV(_xldudf_EVEONLINE_TYPE(_FV(_FV(A774,"type"),"id")),"Adjusted Price",TRUE),0)</f>
        <v>0</v>
      </c>
      <c r="L774" s="4">
        <f t="shared" si="12"/>
        <v>0</v>
      </c>
    </row>
    <row r="775" spans="2:12">
      <c r="B775" t="str" cm="1">
        <f t="array" ref="B775">IF(A775="","-",_xldudf_EVEONLINE_GROUP(_FV(_FV(A775,"type"),"groupID")))</f>
        <v>-</v>
      </c>
      <c r="C775" t="str" cm="1">
        <f t="array" ref="C775">IF(B775="-","-",_xldudf_EVEONLINE_CATEGORY(_FV(B775,"category_id")))</f>
        <v>-</v>
      </c>
      <c r="K775" s="4" cm="1">
        <f t="array" ref="K775">IFERROR(_FV(_xldudf_EVEONLINE_TYPE(_FV(_FV(A775,"type"),"id")),"Adjusted Price",TRUE),0)</f>
        <v>0</v>
      </c>
      <c r="L775" s="4">
        <f t="shared" si="12"/>
        <v>0</v>
      </c>
    </row>
    <row r="776" spans="2:12">
      <c r="B776" t="str" cm="1">
        <f t="array" ref="B776">IF(A776="","-",_xldudf_EVEONLINE_GROUP(_FV(_FV(A776,"type"),"groupID")))</f>
        <v>-</v>
      </c>
      <c r="C776" t="str" cm="1">
        <f t="array" ref="C776">IF(B776="-","-",_xldudf_EVEONLINE_CATEGORY(_FV(B776,"category_id")))</f>
        <v>-</v>
      </c>
      <c r="K776" s="4" cm="1">
        <f t="array" ref="K776">IFERROR(_FV(_xldudf_EVEONLINE_TYPE(_FV(_FV(A776,"type"),"id")),"Adjusted Price",TRUE),0)</f>
        <v>0</v>
      </c>
      <c r="L776" s="4">
        <f t="shared" si="12"/>
        <v>0</v>
      </c>
    </row>
    <row r="777" spans="2:12">
      <c r="B777" t="str" cm="1">
        <f t="array" ref="B777">IF(A777="","-",_xldudf_EVEONLINE_GROUP(_FV(_FV(A777,"type"),"groupID")))</f>
        <v>-</v>
      </c>
      <c r="C777" t="str" cm="1">
        <f t="array" ref="C777">IF(B777="-","-",_xldudf_EVEONLINE_CATEGORY(_FV(B777,"category_id")))</f>
        <v>-</v>
      </c>
      <c r="K777" s="4" cm="1">
        <f t="array" ref="K777">IFERROR(_FV(_xldudf_EVEONLINE_TYPE(_FV(_FV(A777,"type"),"id")),"Adjusted Price",TRUE),0)</f>
        <v>0</v>
      </c>
      <c r="L777" s="4">
        <f t="shared" si="12"/>
        <v>0</v>
      </c>
    </row>
    <row r="778" spans="2:12">
      <c r="B778" t="str" cm="1">
        <f t="array" ref="B778">IF(A778="","-",_xldudf_EVEONLINE_GROUP(_FV(_FV(A778,"type"),"groupID")))</f>
        <v>-</v>
      </c>
      <c r="C778" t="str" cm="1">
        <f t="array" ref="C778">IF(B778="-","-",_xldudf_EVEONLINE_CATEGORY(_FV(B778,"category_id")))</f>
        <v>-</v>
      </c>
      <c r="K778" s="4" cm="1">
        <f t="array" ref="K778">IFERROR(_FV(_xldudf_EVEONLINE_TYPE(_FV(_FV(A778,"type"),"id")),"Adjusted Price",TRUE),0)</f>
        <v>0</v>
      </c>
      <c r="L778" s="4">
        <f t="shared" si="12"/>
        <v>0</v>
      </c>
    </row>
    <row r="779" spans="2:12">
      <c r="B779" t="str" cm="1">
        <f t="array" ref="B779">IF(A779="","-",_xldudf_EVEONLINE_GROUP(_FV(_FV(A779,"type"),"groupID")))</f>
        <v>-</v>
      </c>
      <c r="C779" t="str" cm="1">
        <f t="array" ref="C779">IF(B779="-","-",_xldudf_EVEONLINE_CATEGORY(_FV(B779,"category_id")))</f>
        <v>-</v>
      </c>
      <c r="K779" s="4" cm="1">
        <f t="array" ref="K779">IFERROR(_FV(_xldudf_EVEONLINE_TYPE(_FV(_FV(A779,"type"),"id")),"Adjusted Price",TRUE),0)</f>
        <v>0</v>
      </c>
      <c r="L779" s="4">
        <f t="shared" si="12"/>
        <v>0</v>
      </c>
    </row>
    <row r="780" spans="2:12">
      <c r="B780" t="str" cm="1">
        <f t="array" ref="B780">IF(A780="","-",_xldudf_EVEONLINE_GROUP(_FV(_FV(A780,"type"),"groupID")))</f>
        <v>-</v>
      </c>
      <c r="C780" t="str" cm="1">
        <f t="array" ref="C780">IF(B780="-","-",_xldudf_EVEONLINE_CATEGORY(_FV(B780,"category_id")))</f>
        <v>-</v>
      </c>
      <c r="K780" s="4" cm="1">
        <f t="array" ref="K780">IFERROR(_FV(_xldudf_EVEONLINE_TYPE(_FV(_FV(A780,"type"),"id")),"Adjusted Price",TRUE),0)</f>
        <v>0</v>
      </c>
      <c r="L780" s="4">
        <f t="shared" si="12"/>
        <v>0</v>
      </c>
    </row>
    <row r="781" spans="2:12">
      <c r="B781" t="str" cm="1">
        <f t="array" ref="B781">IF(A781="","-",_xldudf_EVEONLINE_GROUP(_FV(_FV(A781,"type"),"groupID")))</f>
        <v>-</v>
      </c>
      <c r="C781" t="str" cm="1">
        <f t="array" ref="C781">IF(B781="-","-",_xldudf_EVEONLINE_CATEGORY(_FV(B781,"category_id")))</f>
        <v>-</v>
      </c>
      <c r="K781" s="4" cm="1">
        <f t="array" ref="K781">IFERROR(_FV(_xldudf_EVEONLINE_TYPE(_FV(_FV(A781,"type"),"id")),"Adjusted Price",TRUE),0)</f>
        <v>0</v>
      </c>
      <c r="L781" s="4">
        <f t="shared" si="12"/>
        <v>0</v>
      </c>
    </row>
    <row r="782" spans="2:12">
      <c r="B782" t="str" cm="1">
        <f t="array" ref="B782">IF(A782="","-",_xldudf_EVEONLINE_GROUP(_FV(_FV(A782,"type"),"groupID")))</f>
        <v>-</v>
      </c>
      <c r="C782" t="str" cm="1">
        <f t="array" ref="C782">IF(B782="-","-",_xldudf_EVEONLINE_CATEGORY(_FV(B782,"category_id")))</f>
        <v>-</v>
      </c>
      <c r="K782" s="4" cm="1">
        <f t="array" ref="K782">IFERROR(_FV(_xldudf_EVEONLINE_TYPE(_FV(_FV(A782,"type"),"id")),"Adjusted Price",TRUE),0)</f>
        <v>0</v>
      </c>
      <c r="L782" s="4">
        <f t="shared" si="12"/>
        <v>0</v>
      </c>
    </row>
    <row r="783" spans="2:12">
      <c r="B783" t="str" cm="1">
        <f t="array" ref="B783">IF(A783="","-",_xldudf_EVEONLINE_GROUP(_FV(_FV(A783,"type"),"groupID")))</f>
        <v>-</v>
      </c>
      <c r="C783" t="str" cm="1">
        <f t="array" ref="C783">IF(B783="-","-",_xldudf_EVEONLINE_CATEGORY(_FV(B783,"category_id")))</f>
        <v>-</v>
      </c>
      <c r="K783" s="4" cm="1">
        <f t="array" ref="K783">IFERROR(_FV(_xldudf_EVEONLINE_TYPE(_FV(_FV(A783,"type"),"id")),"Adjusted Price",TRUE),0)</f>
        <v>0</v>
      </c>
      <c r="L783" s="4">
        <f t="shared" si="12"/>
        <v>0</v>
      </c>
    </row>
    <row r="784" spans="2:12">
      <c r="B784" t="str" cm="1">
        <f t="array" ref="B784">IF(A784="","-",_xldudf_EVEONLINE_GROUP(_FV(_FV(A784,"type"),"groupID")))</f>
        <v>-</v>
      </c>
      <c r="C784" t="str" cm="1">
        <f t="array" ref="C784">IF(B784="-","-",_xldudf_EVEONLINE_CATEGORY(_FV(B784,"category_id")))</f>
        <v>-</v>
      </c>
      <c r="K784" s="4" cm="1">
        <f t="array" ref="K784">IFERROR(_FV(_xldudf_EVEONLINE_TYPE(_FV(_FV(A784,"type"),"id")),"Adjusted Price",TRUE),0)</f>
        <v>0</v>
      </c>
      <c r="L784" s="4">
        <f t="shared" si="12"/>
        <v>0</v>
      </c>
    </row>
    <row r="785" spans="2:12">
      <c r="B785" t="str" cm="1">
        <f t="array" ref="B785">IF(A785="","-",_xldudf_EVEONLINE_GROUP(_FV(_FV(A785,"type"),"groupID")))</f>
        <v>-</v>
      </c>
      <c r="C785" t="str" cm="1">
        <f t="array" ref="C785">IF(B785="-","-",_xldudf_EVEONLINE_CATEGORY(_FV(B785,"category_id")))</f>
        <v>-</v>
      </c>
      <c r="K785" s="4" cm="1">
        <f t="array" ref="K785">IFERROR(_FV(_xldudf_EVEONLINE_TYPE(_FV(_FV(A785,"type"),"id")),"Adjusted Price",TRUE),0)</f>
        <v>0</v>
      </c>
      <c r="L785" s="4">
        <f t="shared" si="12"/>
        <v>0</v>
      </c>
    </row>
    <row r="786" spans="2:12">
      <c r="B786" t="str" cm="1">
        <f t="array" ref="B786">IF(A786="","-",_xldudf_EVEONLINE_GROUP(_FV(_FV(A786,"type"),"groupID")))</f>
        <v>-</v>
      </c>
      <c r="C786" t="str" cm="1">
        <f t="array" ref="C786">IF(B786="-","-",_xldudf_EVEONLINE_CATEGORY(_FV(B786,"category_id")))</f>
        <v>-</v>
      </c>
      <c r="K786" s="4" cm="1">
        <f t="array" ref="K786">IFERROR(_FV(_xldudf_EVEONLINE_TYPE(_FV(_FV(A786,"type"),"id")),"Adjusted Price",TRUE),0)</f>
        <v>0</v>
      </c>
      <c r="L786" s="4">
        <f t="shared" si="12"/>
        <v>0</v>
      </c>
    </row>
    <row r="787" spans="2:12">
      <c r="B787" t="str" cm="1">
        <f t="array" ref="B787">IF(A787="","-",_xldudf_EVEONLINE_GROUP(_FV(_FV(A787,"type"),"groupID")))</f>
        <v>-</v>
      </c>
      <c r="C787" t="str" cm="1">
        <f t="array" ref="C787">IF(B787="-","-",_xldudf_EVEONLINE_CATEGORY(_FV(B787,"category_id")))</f>
        <v>-</v>
      </c>
      <c r="K787" s="4" cm="1">
        <f t="array" ref="K787">IFERROR(_FV(_xldudf_EVEONLINE_TYPE(_FV(_FV(A787,"type"),"id")),"Adjusted Price",TRUE),0)</f>
        <v>0</v>
      </c>
      <c r="L787" s="4">
        <f t="shared" si="12"/>
        <v>0</v>
      </c>
    </row>
    <row r="788" spans="2:12">
      <c r="B788" t="str" cm="1">
        <f t="array" ref="B788">IF(A788="","-",_xldudf_EVEONLINE_GROUP(_FV(_FV(A788,"type"),"groupID")))</f>
        <v>-</v>
      </c>
      <c r="C788" t="str" cm="1">
        <f t="array" ref="C788">IF(B788="-","-",_xldudf_EVEONLINE_CATEGORY(_FV(B788,"category_id")))</f>
        <v>-</v>
      </c>
      <c r="K788" s="4" cm="1">
        <f t="array" ref="K788">IFERROR(_FV(_xldudf_EVEONLINE_TYPE(_FV(_FV(A788,"type"),"id")),"Adjusted Price",TRUE),0)</f>
        <v>0</v>
      </c>
      <c r="L788" s="4">
        <f t="shared" si="12"/>
        <v>0</v>
      </c>
    </row>
    <row r="789" spans="2:12">
      <c r="B789" t="str" cm="1">
        <f t="array" ref="B789">IF(A789="","-",_xldudf_EVEONLINE_GROUP(_FV(_FV(A789,"type"),"groupID")))</f>
        <v>-</v>
      </c>
      <c r="C789" t="str" cm="1">
        <f t="array" ref="C789">IF(B789="-","-",_xldudf_EVEONLINE_CATEGORY(_FV(B789,"category_id")))</f>
        <v>-</v>
      </c>
      <c r="K789" s="4" cm="1">
        <f t="array" ref="K789">IFERROR(_FV(_xldudf_EVEONLINE_TYPE(_FV(_FV(A789,"type"),"id")),"Adjusted Price",TRUE),0)</f>
        <v>0</v>
      </c>
      <c r="L789" s="4">
        <f t="shared" si="12"/>
        <v>0</v>
      </c>
    </row>
    <row r="790" spans="2:12">
      <c r="B790" t="str" cm="1">
        <f t="array" ref="B790">IF(A790="","-",_xldudf_EVEONLINE_GROUP(_FV(_FV(A790,"type"),"groupID")))</f>
        <v>-</v>
      </c>
      <c r="C790" t="str" cm="1">
        <f t="array" ref="C790">IF(B790="-","-",_xldudf_EVEONLINE_CATEGORY(_FV(B790,"category_id")))</f>
        <v>-</v>
      </c>
      <c r="K790" s="4" cm="1">
        <f t="array" ref="K790">IFERROR(_FV(_xldudf_EVEONLINE_TYPE(_FV(_FV(A790,"type"),"id")),"Adjusted Price",TRUE),0)</f>
        <v>0</v>
      </c>
      <c r="L790" s="4">
        <f t="shared" si="12"/>
        <v>0</v>
      </c>
    </row>
    <row r="791" spans="2:12">
      <c r="B791" t="str" cm="1">
        <f t="array" ref="B791">IF(A791="","-",_xldudf_EVEONLINE_GROUP(_FV(_FV(A791,"type"),"groupID")))</f>
        <v>-</v>
      </c>
      <c r="C791" t="str" cm="1">
        <f t="array" ref="C791">IF(B791="-","-",_xldudf_EVEONLINE_CATEGORY(_FV(B791,"category_id")))</f>
        <v>-</v>
      </c>
      <c r="K791" s="4" cm="1">
        <f t="array" ref="K791">IFERROR(_FV(_xldudf_EVEONLINE_TYPE(_FV(_FV(A791,"type"),"id")),"Adjusted Price",TRUE),0)</f>
        <v>0</v>
      </c>
      <c r="L791" s="4">
        <f t="shared" si="12"/>
        <v>0</v>
      </c>
    </row>
    <row r="792" spans="2:12">
      <c r="B792" t="str" cm="1">
        <f t="array" ref="B792">IF(A792="","-",_xldudf_EVEONLINE_GROUP(_FV(_FV(A792,"type"),"groupID")))</f>
        <v>-</v>
      </c>
      <c r="C792" t="str" cm="1">
        <f t="array" ref="C792">IF(B792="-","-",_xldudf_EVEONLINE_CATEGORY(_FV(B792,"category_id")))</f>
        <v>-</v>
      </c>
      <c r="K792" s="4" cm="1">
        <f t="array" ref="K792">IFERROR(_FV(_xldudf_EVEONLINE_TYPE(_FV(_FV(A792,"type"),"id")),"Adjusted Price",TRUE),0)</f>
        <v>0</v>
      </c>
      <c r="L792" s="4">
        <f t="shared" si="12"/>
        <v>0</v>
      </c>
    </row>
    <row r="793" spans="2:12">
      <c r="B793" t="str" cm="1">
        <f t="array" ref="B793">IF(A793="","-",_xldudf_EVEONLINE_GROUP(_FV(_FV(A793,"type"),"groupID")))</f>
        <v>-</v>
      </c>
      <c r="C793" t="str" cm="1">
        <f t="array" ref="C793">IF(B793="-","-",_xldudf_EVEONLINE_CATEGORY(_FV(B793,"category_id")))</f>
        <v>-</v>
      </c>
      <c r="K793" s="4" cm="1">
        <f t="array" ref="K793">IFERROR(_FV(_xldudf_EVEONLINE_TYPE(_FV(_FV(A793,"type"),"id")),"Adjusted Price",TRUE),0)</f>
        <v>0</v>
      </c>
      <c r="L793" s="4">
        <f t="shared" si="12"/>
        <v>0</v>
      </c>
    </row>
    <row r="794" spans="2:12">
      <c r="B794" t="str" cm="1">
        <f t="array" ref="B794">IF(A794="","-",_xldudf_EVEONLINE_GROUP(_FV(_FV(A794,"type"),"groupID")))</f>
        <v>-</v>
      </c>
      <c r="C794" t="str" cm="1">
        <f t="array" ref="C794">IF(B794="-","-",_xldudf_EVEONLINE_CATEGORY(_FV(B794,"category_id")))</f>
        <v>-</v>
      </c>
      <c r="K794" s="4" cm="1">
        <f t="array" ref="K794">IFERROR(_FV(_xldudf_EVEONLINE_TYPE(_FV(_FV(A794,"type"),"id")),"Adjusted Price",TRUE),0)</f>
        <v>0</v>
      </c>
      <c r="L794" s="4">
        <f t="shared" si="12"/>
        <v>0</v>
      </c>
    </row>
    <row r="795" spans="2:12">
      <c r="B795" t="str" cm="1">
        <f t="array" ref="B795">IF(A795="","-",_xldudf_EVEONLINE_GROUP(_FV(_FV(A795,"type"),"groupID")))</f>
        <v>-</v>
      </c>
      <c r="C795" t="str" cm="1">
        <f t="array" ref="C795">IF(B795="-","-",_xldudf_EVEONLINE_CATEGORY(_FV(B795,"category_id")))</f>
        <v>-</v>
      </c>
      <c r="K795" s="4" cm="1">
        <f t="array" ref="K795">IFERROR(_FV(_xldudf_EVEONLINE_TYPE(_FV(_FV(A795,"type"),"id")),"Adjusted Price",TRUE),0)</f>
        <v>0</v>
      </c>
      <c r="L795" s="4">
        <f t="shared" si="12"/>
        <v>0</v>
      </c>
    </row>
    <row r="796" spans="2:12">
      <c r="B796" t="str" cm="1">
        <f t="array" ref="B796">IF(A796="","-",_xldudf_EVEONLINE_GROUP(_FV(_FV(A796,"type"),"groupID")))</f>
        <v>-</v>
      </c>
      <c r="C796" t="str" cm="1">
        <f t="array" ref="C796">IF(B796="-","-",_xldudf_EVEONLINE_CATEGORY(_FV(B796,"category_id")))</f>
        <v>-</v>
      </c>
      <c r="K796" s="4" cm="1">
        <f t="array" ref="K796">IFERROR(_FV(_xldudf_EVEONLINE_TYPE(_FV(_FV(A796,"type"),"id")),"Adjusted Price",TRUE),0)</f>
        <v>0</v>
      </c>
      <c r="L796" s="4">
        <f t="shared" si="12"/>
        <v>0</v>
      </c>
    </row>
    <row r="797" spans="2:12">
      <c r="B797" t="str" cm="1">
        <f t="array" ref="B797">IF(A797="","-",_xldudf_EVEONLINE_GROUP(_FV(_FV(A797,"type"),"groupID")))</f>
        <v>-</v>
      </c>
      <c r="C797" t="str" cm="1">
        <f t="array" ref="C797">IF(B797="-","-",_xldudf_EVEONLINE_CATEGORY(_FV(B797,"category_id")))</f>
        <v>-</v>
      </c>
      <c r="K797" s="4" cm="1">
        <f t="array" ref="K797">IFERROR(_FV(_xldudf_EVEONLINE_TYPE(_FV(_FV(A797,"type"),"id")),"Adjusted Price",TRUE),0)</f>
        <v>0</v>
      </c>
      <c r="L797" s="4">
        <f t="shared" si="12"/>
        <v>0</v>
      </c>
    </row>
    <row r="798" spans="2:12">
      <c r="B798" t="str" cm="1">
        <f t="array" ref="B798">IF(A798="","-",_xldudf_EVEONLINE_GROUP(_FV(_FV(A798,"type"),"groupID")))</f>
        <v>-</v>
      </c>
      <c r="C798" t="str" cm="1">
        <f t="array" ref="C798">IF(B798="-","-",_xldudf_EVEONLINE_CATEGORY(_FV(B798,"category_id")))</f>
        <v>-</v>
      </c>
      <c r="K798" s="4" cm="1">
        <f t="array" ref="K798">IFERROR(_FV(_xldudf_EVEONLINE_TYPE(_FV(_FV(A798,"type"),"id")),"Adjusted Price",TRUE),0)</f>
        <v>0</v>
      </c>
      <c r="L798" s="4">
        <f t="shared" si="12"/>
        <v>0</v>
      </c>
    </row>
    <row r="799" spans="2:12">
      <c r="B799" t="str" cm="1">
        <f t="array" ref="B799">IF(A799="","-",_xldudf_EVEONLINE_GROUP(_FV(_FV(A799,"type"),"groupID")))</f>
        <v>-</v>
      </c>
      <c r="C799" t="str" cm="1">
        <f t="array" ref="C799">IF(B799="-","-",_xldudf_EVEONLINE_CATEGORY(_FV(B799,"category_id")))</f>
        <v>-</v>
      </c>
      <c r="K799" s="4" cm="1">
        <f t="array" ref="K799">IFERROR(_FV(_xldudf_EVEONLINE_TYPE(_FV(_FV(A799,"type"),"id")),"Adjusted Price",TRUE),0)</f>
        <v>0</v>
      </c>
      <c r="L799" s="4">
        <f t="shared" si="12"/>
        <v>0</v>
      </c>
    </row>
    <row r="800" spans="2:12">
      <c r="B800" t="str" cm="1">
        <f t="array" ref="B800">IF(A800="","-",_xldudf_EVEONLINE_GROUP(_FV(_FV(A800,"type"),"groupID")))</f>
        <v>-</v>
      </c>
      <c r="C800" t="str" cm="1">
        <f t="array" ref="C800">IF(B800="-","-",_xldudf_EVEONLINE_CATEGORY(_FV(B800,"category_id")))</f>
        <v>-</v>
      </c>
      <c r="K800" s="4" cm="1">
        <f t="array" ref="K800">IFERROR(_FV(_xldudf_EVEONLINE_TYPE(_FV(_FV(A800,"type"),"id")),"Adjusted Price",TRUE),0)</f>
        <v>0</v>
      </c>
      <c r="L800" s="4">
        <f t="shared" si="12"/>
        <v>0</v>
      </c>
    </row>
    <row r="801" spans="2:12">
      <c r="B801" t="str" cm="1">
        <f t="array" ref="B801">IF(A801="","-",_xldudf_EVEONLINE_GROUP(_FV(_FV(A801,"type"),"groupID")))</f>
        <v>-</v>
      </c>
      <c r="C801" t="str" cm="1">
        <f t="array" ref="C801">IF(B801="-","-",_xldudf_EVEONLINE_CATEGORY(_FV(B801,"category_id")))</f>
        <v>-</v>
      </c>
      <c r="K801" s="4" cm="1">
        <f t="array" ref="K801">IFERROR(_FV(_xldudf_EVEONLINE_TYPE(_FV(_FV(A801,"type"),"id")),"Adjusted Price",TRUE),0)</f>
        <v>0</v>
      </c>
      <c r="L801" s="4">
        <f t="shared" si="12"/>
        <v>0</v>
      </c>
    </row>
    <row r="802" spans="2:12">
      <c r="B802" t="str" cm="1">
        <f t="array" ref="B802">IF(A802="","-",_xldudf_EVEONLINE_GROUP(_FV(_FV(A802,"type"),"groupID")))</f>
        <v>-</v>
      </c>
      <c r="C802" t="str" cm="1">
        <f t="array" ref="C802">IF(B802="-","-",_xldudf_EVEONLINE_CATEGORY(_FV(B802,"category_id")))</f>
        <v>-</v>
      </c>
      <c r="K802" s="4" cm="1">
        <f t="array" ref="K802">IFERROR(_FV(_xldudf_EVEONLINE_TYPE(_FV(_FV(A802,"type"),"id")),"Adjusted Price",TRUE),0)</f>
        <v>0</v>
      </c>
      <c r="L802" s="4">
        <f t="shared" si="12"/>
        <v>0</v>
      </c>
    </row>
    <row r="803" spans="2:12">
      <c r="B803" t="str" cm="1">
        <f t="array" ref="B803">IF(A803="","-",_xldudf_EVEONLINE_GROUP(_FV(_FV(A803,"type"),"groupID")))</f>
        <v>-</v>
      </c>
      <c r="C803" t="str" cm="1">
        <f t="array" ref="C803">IF(B803="-","-",_xldudf_EVEONLINE_CATEGORY(_FV(B803,"category_id")))</f>
        <v>-</v>
      </c>
      <c r="K803" s="4" cm="1">
        <f t="array" ref="K803">IFERROR(_FV(_xldudf_EVEONLINE_TYPE(_FV(_FV(A803,"type"),"id")),"Adjusted Price",TRUE),0)</f>
        <v>0</v>
      </c>
      <c r="L803" s="4">
        <f t="shared" si="12"/>
        <v>0</v>
      </c>
    </row>
    <row r="804" spans="2:12">
      <c r="B804" t="str" cm="1">
        <f t="array" ref="B804">IF(A804="","-",_xldudf_EVEONLINE_GROUP(_FV(_FV(A804,"type"),"groupID")))</f>
        <v>-</v>
      </c>
      <c r="C804" t="str" cm="1">
        <f t="array" ref="C804">IF(B804="-","-",_xldudf_EVEONLINE_CATEGORY(_FV(B804,"category_id")))</f>
        <v>-</v>
      </c>
      <c r="K804" s="4" cm="1">
        <f t="array" ref="K804">IFERROR(_FV(_xldudf_EVEONLINE_TYPE(_FV(_FV(A804,"type"),"id")),"Adjusted Price",TRUE),0)</f>
        <v>0</v>
      </c>
      <c r="L804" s="4">
        <f t="shared" si="12"/>
        <v>0</v>
      </c>
    </row>
    <row r="805" spans="2:12">
      <c r="B805" t="str" cm="1">
        <f t="array" ref="B805">IF(A805="","-",_xldudf_EVEONLINE_GROUP(_FV(_FV(A805,"type"),"groupID")))</f>
        <v>-</v>
      </c>
      <c r="C805" t="str" cm="1">
        <f t="array" ref="C805">IF(B805="-","-",_xldudf_EVEONLINE_CATEGORY(_FV(B805,"category_id")))</f>
        <v>-</v>
      </c>
      <c r="K805" s="4" cm="1">
        <f t="array" ref="K805">IFERROR(_FV(_xldudf_EVEONLINE_TYPE(_FV(_FV(A805,"type"),"id")),"Adjusted Price",TRUE),0)</f>
        <v>0</v>
      </c>
      <c r="L805" s="4">
        <f t="shared" si="12"/>
        <v>0</v>
      </c>
    </row>
    <row r="806" spans="2:12">
      <c r="B806" t="str" cm="1">
        <f t="array" ref="B806">IF(A806="","-",_xldudf_EVEONLINE_GROUP(_FV(_FV(A806,"type"),"groupID")))</f>
        <v>-</v>
      </c>
      <c r="C806" t="str" cm="1">
        <f t="array" ref="C806">IF(B806="-","-",_xldudf_EVEONLINE_CATEGORY(_FV(B806,"category_id")))</f>
        <v>-</v>
      </c>
      <c r="K806" s="4" cm="1">
        <f t="array" ref="K806">IFERROR(_FV(_xldudf_EVEONLINE_TYPE(_FV(_FV(A806,"type"),"id")),"Adjusted Price",TRUE),0)</f>
        <v>0</v>
      </c>
      <c r="L806" s="4">
        <f t="shared" si="12"/>
        <v>0</v>
      </c>
    </row>
    <row r="807" spans="2:12">
      <c r="B807" t="str" cm="1">
        <f t="array" ref="B807">IF(A807="","-",_xldudf_EVEONLINE_GROUP(_FV(_FV(A807,"type"),"groupID")))</f>
        <v>-</v>
      </c>
      <c r="C807" t="str" cm="1">
        <f t="array" ref="C807">IF(B807="-","-",_xldudf_EVEONLINE_CATEGORY(_FV(B807,"category_id")))</f>
        <v>-</v>
      </c>
      <c r="K807" s="4" cm="1">
        <f t="array" ref="K807">IFERROR(_FV(_xldudf_EVEONLINE_TYPE(_FV(_FV(A807,"type"),"id")),"Adjusted Price",TRUE),0)</f>
        <v>0</v>
      </c>
      <c r="L807" s="4">
        <f t="shared" si="12"/>
        <v>0</v>
      </c>
    </row>
    <row r="808" spans="2:12">
      <c r="B808" t="str" cm="1">
        <f t="array" ref="B808">IF(A808="","-",_xldudf_EVEONLINE_GROUP(_FV(_FV(A808,"type"),"groupID")))</f>
        <v>-</v>
      </c>
      <c r="C808" t="str" cm="1">
        <f t="array" ref="C808">IF(B808="-","-",_xldudf_EVEONLINE_CATEGORY(_FV(B808,"category_id")))</f>
        <v>-</v>
      </c>
      <c r="K808" s="4" cm="1">
        <f t="array" ref="K808">IFERROR(_FV(_xldudf_EVEONLINE_TYPE(_FV(_FV(A808,"type"),"id")),"Adjusted Price",TRUE),0)</f>
        <v>0</v>
      </c>
      <c r="L808" s="4">
        <f t="shared" si="12"/>
        <v>0</v>
      </c>
    </row>
    <row r="809" spans="2:12">
      <c r="B809" t="str" cm="1">
        <f t="array" ref="B809">IF(A809="","-",_xldudf_EVEONLINE_GROUP(_FV(_FV(A809,"type"),"groupID")))</f>
        <v>-</v>
      </c>
      <c r="C809" t="str" cm="1">
        <f t="array" ref="C809">IF(B809="-","-",_xldudf_EVEONLINE_CATEGORY(_FV(B809,"category_id")))</f>
        <v>-</v>
      </c>
      <c r="K809" s="4" cm="1">
        <f t="array" ref="K809">IFERROR(_FV(_xldudf_EVEONLINE_TYPE(_FV(_FV(A809,"type"),"id")),"Adjusted Price",TRUE),0)</f>
        <v>0</v>
      </c>
      <c r="L809" s="4">
        <f t="shared" si="12"/>
        <v>0</v>
      </c>
    </row>
    <row r="810" spans="2:12">
      <c r="B810" t="str" cm="1">
        <f t="array" ref="B810">IF(A810="","-",_xldudf_EVEONLINE_GROUP(_FV(_FV(A810,"type"),"groupID")))</f>
        <v>-</v>
      </c>
      <c r="C810" t="str" cm="1">
        <f t="array" ref="C810">IF(B810="-","-",_xldudf_EVEONLINE_CATEGORY(_FV(B810,"category_id")))</f>
        <v>-</v>
      </c>
      <c r="K810" s="4" cm="1">
        <f t="array" ref="K810">IFERROR(_FV(_xldudf_EVEONLINE_TYPE(_FV(_FV(A810,"type"),"id")),"Adjusted Price",TRUE),0)</f>
        <v>0</v>
      </c>
      <c r="L810" s="4">
        <f t="shared" si="12"/>
        <v>0</v>
      </c>
    </row>
    <row r="811" spans="2:12">
      <c r="B811" t="str" cm="1">
        <f t="array" ref="B811">IF(A811="","-",_xldudf_EVEONLINE_GROUP(_FV(_FV(A811,"type"),"groupID")))</f>
        <v>-</v>
      </c>
      <c r="C811" t="str" cm="1">
        <f t="array" ref="C811">IF(B811="-","-",_xldudf_EVEONLINE_CATEGORY(_FV(B811,"category_id")))</f>
        <v>-</v>
      </c>
      <c r="K811" s="4" cm="1">
        <f t="array" ref="K811">IFERROR(_FV(_xldudf_EVEONLINE_TYPE(_FV(_FV(A811,"type"),"id")),"Adjusted Price",TRUE),0)</f>
        <v>0</v>
      </c>
      <c r="L811" s="4">
        <f t="shared" si="12"/>
        <v>0</v>
      </c>
    </row>
    <row r="812" spans="2:12">
      <c r="B812" t="str" cm="1">
        <f t="array" ref="B812">IF(A812="","-",_xldudf_EVEONLINE_GROUP(_FV(_FV(A812,"type"),"groupID")))</f>
        <v>-</v>
      </c>
      <c r="C812" t="str" cm="1">
        <f t="array" ref="C812">IF(B812="-","-",_xldudf_EVEONLINE_CATEGORY(_FV(B812,"category_id")))</f>
        <v>-</v>
      </c>
      <c r="K812" s="4" cm="1">
        <f t="array" ref="K812">IFERROR(_FV(_xldudf_EVEONLINE_TYPE(_FV(_FV(A812,"type"),"id")),"Adjusted Price",TRUE),0)</f>
        <v>0</v>
      </c>
      <c r="L812" s="4">
        <f t="shared" si="12"/>
        <v>0</v>
      </c>
    </row>
    <row r="813" spans="2:12">
      <c r="B813" t="str" cm="1">
        <f t="array" ref="B813">IF(A813="","-",_xldudf_EVEONLINE_GROUP(_FV(_FV(A813,"type"),"groupID")))</f>
        <v>-</v>
      </c>
      <c r="C813" t="str" cm="1">
        <f t="array" ref="C813">IF(B813="-","-",_xldudf_EVEONLINE_CATEGORY(_FV(B813,"category_id")))</f>
        <v>-</v>
      </c>
      <c r="K813" s="4" cm="1">
        <f t="array" ref="K813">IFERROR(_FV(_xldudf_EVEONLINE_TYPE(_FV(_FV(A813,"type"),"id")),"Adjusted Price",TRUE),0)</f>
        <v>0</v>
      </c>
      <c r="L813" s="4">
        <f t="shared" si="12"/>
        <v>0</v>
      </c>
    </row>
    <row r="814" spans="2:12">
      <c r="B814" t="str" cm="1">
        <f t="array" ref="B814">IF(A814="","-",_xldudf_EVEONLINE_GROUP(_FV(_FV(A814,"type"),"groupID")))</f>
        <v>-</v>
      </c>
      <c r="C814" t="str" cm="1">
        <f t="array" ref="C814">IF(B814="-","-",_xldudf_EVEONLINE_CATEGORY(_FV(B814,"category_id")))</f>
        <v>-</v>
      </c>
      <c r="K814" s="4" cm="1">
        <f t="array" ref="K814">IFERROR(_FV(_xldudf_EVEONLINE_TYPE(_FV(_FV(A814,"type"),"id")),"Adjusted Price",TRUE),0)</f>
        <v>0</v>
      </c>
      <c r="L814" s="4">
        <f t="shared" si="12"/>
        <v>0</v>
      </c>
    </row>
    <row r="815" spans="2:12">
      <c r="B815" t="str" cm="1">
        <f t="array" ref="B815">IF(A815="","-",_xldudf_EVEONLINE_GROUP(_FV(_FV(A815,"type"),"groupID")))</f>
        <v>-</v>
      </c>
      <c r="C815" t="str" cm="1">
        <f t="array" ref="C815">IF(B815="-","-",_xldudf_EVEONLINE_CATEGORY(_FV(B815,"category_id")))</f>
        <v>-</v>
      </c>
      <c r="K815" s="4" cm="1">
        <f t="array" ref="K815">IFERROR(_FV(_xldudf_EVEONLINE_TYPE(_FV(_FV(A815,"type"),"id")),"Adjusted Price",TRUE),0)</f>
        <v>0</v>
      </c>
      <c r="L815" s="4">
        <f t="shared" si="12"/>
        <v>0</v>
      </c>
    </row>
    <row r="816" spans="2:12">
      <c r="B816" t="str" cm="1">
        <f t="array" ref="B816">IF(A816="","-",_xldudf_EVEONLINE_GROUP(_FV(_FV(A816,"type"),"groupID")))</f>
        <v>-</v>
      </c>
      <c r="C816" t="str" cm="1">
        <f t="array" ref="C816">IF(B816="-","-",_xldudf_EVEONLINE_CATEGORY(_FV(B816,"category_id")))</f>
        <v>-</v>
      </c>
      <c r="K816" s="4" cm="1">
        <f t="array" ref="K816">IFERROR(_FV(_xldudf_EVEONLINE_TYPE(_FV(_FV(A816,"type"),"id")),"Adjusted Price",TRUE),0)</f>
        <v>0</v>
      </c>
      <c r="L816" s="4">
        <f t="shared" si="12"/>
        <v>0</v>
      </c>
    </row>
    <row r="817" spans="2:12">
      <c r="B817" t="str" cm="1">
        <f t="array" ref="B817">IF(A817="","-",_xldudf_EVEONLINE_GROUP(_FV(_FV(A817,"type"),"groupID")))</f>
        <v>-</v>
      </c>
      <c r="C817" t="str" cm="1">
        <f t="array" ref="C817">IF(B817="-","-",_xldudf_EVEONLINE_CATEGORY(_FV(B817,"category_id")))</f>
        <v>-</v>
      </c>
      <c r="K817" s="4" cm="1">
        <f t="array" ref="K817">IFERROR(_FV(_xldudf_EVEONLINE_TYPE(_FV(_FV(A817,"type"),"id")),"Adjusted Price",TRUE),0)</f>
        <v>0</v>
      </c>
      <c r="L817" s="4">
        <f t="shared" si="12"/>
        <v>0</v>
      </c>
    </row>
    <row r="818" spans="2:12">
      <c r="B818" t="str" cm="1">
        <f t="array" ref="B818">IF(A818="","-",_xldudf_EVEONLINE_GROUP(_FV(_FV(A818,"type"),"groupID")))</f>
        <v>-</v>
      </c>
      <c r="C818" t="str" cm="1">
        <f t="array" ref="C818">IF(B818="-","-",_xldudf_EVEONLINE_CATEGORY(_FV(B818,"category_id")))</f>
        <v>-</v>
      </c>
      <c r="K818" s="4" cm="1">
        <f t="array" ref="K818">IFERROR(_FV(_xldudf_EVEONLINE_TYPE(_FV(_FV(A818,"type"),"id")),"Adjusted Price",TRUE),0)</f>
        <v>0</v>
      </c>
      <c r="L818" s="4">
        <f t="shared" si="12"/>
        <v>0</v>
      </c>
    </row>
    <row r="819" spans="2:12">
      <c r="B819" t="str" cm="1">
        <f t="array" ref="B819">IF(A819="","-",_xldudf_EVEONLINE_GROUP(_FV(_FV(A819,"type"),"groupID")))</f>
        <v>-</v>
      </c>
      <c r="C819" t="str" cm="1">
        <f t="array" ref="C819">IF(B819="-","-",_xldudf_EVEONLINE_CATEGORY(_FV(B819,"category_id")))</f>
        <v>-</v>
      </c>
      <c r="K819" s="4" cm="1">
        <f t="array" ref="K819">IFERROR(_FV(_xldudf_EVEONLINE_TYPE(_FV(_FV(A819,"type"),"id")),"Adjusted Price",TRUE),0)</f>
        <v>0</v>
      </c>
      <c r="L819" s="4">
        <f t="shared" si="12"/>
        <v>0</v>
      </c>
    </row>
    <row r="820" spans="2:12">
      <c r="B820" t="str" cm="1">
        <f t="array" ref="B820">IF(A820="","-",_xldudf_EVEONLINE_GROUP(_FV(_FV(A820,"type"),"groupID")))</f>
        <v>-</v>
      </c>
      <c r="C820" t="str" cm="1">
        <f t="array" ref="C820">IF(B820="-","-",_xldudf_EVEONLINE_CATEGORY(_FV(B820,"category_id")))</f>
        <v>-</v>
      </c>
      <c r="K820" s="4" cm="1">
        <f t="array" ref="K820">IFERROR(_FV(_xldudf_EVEONLINE_TYPE(_FV(_FV(A820,"type"),"id")),"Adjusted Price",TRUE),0)</f>
        <v>0</v>
      </c>
      <c r="L820" s="4">
        <f t="shared" si="12"/>
        <v>0</v>
      </c>
    </row>
    <row r="821" spans="2:12">
      <c r="B821" t="str" cm="1">
        <f t="array" ref="B821">IF(A821="","-",_xldudf_EVEONLINE_GROUP(_FV(_FV(A821,"type"),"groupID")))</f>
        <v>-</v>
      </c>
      <c r="C821" t="str" cm="1">
        <f t="array" ref="C821">IF(B821="-","-",_xldudf_EVEONLINE_CATEGORY(_FV(B821,"category_id")))</f>
        <v>-</v>
      </c>
      <c r="K821" s="4" cm="1">
        <f t="array" ref="K821">IFERROR(_FV(_xldudf_EVEONLINE_TYPE(_FV(_FV(A821,"type"),"id")),"Adjusted Price",TRUE),0)</f>
        <v>0</v>
      </c>
      <c r="L821" s="4">
        <f t="shared" si="12"/>
        <v>0</v>
      </c>
    </row>
    <row r="822" spans="2:12">
      <c r="B822" t="str" cm="1">
        <f t="array" ref="B822">IF(A822="","-",_xldudf_EVEONLINE_GROUP(_FV(_FV(A822,"type"),"groupID")))</f>
        <v>-</v>
      </c>
      <c r="C822" t="str" cm="1">
        <f t="array" ref="C822">IF(B822="-","-",_xldudf_EVEONLINE_CATEGORY(_FV(B822,"category_id")))</f>
        <v>-</v>
      </c>
      <c r="K822" s="4" cm="1">
        <f t="array" ref="K822">IFERROR(_FV(_xldudf_EVEONLINE_TYPE(_FV(_FV(A822,"type"),"id")),"Adjusted Price",TRUE),0)</f>
        <v>0</v>
      </c>
      <c r="L822" s="4">
        <f t="shared" si="12"/>
        <v>0</v>
      </c>
    </row>
    <row r="823" spans="2:12">
      <c r="B823" t="str" cm="1">
        <f t="array" ref="B823">IF(A823="","-",_xldudf_EVEONLINE_GROUP(_FV(_FV(A823,"type"),"groupID")))</f>
        <v>-</v>
      </c>
      <c r="C823" t="str" cm="1">
        <f t="array" ref="C823">IF(B823="-","-",_xldudf_EVEONLINE_CATEGORY(_FV(B823,"category_id")))</f>
        <v>-</v>
      </c>
      <c r="K823" s="4" cm="1">
        <f t="array" ref="K823">IFERROR(_FV(_xldudf_EVEONLINE_TYPE(_FV(_FV(A823,"type"),"id")),"Adjusted Price",TRUE),0)</f>
        <v>0</v>
      </c>
      <c r="L823" s="4">
        <f t="shared" si="12"/>
        <v>0</v>
      </c>
    </row>
    <row r="824" spans="2:12">
      <c r="B824" t="str" cm="1">
        <f t="array" ref="B824">IF(A824="","-",_xldudf_EVEONLINE_GROUP(_FV(_FV(A824,"type"),"groupID")))</f>
        <v>-</v>
      </c>
      <c r="C824" t="str" cm="1">
        <f t="array" ref="C824">IF(B824="-","-",_xldudf_EVEONLINE_CATEGORY(_FV(B824,"category_id")))</f>
        <v>-</v>
      </c>
      <c r="K824" s="4" cm="1">
        <f t="array" ref="K824">IFERROR(_FV(_xldudf_EVEONLINE_TYPE(_FV(_FV(A824,"type"),"id")),"Adjusted Price",TRUE),0)</f>
        <v>0</v>
      </c>
      <c r="L824" s="4">
        <f t="shared" si="12"/>
        <v>0</v>
      </c>
    </row>
    <row r="825" spans="2:12">
      <c r="B825" t="str" cm="1">
        <f t="array" ref="B825">IF(A825="","-",_xldudf_EVEONLINE_GROUP(_FV(_FV(A825,"type"),"groupID")))</f>
        <v>-</v>
      </c>
      <c r="C825" t="str" cm="1">
        <f t="array" ref="C825">IF(B825="-","-",_xldudf_EVEONLINE_CATEGORY(_FV(B825,"category_id")))</f>
        <v>-</v>
      </c>
      <c r="K825" s="4" cm="1">
        <f t="array" ref="K825">IFERROR(_FV(_xldudf_EVEONLINE_TYPE(_FV(_FV(A825,"type"),"id")),"Adjusted Price",TRUE),0)</f>
        <v>0</v>
      </c>
      <c r="L825" s="4">
        <f t="shared" si="12"/>
        <v>0</v>
      </c>
    </row>
    <row r="826" spans="2:12">
      <c r="B826" t="str" cm="1">
        <f t="array" ref="B826">IF(A826="","-",_xldudf_EVEONLINE_GROUP(_FV(_FV(A826,"type"),"groupID")))</f>
        <v>-</v>
      </c>
      <c r="C826" t="str" cm="1">
        <f t="array" ref="C826">IF(B826="-","-",_xldudf_EVEONLINE_CATEGORY(_FV(B826,"category_id")))</f>
        <v>-</v>
      </c>
      <c r="K826" s="4" cm="1">
        <f t="array" ref="K826">IFERROR(_FV(_xldudf_EVEONLINE_TYPE(_FV(_FV(A826,"type"),"id")),"Adjusted Price",TRUE),0)</f>
        <v>0</v>
      </c>
      <c r="L826" s="4">
        <f t="shared" si="12"/>
        <v>0</v>
      </c>
    </row>
    <row r="827" spans="2:12">
      <c r="B827" t="str" cm="1">
        <f t="array" ref="B827">IF(A827="","-",_xldudf_EVEONLINE_GROUP(_FV(_FV(A827,"type"),"groupID")))</f>
        <v>-</v>
      </c>
      <c r="C827" t="str" cm="1">
        <f t="array" ref="C827">IF(B827="-","-",_xldudf_EVEONLINE_CATEGORY(_FV(B827,"category_id")))</f>
        <v>-</v>
      </c>
      <c r="K827" s="4" cm="1">
        <f t="array" ref="K827">IFERROR(_FV(_xldudf_EVEONLINE_TYPE(_FV(_FV(A827,"type"),"id")),"Adjusted Price",TRUE),0)</f>
        <v>0</v>
      </c>
      <c r="L827" s="4">
        <f t="shared" si="12"/>
        <v>0</v>
      </c>
    </row>
    <row r="828" spans="2:12">
      <c r="B828" t="str" cm="1">
        <f t="array" ref="B828">IF(A828="","-",_xldudf_EVEONLINE_GROUP(_FV(_FV(A828,"type"),"groupID")))</f>
        <v>-</v>
      </c>
      <c r="C828" t="str" cm="1">
        <f t="array" ref="C828">IF(B828="-","-",_xldudf_EVEONLINE_CATEGORY(_FV(B828,"category_id")))</f>
        <v>-</v>
      </c>
      <c r="K828" s="4" cm="1">
        <f t="array" ref="K828">IFERROR(_FV(_xldudf_EVEONLINE_TYPE(_FV(_FV(A828,"type"),"id")),"Adjusted Price",TRUE),0)</f>
        <v>0</v>
      </c>
      <c r="L828" s="4">
        <f t="shared" si="12"/>
        <v>0</v>
      </c>
    </row>
    <row r="829" spans="2:12">
      <c r="B829" t="str" cm="1">
        <f t="array" ref="B829">IF(A829="","-",_xldudf_EVEONLINE_GROUP(_FV(_FV(A829,"type"),"groupID")))</f>
        <v>-</v>
      </c>
      <c r="C829" t="str" cm="1">
        <f t="array" ref="C829">IF(B829="-","-",_xldudf_EVEONLINE_CATEGORY(_FV(B829,"category_id")))</f>
        <v>-</v>
      </c>
      <c r="K829" s="4" cm="1">
        <f t="array" ref="K829">IFERROR(_FV(_xldudf_EVEONLINE_TYPE(_FV(_FV(A829,"type"),"id")),"Adjusted Price",TRUE),0)</f>
        <v>0</v>
      </c>
      <c r="L829" s="4">
        <f t="shared" si="12"/>
        <v>0</v>
      </c>
    </row>
    <row r="830" spans="2:12">
      <c r="B830" t="str" cm="1">
        <f t="array" ref="B830">IF(A830="","-",_xldudf_EVEONLINE_GROUP(_FV(_FV(A830,"type"),"groupID")))</f>
        <v>-</v>
      </c>
      <c r="C830" t="str" cm="1">
        <f t="array" ref="C830">IF(B830="-","-",_xldudf_EVEONLINE_CATEGORY(_FV(B830,"category_id")))</f>
        <v>-</v>
      </c>
      <c r="K830" s="4" cm="1">
        <f t="array" ref="K830">IFERROR(_FV(_xldudf_EVEONLINE_TYPE(_FV(_FV(A830,"type"),"id")),"Adjusted Price",TRUE),0)</f>
        <v>0</v>
      </c>
      <c r="L830" s="4">
        <f t="shared" si="12"/>
        <v>0</v>
      </c>
    </row>
    <row r="831" spans="2:12">
      <c r="B831" t="str" cm="1">
        <f t="array" ref="B831">IF(A831="","-",_xldudf_EVEONLINE_GROUP(_FV(_FV(A831,"type"),"groupID")))</f>
        <v>-</v>
      </c>
      <c r="C831" t="str" cm="1">
        <f t="array" ref="C831">IF(B831="-","-",_xldudf_EVEONLINE_CATEGORY(_FV(B831,"category_id")))</f>
        <v>-</v>
      </c>
      <c r="K831" s="4" cm="1">
        <f t="array" ref="K831">IFERROR(_FV(_xldudf_EVEONLINE_TYPE(_FV(_FV(A831,"type"),"id")),"Adjusted Price",TRUE),0)</f>
        <v>0</v>
      </c>
      <c r="L831" s="4">
        <f t="shared" si="12"/>
        <v>0</v>
      </c>
    </row>
    <row r="832" spans="2:12">
      <c r="B832" t="str" cm="1">
        <f t="array" ref="B832">IF(A832="","-",_xldudf_EVEONLINE_GROUP(_FV(_FV(A832,"type"),"groupID")))</f>
        <v>-</v>
      </c>
      <c r="C832" t="str" cm="1">
        <f t="array" ref="C832">IF(B832="-","-",_xldudf_EVEONLINE_CATEGORY(_FV(B832,"category_id")))</f>
        <v>-</v>
      </c>
      <c r="K832" s="4" cm="1">
        <f t="array" ref="K832">IFERROR(_FV(_xldudf_EVEONLINE_TYPE(_FV(_FV(A832,"type"),"id")),"Adjusted Price",TRUE),0)</f>
        <v>0</v>
      </c>
      <c r="L832" s="4">
        <f t="shared" si="12"/>
        <v>0</v>
      </c>
    </row>
    <row r="833" spans="2:12">
      <c r="B833" t="str" cm="1">
        <f t="array" ref="B833">IF(A833="","-",_xldudf_EVEONLINE_GROUP(_FV(_FV(A833,"type"),"groupID")))</f>
        <v>-</v>
      </c>
      <c r="C833" t="str" cm="1">
        <f t="array" ref="C833">IF(B833="-","-",_xldudf_EVEONLINE_CATEGORY(_FV(B833,"category_id")))</f>
        <v>-</v>
      </c>
      <c r="K833" s="4" cm="1">
        <f t="array" ref="K833">IFERROR(_FV(_xldudf_EVEONLINE_TYPE(_FV(_FV(A833,"type"),"id")),"Adjusted Price",TRUE),0)</f>
        <v>0</v>
      </c>
      <c r="L833" s="4">
        <f t="shared" si="12"/>
        <v>0</v>
      </c>
    </row>
    <row r="834" spans="2:12">
      <c r="B834" t="str" cm="1">
        <f t="array" ref="B834">IF(A834="","-",_xldudf_EVEONLINE_GROUP(_FV(_FV(A834,"type"),"groupID")))</f>
        <v>-</v>
      </c>
      <c r="C834" t="str" cm="1">
        <f t="array" ref="C834">IF(B834="-","-",_xldudf_EVEONLINE_CATEGORY(_FV(B834,"category_id")))</f>
        <v>-</v>
      </c>
      <c r="K834" s="4" cm="1">
        <f t="array" ref="K834">IFERROR(_FV(_xldudf_EVEONLINE_TYPE(_FV(_FV(A834,"type"),"id")),"Adjusted Price",TRUE),0)</f>
        <v>0</v>
      </c>
      <c r="L834" s="4">
        <f t="shared" si="12"/>
        <v>0</v>
      </c>
    </row>
    <row r="835" spans="2:12">
      <c r="B835" t="str" cm="1">
        <f t="array" ref="B835">IF(A835="","-",_xldudf_EVEONLINE_GROUP(_FV(_FV(A835,"type"),"groupID")))</f>
        <v>-</v>
      </c>
      <c r="C835" t="str" cm="1">
        <f t="array" ref="C835">IF(B835="-","-",_xldudf_EVEONLINE_CATEGORY(_FV(B835,"category_id")))</f>
        <v>-</v>
      </c>
      <c r="K835" s="4" cm="1">
        <f t="array" ref="K835">IFERROR(_FV(_xldudf_EVEONLINE_TYPE(_FV(_FV(A835,"type"),"id")),"Adjusted Price",TRUE),0)</f>
        <v>0</v>
      </c>
      <c r="L835" s="4">
        <f t="shared" ref="L835:L898" si="13">F835*K835</f>
        <v>0</v>
      </c>
    </row>
    <row r="836" spans="2:12">
      <c r="B836" t="str" cm="1">
        <f t="array" ref="B836">IF(A836="","-",_xldudf_EVEONLINE_GROUP(_FV(_FV(A836,"type"),"groupID")))</f>
        <v>-</v>
      </c>
      <c r="C836" t="str" cm="1">
        <f t="array" ref="C836">IF(B836="-","-",_xldudf_EVEONLINE_CATEGORY(_FV(B836,"category_id")))</f>
        <v>-</v>
      </c>
      <c r="K836" s="4" cm="1">
        <f t="array" ref="K836">IFERROR(_FV(_xldudf_EVEONLINE_TYPE(_FV(_FV(A836,"type"),"id")),"Adjusted Price",TRUE),0)</f>
        <v>0</v>
      </c>
      <c r="L836" s="4">
        <f t="shared" si="13"/>
        <v>0</v>
      </c>
    </row>
    <row r="837" spans="2:12">
      <c r="B837" t="str" cm="1">
        <f t="array" ref="B837">IF(A837="","-",_xldudf_EVEONLINE_GROUP(_FV(_FV(A837,"type"),"groupID")))</f>
        <v>-</v>
      </c>
      <c r="C837" t="str" cm="1">
        <f t="array" ref="C837">IF(B837="-","-",_xldudf_EVEONLINE_CATEGORY(_FV(B837,"category_id")))</f>
        <v>-</v>
      </c>
      <c r="K837" s="4" cm="1">
        <f t="array" ref="K837">IFERROR(_FV(_xldudf_EVEONLINE_TYPE(_FV(_FV(A837,"type"),"id")),"Adjusted Price",TRUE),0)</f>
        <v>0</v>
      </c>
      <c r="L837" s="4">
        <f t="shared" si="13"/>
        <v>0</v>
      </c>
    </row>
    <row r="838" spans="2:12">
      <c r="B838" t="str" cm="1">
        <f t="array" ref="B838">IF(A838="","-",_xldudf_EVEONLINE_GROUP(_FV(_FV(A838,"type"),"groupID")))</f>
        <v>-</v>
      </c>
      <c r="C838" t="str" cm="1">
        <f t="array" ref="C838">IF(B838="-","-",_xldudf_EVEONLINE_CATEGORY(_FV(B838,"category_id")))</f>
        <v>-</v>
      </c>
      <c r="K838" s="4" cm="1">
        <f t="array" ref="K838">IFERROR(_FV(_xldudf_EVEONLINE_TYPE(_FV(_FV(A838,"type"),"id")),"Adjusted Price",TRUE),0)</f>
        <v>0</v>
      </c>
      <c r="L838" s="4">
        <f t="shared" si="13"/>
        <v>0</v>
      </c>
    </row>
    <row r="839" spans="2:12">
      <c r="B839" t="str" cm="1">
        <f t="array" ref="B839">IF(A839="","-",_xldudf_EVEONLINE_GROUP(_FV(_FV(A839,"type"),"groupID")))</f>
        <v>-</v>
      </c>
      <c r="C839" t="str" cm="1">
        <f t="array" ref="C839">IF(B839="-","-",_xldudf_EVEONLINE_CATEGORY(_FV(B839,"category_id")))</f>
        <v>-</v>
      </c>
      <c r="K839" s="4" cm="1">
        <f t="array" ref="K839">IFERROR(_FV(_xldudf_EVEONLINE_TYPE(_FV(_FV(A839,"type"),"id")),"Adjusted Price",TRUE),0)</f>
        <v>0</v>
      </c>
      <c r="L839" s="4">
        <f t="shared" si="13"/>
        <v>0</v>
      </c>
    </row>
    <row r="840" spans="2:12">
      <c r="B840" t="str" cm="1">
        <f t="array" ref="B840">IF(A840="","-",_xldudf_EVEONLINE_GROUP(_FV(_FV(A840,"type"),"groupID")))</f>
        <v>-</v>
      </c>
      <c r="C840" t="str" cm="1">
        <f t="array" ref="C840">IF(B840="-","-",_xldudf_EVEONLINE_CATEGORY(_FV(B840,"category_id")))</f>
        <v>-</v>
      </c>
      <c r="K840" s="4" cm="1">
        <f t="array" ref="K840">IFERROR(_FV(_xldudf_EVEONLINE_TYPE(_FV(_FV(A840,"type"),"id")),"Adjusted Price",TRUE),0)</f>
        <v>0</v>
      </c>
      <c r="L840" s="4">
        <f t="shared" si="13"/>
        <v>0</v>
      </c>
    </row>
    <row r="841" spans="2:12">
      <c r="B841" t="str" cm="1">
        <f t="array" ref="B841">IF(A841="","-",_xldudf_EVEONLINE_GROUP(_FV(_FV(A841,"type"),"groupID")))</f>
        <v>-</v>
      </c>
      <c r="C841" t="str" cm="1">
        <f t="array" ref="C841">IF(B841="-","-",_xldudf_EVEONLINE_CATEGORY(_FV(B841,"category_id")))</f>
        <v>-</v>
      </c>
      <c r="K841" s="4" cm="1">
        <f t="array" ref="K841">IFERROR(_FV(_xldudf_EVEONLINE_TYPE(_FV(_FV(A841,"type"),"id")),"Adjusted Price",TRUE),0)</f>
        <v>0</v>
      </c>
      <c r="L841" s="4">
        <f t="shared" si="13"/>
        <v>0</v>
      </c>
    </row>
    <row r="842" spans="2:12">
      <c r="B842" t="str" cm="1">
        <f t="array" ref="B842">IF(A842="","-",_xldudf_EVEONLINE_GROUP(_FV(_FV(A842,"type"),"groupID")))</f>
        <v>-</v>
      </c>
      <c r="C842" t="str" cm="1">
        <f t="array" ref="C842">IF(B842="-","-",_xldudf_EVEONLINE_CATEGORY(_FV(B842,"category_id")))</f>
        <v>-</v>
      </c>
      <c r="K842" s="4" cm="1">
        <f t="array" ref="K842">IFERROR(_FV(_xldudf_EVEONLINE_TYPE(_FV(_FV(A842,"type"),"id")),"Adjusted Price",TRUE),0)</f>
        <v>0</v>
      </c>
      <c r="L842" s="4">
        <f t="shared" si="13"/>
        <v>0</v>
      </c>
    </row>
    <row r="843" spans="2:12">
      <c r="B843" t="str" cm="1">
        <f t="array" ref="B843">IF(A843="","-",_xldudf_EVEONLINE_GROUP(_FV(_FV(A843,"type"),"groupID")))</f>
        <v>-</v>
      </c>
      <c r="C843" t="str" cm="1">
        <f t="array" ref="C843">IF(B843="-","-",_xldudf_EVEONLINE_CATEGORY(_FV(B843,"category_id")))</f>
        <v>-</v>
      </c>
      <c r="K843" s="4" cm="1">
        <f t="array" ref="K843">IFERROR(_FV(_xldudf_EVEONLINE_TYPE(_FV(_FV(A843,"type"),"id")),"Adjusted Price",TRUE),0)</f>
        <v>0</v>
      </c>
      <c r="L843" s="4">
        <f t="shared" si="13"/>
        <v>0</v>
      </c>
    </row>
    <row r="844" spans="2:12">
      <c r="B844" t="str" cm="1">
        <f t="array" ref="B844">IF(A844="","-",_xldudf_EVEONLINE_GROUP(_FV(_FV(A844,"type"),"groupID")))</f>
        <v>-</v>
      </c>
      <c r="C844" t="str" cm="1">
        <f t="array" ref="C844">IF(B844="-","-",_xldudf_EVEONLINE_CATEGORY(_FV(B844,"category_id")))</f>
        <v>-</v>
      </c>
      <c r="K844" s="4" cm="1">
        <f t="array" ref="K844">IFERROR(_FV(_xldudf_EVEONLINE_TYPE(_FV(_FV(A844,"type"),"id")),"Adjusted Price",TRUE),0)</f>
        <v>0</v>
      </c>
      <c r="L844" s="4">
        <f t="shared" si="13"/>
        <v>0</v>
      </c>
    </row>
    <row r="845" spans="2:12">
      <c r="B845" t="str" cm="1">
        <f t="array" ref="B845">IF(A845="","-",_xldudf_EVEONLINE_GROUP(_FV(_FV(A845,"type"),"groupID")))</f>
        <v>-</v>
      </c>
      <c r="C845" t="str" cm="1">
        <f t="array" ref="C845">IF(B845="-","-",_xldudf_EVEONLINE_CATEGORY(_FV(B845,"category_id")))</f>
        <v>-</v>
      </c>
      <c r="K845" s="4" cm="1">
        <f t="array" ref="K845">IFERROR(_FV(_xldudf_EVEONLINE_TYPE(_FV(_FV(A845,"type"),"id")),"Adjusted Price",TRUE),0)</f>
        <v>0</v>
      </c>
      <c r="L845" s="4">
        <f t="shared" si="13"/>
        <v>0</v>
      </c>
    </row>
    <row r="846" spans="2:12">
      <c r="B846" t="str" cm="1">
        <f t="array" ref="B846">IF(A846="","-",_xldudf_EVEONLINE_GROUP(_FV(_FV(A846,"type"),"groupID")))</f>
        <v>-</v>
      </c>
      <c r="C846" t="str" cm="1">
        <f t="array" ref="C846">IF(B846="-","-",_xldudf_EVEONLINE_CATEGORY(_FV(B846,"category_id")))</f>
        <v>-</v>
      </c>
      <c r="K846" s="4" cm="1">
        <f t="array" ref="K846">IFERROR(_FV(_xldudf_EVEONLINE_TYPE(_FV(_FV(A846,"type"),"id")),"Adjusted Price",TRUE),0)</f>
        <v>0</v>
      </c>
      <c r="L846" s="4">
        <f t="shared" si="13"/>
        <v>0</v>
      </c>
    </row>
    <row r="847" spans="2:12">
      <c r="B847" t="str" cm="1">
        <f t="array" ref="B847">IF(A847="","-",_xldudf_EVEONLINE_GROUP(_FV(_FV(A847,"type"),"groupID")))</f>
        <v>-</v>
      </c>
      <c r="C847" t="str" cm="1">
        <f t="array" ref="C847">IF(B847="-","-",_xldudf_EVEONLINE_CATEGORY(_FV(B847,"category_id")))</f>
        <v>-</v>
      </c>
      <c r="K847" s="4" cm="1">
        <f t="array" ref="K847">IFERROR(_FV(_xldudf_EVEONLINE_TYPE(_FV(_FV(A847,"type"),"id")),"Adjusted Price",TRUE),0)</f>
        <v>0</v>
      </c>
      <c r="L847" s="4">
        <f t="shared" si="13"/>
        <v>0</v>
      </c>
    </row>
    <row r="848" spans="2:12">
      <c r="B848" t="str" cm="1">
        <f t="array" ref="B848">IF(A848="","-",_xldudf_EVEONLINE_GROUP(_FV(_FV(A848,"type"),"groupID")))</f>
        <v>-</v>
      </c>
      <c r="C848" t="str" cm="1">
        <f t="array" ref="C848">IF(B848="-","-",_xldudf_EVEONLINE_CATEGORY(_FV(B848,"category_id")))</f>
        <v>-</v>
      </c>
      <c r="K848" s="4" cm="1">
        <f t="array" ref="K848">IFERROR(_FV(_xldudf_EVEONLINE_TYPE(_FV(_FV(A848,"type"),"id")),"Adjusted Price",TRUE),0)</f>
        <v>0</v>
      </c>
      <c r="L848" s="4">
        <f t="shared" si="13"/>
        <v>0</v>
      </c>
    </row>
    <row r="849" spans="2:12">
      <c r="B849" t="str" cm="1">
        <f t="array" ref="B849">IF(A849="","-",_xldudf_EVEONLINE_GROUP(_FV(_FV(A849,"type"),"groupID")))</f>
        <v>-</v>
      </c>
      <c r="C849" t="str" cm="1">
        <f t="array" ref="C849">IF(B849="-","-",_xldudf_EVEONLINE_CATEGORY(_FV(B849,"category_id")))</f>
        <v>-</v>
      </c>
      <c r="K849" s="4" cm="1">
        <f t="array" ref="K849">IFERROR(_FV(_xldudf_EVEONLINE_TYPE(_FV(_FV(A849,"type"),"id")),"Adjusted Price",TRUE),0)</f>
        <v>0</v>
      </c>
      <c r="L849" s="4">
        <f t="shared" si="13"/>
        <v>0</v>
      </c>
    </row>
    <row r="850" spans="2:12">
      <c r="B850" t="str" cm="1">
        <f t="array" ref="B850">IF(A850="","-",_xldudf_EVEONLINE_GROUP(_FV(_FV(A850,"type"),"groupID")))</f>
        <v>-</v>
      </c>
      <c r="C850" t="str" cm="1">
        <f t="array" ref="C850">IF(B850="-","-",_xldudf_EVEONLINE_CATEGORY(_FV(B850,"category_id")))</f>
        <v>-</v>
      </c>
      <c r="K850" s="4" cm="1">
        <f t="array" ref="K850">IFERROR(_FV(_xldudf_EVEONLINE_TYPE(_FV(_FV(A850,"type"),"id")),"Adjusted Price",TRUE),0)</f>
        <v>0</v>
      </c>
      <c r="L850" s="4">
        <f t="shared" si="13"/>
        <v>0</v>
      </c>
    </row>
    <row r="851" spans="2:12">
      <c r="B851" t="str" cm="1">
        <f t="array" ref="B851">IF(A851="","-",_xldudf_EVEONLINE_GROUP(_FV(_FV(A851,"type"),"groupID")))</f>
        <v>-</v>
      </c>
      <c r="C851" t="str" cm="1">
        <f t="array" ref="C851">IF(B851="-","-",_xldudf_EVEONLINE_CATEGORY(_FV(B851,"category_id")))</f>
        <v>-</v>
      </c>
      <c r="K851" s="4" cm="1">
        <f t="array" ref="K851">IFERROR(_FV(_xldudf_EVEONLINE_TYPE(_FV(_FV(A851,"type"),"id")),"Adjusted Price",TRUE),0)</f>
        <v>0</v>
      </c>
      <c r="L851" s="4">
        <f t="shared" si="13"/>
        <v>0</v>
      </c>
    </row>
    <row r="852" spans="2:12">
      <c r="B852" t="str" cm="1">
        <f t="array" ref="B852">IF(A852="","-",_xldudf_EVEONLINE_GROUP(_FV(_FV(A852,"type"),"groupID")))</f>
        <v>-</v>
      </c>
      <c r="C852" t="str" cm="1">
        <f t="array" ref="C852">IF(B852="-","-",_xldudf_EVEONLINE_CATEGORY(_FV(B852,"category_id")))</f>
        <v>-</v>
      </c>
      <c r="K852" s="4" cm="1">
        <f t="array" ref="K852">IFERROR(_FV(_xldudf_EVEONLINE_TYPE(_FV(_FV(A852,"type"),"id")),"Adjusted Price",TRUE),0)</f>
        <v>0</v>
      </c>
      <c r="L852" s="4">
        <f t="shared" si="13"/>
        <v>0</v>
      </c>
    </row>
    <row r="853" spans="2:12">
      <c r="B853" t="str" cm="1">
        <f t="array" ref="B853">IF(A853="","-",_xldudf_EVEONLINE_GROUP(_FV(_FV(A853,"type"),"groupID")))</f>
        <v>-</v>
      </c>
      <c r="C853" t="str" cm="1">
        <f t="array" ref="C853">IF(B853="-","-",_xldudf_EVEONLINE_CATEGORY(_FV(B853,"category_id")))</f>
        <v>-</v>
      </c>
      <c r="K853" s="4" cm="1">
        <f t="array" ref="K853">IFERROR(_FV(_xldudf_EVEONLINE_TYPE(_FV(_FV(A853,"type"),"id")),"Adjusted Price",TRUE),0)</f>
        <v>0</v>
      </c>
      <c r="L853" s="4">
        <f t="shared" si="13"/>
        <v>0</v>
      </c>
    </row>
    <row r="854" spans="2:12">
      <c r="B854" t="str" cm="1">
        <f t="array" ref="B854">IF(A854="","-",_xldudf_EVEONLINE_GROUP(_FV(_FV(A854,"type"),"groupID")))</f>
        <v>-</v>
      </c>
      <c r="C854" t="str" cm="1">
        <f t="array" ref="C854">IF(B854="-","-",_xldudf_EVEONLINE_CATEGORY(_FV(B854,"category_id")))</f>
        <v>-</v>
      </c>
      <c r="K854" s="4" cm="1">
        <f t="array" ref="K854">IFERROR(_FV(_xldudf_EVEONLINE_TYPE(_FV(_FV(A854,"type"),"id")),"Adjusted Price",TRUE),0)</f>
        <v>0</v>
      </c>
      <c r="L854" s="4">
        <f t="shared" si="13"/>
        <v>0</v>
      </c>
    </row>
    <row r="855" spans="2:12">
      <c r="B855" t="str" cm="1">
        <f t="array" ref="B855">IF(A855="","-",_xldudf_EVEONLINE_GROUP(_FV(_FV(A855,"type"),"groupID")))</f>
        <v>-</v>
      </c>
      <c r="C855" t="str" cm="1">
        <f t="array" ref="C855">IF(B855="-","-",_xldudf_EVEONLINE_CATEGORY(_FV(B855,"category_id")))</f>
        <v>-</v>
      </c>
      <c r="K855" s="4" cm="1">
        <f t="array" ref="K855">IFERROR(_FV(_xldudf_EVEONLINE_TYPE(_FV(_FV(A855,"type"),"id")),"Adjusted Price",TRUE),0)</f>
        <v>0</v>
      </c>
      <c r="L855" s="4">
        <f t="shared" si="13"/>
        <v>0</v>
      </c>
    </row>
    <row r="856" spans="2:12">
      <c r="B856" t="str" cm="1">
        <f t="array" ref="B856">IF(A856="","-",_xldudf_EVEONLINE_GROUP(_FV(_FV(A856,"type"),"groupID")))</f>
        <v>-</v>
      </c>
      <c r="C856" t="str" cm="1">
        <f t="array" ref="C856">IF(B856="-","-",_xldudf_EVEONLINE_CATEGORY(_FV(B856,"category_id")))</f>
        <v>-</v>
      </c>
      <c r="K856" s="4" cm="1">
        <f t="array" ref="K856">IFERROR(_FV(_xldudf_EVEONLINE_TYPE(_FV(_FV(A856,"type"),"id")),"Adjusted Price",TRUE),0)</f>
        <v>0</v>
      </c>
      <c r="L856" s="4">
        <f t="shared" si="13"/>
        <v>0</v>
      </c>
    </row>
    <row r="857" spans="2:12">
      <c r="B857" t="str" cm="1">
        <f t="array" ref="B857">IF(A857="","-",_xldudf_EVEONLINE_GROUP(_FV(_FV(A857,"type"),"groupID")))</f>
        <v>-</v>
      </c>
      <c r="C857" t="str" cm="1">
        <f t="array" ref="C857">IF(B857="-","-",_xldudf_EVEONLINE_CATEGORY(_FV(B857,"category_id")))</f>
        <v>-</v>
      </c>
      <c r="K857" s="4" cm="1">
        <f t="array" ref="K857">IFERROR(_FV(_xldudf_EVEONLINE_TYPE(_FV(_FV(A857,"type"),"id")),"Adjusted Price",TRUE),0)</f>
        <v>0</v>
      </c>
      <c r="L857" s="4">
        <f t="shared" si="13"/>
        <v>0</v>
      </c>
    </row>
    <row r="858" spans="2:12">
      <c r="B858" t="str" cm="1">
        <f t="array" ref="B858">IF(A858="","-",_xldudf_EVEONLINE_GROUP(_FV(_FV(A858,"type"),"groupID")))</f>
        <v>-</v>
      </c>
      <c r="C858" t="str" cm="1">
        <f t="array" ref="C858">IF(B858="-","-",_xldudf_EVEONLINE_CATEGORY(_FV(B858,"category_id")))</f>
        <v>-</v>
      </c>
      <c r="K858" s="4" cm="1">
        <f t="array" ref="K858">IFERROR(_FV(_xldudf_EVEONLINE_TYPE(_FV(_FV(A858,"type"),"id")),"Adjusted Price",TRUE),0)</f>
        <v>0</v>
      </c>
      <c r="L858" s="4">
        <f t="shared" si="13"/>
        <v>0</v>
      </c>
    </row>
    <row r="859" spans="2:12">
      <c r="B859" t="str" cm="1">
        <f t="array" ref="B859">IF(A859="","-",_xldudf_EVEONLINE_GROUP(_FV(_FV(A859,"type"),"groupID")))</f>
        <v>-</v>
      </c>
      <c r="C859" t="str" cm="1">
        <f t="array" ref="C859">IF(B859="-","-",_xldudf_EVEONLINE_CATEGORY(_FV(B859,"category_id")))</f>
        <v>-</v>
      </c>
      <c r="K859" s="4" cm="1">
        <f t="array" ref="K859">IFERROR(_FV(_xldudf_EVEONLINE_TYPE(_FV(_FV(A859,"type"),"id")),"Adjusted Price",TRUE),0)</f>
        <v>0</v>
      </c>
      <c r="L859" s="4">
        <f t="shared" si="13"/>
        <v>0</v>
      </c>
    </row>
    <row r="860" spans="2:12">
      <c r="B860" t="str" cm="1">
        <f t="array" ref="B860">IF(A860="","-",_xldudf_EVEONLINE_GROUP(_FV(_FV(A860,"type"),"groupID")))</f>
        <v>-</v>
      </c>
      <c r="C860" t="str" cm="1">
        <f t="array" ref="C860">IF(B860="-","-",_xldudf_EVEONLINE_CATEGORY(_FV(B860,"category_id")))</f>
        <v>-</v>
      </c>
      <c r="K860" s="4" cm="1">
        <f t="array" ref="K860">IFERROR(_FV(_xldudf_EVEONLINE_TYPE(_FV(_FV(A860,"type"),"id")),"Adjusted Price",TRUE),0)</f>
        <v>0</v>
      </c>
      <c r="L860" s="4">
        <f t="shared" si="13"/>
        <v>0</v>
      </c>
    </row>
    <row r="861" spans="2:12">
      <c r="B861" t="str" cm="1">
        <f t="array" ref="B861">IF(A861="","-",_xldudf_EVEONLINE_GROUP(_FV(_FV(A861,"type"),"groupID")))</f>
        <v>-</v>
      </c>
      <c r="C861" t="str" cm="1">
        <f t="array" ref="C861">IF(B861="-","-",_xldudf_EVEONLINE_CATEGORY(_FV(B861,"category_id")))</f>
        <v>-</v>
      </c>
      <c r="K861" s="4" cm="1">
        <f t="array" ref="K861">IFERROR(_FV(_xldudf_EVEONLINE_TYPE(_FV(_FV(A861,"type"),"id")),"Adjusted Price",TRUE),0)</f>
        <v>0</v>
      </c>
      <c r="L861" s="4">
        <f t="shared" si="13"/>
        <v>0</v>
      </c>
    </row>
    <row r="862" spans="2:12">
      <c r="B862" t="str" cm="1">
        <f t="array" ref="B862">IF(A862="","-",_xldudf_EVEONLINE_GROUP(_FV(_FV(A862,"type"),"groupID")))</f>
        <v>-</v>
      </c>
      <c r="C862" t="str" cm="1">
        <f t="array" ref="C862">IF(B862="-","-",_xldudf_EVEONLINE_CATEGORY(_FV(B862,"category_id")))</f>
        <v>-</v>
      </c>
      <c r="K862" s="4" cm="1">
        <f t="array" ref="K862">IFERROR(_FV(_xldudf_EVEONLINE_TYPE(_FV(_FV(A862,"type"),"id")),"Adjusted Price",TRUE),0)</f>
        <v>0</v>
      </c>
      <c r="L862" s="4">
        <f t="shared" si="13"/>
        <v>0</v>
      </c>
    </row>
    <row r="863" spans="2:12">
      <c r="B863" t="str" cm="1">
        <f t="array" ref="B863">IF(A863="","-",_xldudf_EVEONLINE_GROUP(_FV(_FV(A863,"type"),"groupID")))</f>
        <v>-</v>
      </c>
      <c r="C863" t="str" cm="1">
        <f t="array" ref="C863">IF(B863="-","-",_xldudf_EVEONLINE_CATEGORY(_FV(B863,"category_id")))</f>
        <v>-</v>
      </c>
      <c r="K863" s="4" cm="1">
        <f t="array" ref="K863">IFERROR(_FV(_xldudf_EVEONLINE_TYPE(_FV(_FV(A863,"type"),"id")),"Adjusted Price",TRUE),0)</f>
        <v>0</v>
      </c>
      <c r="L863" s="4">
        <f t="shared" si="13"/>
        <v>0</v>
      </c>
    </row>
    <row r="864" spans="2:12">
      <c r="B864" t="str" cm="1">
        <f t="array" ref="B864">IF(A864="","-",_xldudf_EVEONLINE_GROUP(_FV(_FV(A864,"type"),"groupID")))</f>
        <v>-</v>
      </c>
      <c r="C864" t="str" cm="1">
        <f t="array" ref="C864">IF(B864="-","-",_xldudf_EVEONLINE_CATEGORY(_FV(B864,"category_id")))</f>
        <v>-</v>
      </c>
      <c r="K864" s="4" cm="1">
        <f t="array" ref="K864">IFERROR(_FV(_xldudf_EVEONLINE_TYPE(_FV(_FV(A864,"type"),"id")),"Adjusted Price",TRUE),0)</f>
        <v>0</v>
      </c>
      <c r="L864" s="4">
        <f t="shared" si="13"/>
        <v>0</v>
      </c>
    </row>
    <row r="865" spans="2:12">
      <c r="B865" t="str" cm="1">
        <f t="array" ref="B865">IF(A865="","-",_xldudf_EVEONLINE_GROUP(_FV(_FV(A865,"type"),"groupID")))</f>
        <v>-</v>
      </c>
      <c r="C865" t="str" cm="1">
        <f t="array" ref="C865">IF(B865="-","-",_xldudf_EVEONLINE_CATEGORY(_FV(B865,"category_id")))</f>
        <v>-</v>
      </c>
      <c r="K865" s="4" cm="1">
        <f t="array" ref="K865">IFERROR(_FV(_xldudf_EVEONLINE_TYPE(_FV(_FV(A865,"type"),"id")),"Adjusted Price",TRUE),0)</f>
        <v>0</v>
      </c>
      <c r="L865" s="4">
        <f t="shared" si="13"/>
        <v>0</v>
      </c>
    </row>
    <row r="866" spans="2:12">
      <c r="B866" t="str" cm="1">
        <f t="array" ref="B866">IF(A866="","-",_xldudf_EVEONLINE_GROUP(_FV(_FV(A866,"type"),"groupID")))</f>
        <v>-</v>
      </c>
      <c r="C866" t="str" cm="1">
        <f t="array" ref="C866">IF(B866="-","-",_xldudf_EVEONLINE_CATEGORY(_FV(B866,"category_id")))</f>
        <v>-</v>
      </c>
      <c r="K866" s="4" cm="1">
        <f t="array" ref="K866">IFERROR(_FV(_xldudf_EVEONLINE_TYPE(_FV(_FV(A866,"type"),"id")),"Adjusted Price",TRUE),0)</f>
        <v>0</v>
      </c>
      <c r="L866" s="4">
        <f t="shared" si="13"/>
        <v>0</v>
      </c>
    </row>
    <row r="867" spans="2:12">
      <c r="B867" t="str" cm="1">
        <f t="array" ref="B867">IF(A867="","-",_xldudf_EVEONLINE_GROUP(_FV(_FV(A867,"type"),"groupID")))</f>
        <v>-</v>
      </c>
      <c r="C867" t="str" cm="1">
        <f t="array" ref="C867">IF(B867="-","-",_xldudf_EVEONLINE_CATEGORY(_FV(B867,"category_id")))</f>
        <v>-</v>
      </c>
      <c r="K867" s="4" cm="1">
        <f t="array" ref="K867">IFERROR(_FV(_xldudf_EVEONLINE_TYPE(_FV(_FV(A867,"type"),"id")),"Adjusted Price",TRUE),0)</f>
        <v>0</v>
      </c>
      <c r="L867" s="4">
        <f t="shared" si="13"/>
        <v>0</v>
      </c>
    </row>
    <row r="868" spans="2:12">
      <c r="B868" t="str" cm="1">
        <f t="array" ref="B868">IF(A868="","-",_xldudf_EVEONLINE_GROUP(_FV(_FV(A868,"type"),"groupID")))</f>
        <v>-</v>
      </c>
      <c r="C868" t="str" cm="1">
        <f t="array" ref="C868">IF(B868="-","-",_xldudf_EVEONLINE_CATEGORY(_FV(B868,"category_id")))</f>
        <v>-</v>
      </c>
      <c r="K868" s="4" cm="1">
        <f t="array" ref="K868">IFERROR(_FV(_xldudf_EVEONLINE_TYPE(_FV(_FV(A868,"type"),"id")),"Adjusted Price",TRUE),0)</f>
        <v>0</v>
      </c>
      <c r="L868" s="4">
        <f t="shared" si="13"/>
        <v>0</v>
      </c>
    </row>
    <row r="869" spans="2:12">
      <c r="B869" t="str" cm="1">
        <f t="array" ref="B869">IF(A869="","-",_xldudf_EVEONLINE_GROUP(_FV(_FV(A869,"type"),"groupID")))</f>
        <v>-</v>
      </c>
      <c r="C869" t="str" cm="1">
        <f t="array" ref="C869">IF(B869="-","-",_xldudf_EVEONLINE_CATEGORY(_FV(B869,"category_id")))</f>
        <v>-</v>
      </c>
      <c r="K869" s="4" cm="1">
        <f t="array" ref="K869">IFERROR(_FV(_xldudf_EVEONLINE_TYPE(_FV(_FV(A869,"type"),"id")),"Adjusted Price",TRUE),0)</f>
        <v>0</v>
      </c>
      <c r="L869" s="4">
        <f t="shared" si="13"/>
        <v>0</v>
      </c>
    </row>
    <row r="870" spans="2:12">
      <c r="B870" t="str" cm="1">
        <f t="array" ref="B870">IF(A870="","-",_xldudf_EVEONLINE_GROUP(_FV(_FV(A870,"type"),"groupID")))</f>
        <v>-</v>
      </c>
      <c r="C870" t="str" cm="1">
        <f t="array" ref="C870">IF(B870="-","-",_xldudf_EVEONLINE_CATEGORY(_FV(B870,"category_id")))</f>
        <v>-</v>
      </c>
      <c r="K870" s="4" cm="1">
        <f t="array" ref="K870">IFERROR(_FV(_xldudf_EVEONLINE_TYPE(_FV(_FV(A870,"type"),"id")),"Adjusted Price",TRUE),0)</f>
        <v>0</v>
      </c>
      <c r="L870" s="4">
        <f t="shared" si="13"/>
        <v>0</v>
      </c>
    </row>
    <row r="871" spans="2:12">
      <c r="B871" t="str" cm="1">
        <f t="array" ref="B871">IF(A871="","-",_xldudf_EVEONLINE_GROUP(_FV(_FV(A871,"type"),"groupID")))</f>
        <v>-</v>
      </c>
      <c r="C871" t="str" cm="1">
        <f t="array" ref="C871">IF(B871="-","-",_xldudf_EVEONLINE_CATEGORY(_FV(B871,"category_id")))</f>
        <v>-</v>
      </c>
      <c r="K871" s="4" cm="1">
        <f t="array" ref="K871">IFERROR(_FV(_xldudf_EVEONLINE_TYPE(_FV(_FV(A871,"type"),"id")),"Adjusted Price",TRUE),0)</f>
        <v>0</v>
      </c>
      <c r="L871" s="4">
        <f t="shared" si="13"/>
        <v>0</v>
      </c>
    </row>
    <row r="872" spans="2:12">
      <c r="B872" t="str" cm="1">
        <f t="array" ref="B872">IF(A872="","-",_xldudf_EVEONLINE_GROUP(_FV(_FV(A872,"type"),"groupID")))</f>
        <v>-</v>
      </c>
      <c r="C872" t="str" cm="1">
        <f t="array" ref="C872">IF(B872="-","-",_xldudf_EVEONLINE_CATEGORY(_FV(B872,"category_id")))</f>
        <v>-</v>
      </c>
      <c r="K872" s="4" cm="1">
        <f t="array" ref="K872">IFERROR(_FV(_xldudf_EVEONLINE_TYPE(_FV(_FV(A872,"type"),"id")),"Adjusted Price",TRUE),0)</f>
        <v>0</v>
      </c>
      <c r="L872" s="4">
        <f t="shared" si="13"/>
        <v>0</v>
      </c>
    </row>
    <row r="873" spans="2:12">
      <c r="B873" t="str" cm="1">
        <f t="array" ref="B873">IF(A873="","-",_xldudf_EVEONLINE_GROUP(_FV(_FV(A873,"type"),"groupID")))</f>
        <v>-</v>
      </c>
      <c r="C873" t="str" cm="1">
        <f t="array" ref="C873">IF(B873="-","-",_xldudf_EVEONLINE_CATEGORY(_FV(B873,"category_id")))</f>
        <v>-</v>
      </c>
      <c r="K873" s="4" cm="1">
        <f t="array" ref="K873">IFERROR(_FV(_xldudf_EVEONLINE_TYPE(_FV(_FV(A873,"type"),"id")),"Adjusted Price",TRUE),0)</f>
        <v>0</v>
      </c>
      <c r="L873" s="4">
        <f t="shared" si="13"/>
        <v>0</v>
      </c>
    </row>
    <row r="874" spans="2:12">
      <c r="B874" t="str" cm="1">
        <f t="array" ref="B874">IF(A874="","-",_xldudf_EVEONLINE_GROUP(_FV(_FV(A874,"type"),"groupID")))</f>
        <v>-</v>
      </c>
      <c r="C874" t="str" cm="1">
        <f t="array" ref="C874">IF(B874="-","-",_xldudf_EVEONLINE_CATEGORY(_FV(B874,"category_id")))</f>
        <v>-</v>
      </c>
      <c r="K874" s="4" cm="1">
        <f t="array" ref="K874">IFERROR(_FV(_xldudf_EVEONLINE_TYPE(_FV(_FV(A874,"type"),"id")),"Adjusted Price",TRUE),0)</f>
        <v>0</v>
      </c>
      <c r="L874" s="4">
        <f t="shared" si="13"/>
        <v>0</v>
      </c>
    </row>
    <row r="875" spans="2:12">
      <c r="B875" t="str" cm="1">
        <f t="array" ref="B875">IF(A875="","-",_xldudf_EVEONLINE_GROUP(_FV(_FV(A875,"type"),"groupID")))</f>
        <v>-</v>
      </c>
      <c r="C875" t="str" cm="1">
        <f t="array" ref="C875">IF(B875="-","-",_xldudf_EVEONLINE_CATEGORY(_FV(B875,"category_id")))</f>
        <v>-</v>
      </c>
      <c r="K875" s="4" cm="1">
        <f t="array" ref="K875">IFERROR(_FV(_xldudf_EVEONLINE_TYPE(_FV(_FV(A875,"type"),"id")),"Adjusted Price",TRUE),0)</f>
        <v>0</v>
      </c>
      <c r="L875" s="4">
        <f t="shared" si="13"/>
        <v>0</v>
      </c>
    </row>
    <row r="876" spans="2:12">
      <c r="B876" t="str" cm="1">
        <f t="array" ref="B876">IF(A876="","-",_xldudf_EVEONLINE_GROUP(_FV(_FV(A876,"type"),"groupID")))</f>
        <v>-</v>
      </c>
      <c r="C876" t="str" cm="1">
        <f t="array" ref="C876">IF(B876="-","-",_xldudf_EVEONLINE_CATEGORY(_FV(B876,"category_id")))</f>
        <v>-</v>
      </c>
      <c r="K876" s="4" cm="1">
        <f t="array" ref="K876">IFERROR(_FV(_xldudf_EVEONLINE_TYPE(_FV(_FV(A876,"type"),"id")),"Adjusted Price",TRUE),0)</f>
        <v>0</v>
      </c>
      <c r="L876" s="4">
        <f t="shared" si="13"/>
        <v>0</v>
      </c>
    </row>
    <row r="877" spans="2:12">
      <c r="B877" t="str" cm="1">
        <f t="array" ref="B877">IF(A877="","-",_xldudf_EVEONLINE_GROUP(_FV(_FV(A877,"type"),"groupID")))</f>
        <v>-</v>
      </c>
      <c r="C877" t="str" cm="1">
        <f t="array" ref="C877">IF(B877="-","-",_xldudf_EVEONLINE_CATEGORY(_FV(B877,"category_id")))</f>
        <v>-</v>
      </c>
      <c r="K877" s="4" cm="1">
        <f t="array" ref="K877">IFERROR(_FV(_xldudf_EVEONLINE_TYPE(_FV(_FV(A877,"type"),"id")),"Adjusted Price",TRUE),0)</f>
        <v>0</v>
      </c>
      <c r="L877" s="4">
        <f t="shared" si="13"/>
        <v>0</v>
      </c>
    </row>
    <row r="878" spans="2:12">
      <c r="B878" t="str" cm="1">
        <f t="array" ref="B878">IF(A878="","-",_xldudf_EVEONLINE_GROUP(_FV(_FV(A878,"type"),"groupID")))</f>
        <v>-</v>
      </c>
      <c r="C878" t="str" cm="1">
        <f t="array" ref="C878">IF(B878="-","-",_xldudf_EVEONLINE_CATEGORY(_FV(B878,"category_id")))</f>
        <v>-</v>
      </c>
      <c r="K878" s="4" cm="1">
        <f t="array" ref="K878">IFERROR(_FV(_xldudf_EVEONLINE_TYPE(_FV(_FV(A878,"type"),"id")),"Adjusted Price",TRUE),0)</f>
        <v>0</v>
      </c>
      <c r="L878" s="4">
        <f t="shared" si="13"/>
        <v>0</v>
      </c>
    </row>
    <row r="879" spans="2:12">
      <c r="B879" t="str" cm="1">
        <f t="array" ref="B879">IF(A879="","-",_xldudf_EVEONLINE_GROUP(_FV(_FV(A879,"type"),"groupID")))</f>
        <v>-</v>
      </c>
      <c r="C879" t="str" cm="1">
        <f t="array" ref="C879">IF(B879="-","-",_xldudf_EVEONLINE_CATEGORY(_FV(B879,"category_id")))</f>
        <v>-</v>
      </c>
      <c r="K879" s="4" cm="1">
        <f t="array" ref="K879">IFERROR(_FV(_xldudf_EVEONLINE_TYPE(_FV(_FV(A879,"type"),"id")),"Adjusted Price",TRUE),0)</f>
        <v>0</v>
      </c>
      <c r="L879" s="4">
        <f t="shared" si="13"/>
        <v>0</v>
      </c>
    </row>
    <row r="880" spans="2:12">
      <c r="B880" t="str" cm="1">
        <f t="array" ref="B880">IF(A880="","-",_xldudf_EVEONLINE_GROUP(_FV(_FV(A880,"type"),"groupID")))</f>
        <v>-</v>
      </c>
      <c r="C880" t="str" cm="1">
        <f t="array" ref="C880">IF(B880="-","-",_xldudf_EVEONLINE_CATEGORY(_FV(B880,"category_id")))</f>
        <v>-</v>
      </c>
      <c r="K880" s="4" cm="1">
        <f t="array" ref="K880">IFERROR(_FV(_xldudf_EVEONLINE_TYPE(_FV(_FV(A880,"type"),"id")),"Adjusted Price",TRUE),0)</f>
        <v>0</v>
      </c>
      <c r="L880" s="4">
        <f t="shared" si="13"/>
        <v>0</v>
      </c>
    </row>
    <row r="881" spans="2:12">
      <c r="B881" t="str" cm="1">
        <f t="array" ref="B881">IF(A881="","-",_xldudf_EVEONLINE_GROUP(_FV(_FV(A881,"type"),"groupID")))</f>
        <v>-</v>
      </c>
      <c r="C881" t="str" cm="1">
        <f t="array" ref="C881">IF(B881="-","-",_xldudf_EVEONLINE_CATEGORY(_FV(B881,"category_id")))</f>
        <v>-</v>
      </c>
      <c r="K881" s="4" cm="1">
        <f t="array" ref="K881">IFERROR(_FV(_xldudf_EVEONLINE_TYPE(_FV(_FV(A881,"type"),"id")),"Adjusted Price",TRUE),0)</f>
        <v>0</v>
      </c>
      <c r="L881" s="4">
        <f t="shared" si="13"/>
        <v>0</v>
      </c>
    </row>
    <row r="882" spans="2:12">
      <c r="B882" t="str" cm="1">
        <f t="array" ref="B882">IF(A882="","-",_xldudf_EVEONLINE_GROUP(_FV(_FV(A882,"type"),"groupID")))</f>
        <v>-</v>
      </c>
      <c r="C882" t="str" cm="1">
        <f t="array" ref="C882">IF(B882="-","-",_xldudf_EVEONLINE_CATEGORY(_FV(B882,"category_id")))</f>
        <v>-</v>
      </c>
      <c r="K882" s="4" cm="1">
        <f t="array" ref="K882">IFERROR(_FV(_xldudf_EVEONLINE_TYPE(_FV(_FV(A882,"type"),"id")),"Adjusted Price",TRUE),0)</f>
        <v>0</v>
      </c>
      <c r="L882" s="4">
        <f t="shared" si="13"/>
        <v>0</v>
      </c>
    </row>
    <row r="883" spans="2:12">
      <c r="B883" t="str" cm="1">
        <f t="array" ref="B883">IF(A883="","-",_xldudf_EVEONLINE_GROUP(_FV(_FV(A883,"type"),"groupID")))</f>
        <v>-</v>
      </c>
      <c r="C883" t="str" cm="1">
        <f t="array" ref="C883">IF(B883="-","-",_xldudf_EVEONLINE_CATEGORY(_FV(B883,"category_id")))</f>
        <v>-</v>
      </c>
      <c r="K883" s="4" cm="1">
        <f t="array" ref="K883">IFERROR(_FV(_xldudf_EVEONLINE_TYPE(_FV(_FV(A883,"type"),"id")),"Adjusted Price",TRUE),0)</f>
        <v>0</v>
      </c>
      <c r="L883" s="4">
        <f t="shared" si="13"/>
        <v>0</v>
      </c>
    </row>
    <row r="884" spans="2:12">
      <c r="B884" t="str" cm="1">
        <f t="array" ref="B884">IF(A884="","-",_xldudf_EVEONLINE_GROUP(_FV(_FV(A884,"type"),"groupID")))</f>
        <v>-</v>
      </c>
      <c r="C884" t="str" cm="1">
        <f t="array" ref="C884">IF(B884="-","-",_xldudf_EVEONLINE_CATEGORY(_FV(B884,"category_id")))</f>
        <v>-</v>
      </c>
      <c r="K884" s="4" cm="1">
        <f t="array" ref="K884">IFERROR(_FV(_xldudf_EVEONLINE_TYPE(_FV(_FV(A884,"type"),"id")),"Adjusted Price",TRUE),0)</f>
        <v>0</v>
      </c>
      <c r="L884" s="4">
        <f t="shared" si="13"/>
        <v>0</v>
      </c>
    </row>
    <row r="885" spans="2:12">
      <c r="B885" t="str" cm="1">
        <f t="array" ref="B885">IF(A885="","-",_xldudf_EVEONLINE_GROUP(_FV(_FV(A885,"type"),"groupID")))</f>
        <v>-</v>
      </c>
      <c r="C885" t="str" cm="1">
        <f t="array" ref="C885">IF(B885="-","-",_xldudf_EVEONLINE_CATEGORY(_FV(B885,"category_id")))</f>
        <v>-</v>
      </c>
      <c r="K885" s="4" cm="1">
        <f t="array" ref="K885">IFERROR(_FV(_xldudf_EVEONLINE_TYPE(_FV(_FV(A885,"type"),"id")),"Adjusted Price",TRUE),0)</f>
        <v>0</v>
      </c>
      <c r="L885" s="4">
        <f t="shared" si="13"/>
        <v>0</v>
      </c>
    </row>
    <row r="886" spans="2:12">
      <c r="B886" t="str" cm="1">
        <f t="array" ref="B886">IF(A886="","-",_xldudf_EVEONLINE_GROUP(_FV(_FV(A886,"type"),"groupID")))</f>
        <v>-</v>
      </c>
      <c r="C886" t="str" cm="1">
        <f t="array" ref="C886">IF(B886="-","-",_xldudf_EVEONLINE_CATEGORY(_FV(B886,"category_id")))</f>
        <v>-</v>
      </c>
      <c r="K886" s="4" cm="1">
        <f t="array" ref="K886">IFERROR(_FV(_xldudf_EVEONLINE_TYPE(_FV(_FV(A886,"type"),"id")),"Adjusted Price",TRUE),0)</f>
        <v>0</v>
      </c>
      <c r="L886" s="4">
        <f t="shared" si="13"/>
        <v>0</v>
      </c>
    </row>
    <row r="887" spans="2:12">
      <c r="B887" t="str" cm="1">
        <f t="array" ref="B887">IF(A887="","-",_xldudf_EVEONLINE_GROUP(_FV(_FV(A887,"type"),"groupID")))</f>
        <v>-</v>
      </c>
      <c r="C887" t="str" cm="1">
        <f t="array" ref="C887">IF(B887="-","-",_xldudf_EVEONLINE_CATEGORY(_FV(B887,"category_id")))</f>
        <v>-</v>
      </c>
      <c r="K887" s="4" cm="1">
        <f t="array" ref="K887">IFERROR(_FV(_xldudf_EVEONLINE_TYPE(_FV(_FV(A887,"type"),"id")),"Adjusted Price",TRUE),0)</f>
        <v>0</v>
      </c>
      <c r="L887" s="4">
        <f t="shared" si="13"/>
        <v>0</v>
      </c>
    </row>
    <row r="888" spans="2:12">
      <c r="B888" t="str" cm="1">
        <f t="array" ref="B888">IF(A888="","-",_xldudf_EVEONLINE_GROUP(_FV(_FV(A888,"type"),"groupID")))</f>
        <v>-</v>
      </c>
      <c r="C888" t="str" cm="1">
        <f t="array" ref="C888">IF(B888="-","-",_xldudf_EVEONLINE_CATEGORY(_FV(B888,"category_id")))</f>
        <v>-</v>
      </c>
      <c r="K888" s="4" cm="1">
        <f t="array" ref="K888">IFERROR(_FV(_xldudf_EVEONLINE_TYPE(_FV(_FV(A888,"type"),"id")),"Adjusted Price",TRUE),0)</f>
        <v>0</v>
      </c>
      <c r="L888" s="4">
        <f t="shared" si="13"/>
        <v>0</v>
      </c>
    </row>
    <row r="889" spans="2:12">
      <c r="B889" t="str" cm="1">
        <f t="array" ref="B889">IF(A889="","-",_xldudf_EVEONLINE_GROUP(_FV(_FV(A889,"type"),"groupID")))</f>
        <v>-</v>
      </c>
      <c r="C889" t="str" cm="1">
        <f t="array" ref="C889">IF(B889="-","-",_xldudf_EVEONLINE_CATEGORY(_FV(B889,"category_id")))</f>
        <v>-</v>
      </c>
      <c r="K889" s="4" cm="1">
        <f t="array" ref="K889">IFERROR(_FV(_xldudf_EVEONLINE_TYPE(_FV(_FV(A889,"type"),"id")),"Adjusted Price",TRUE),0)</f>
        <v>0</v>
      </c>
      <c r="L889" s="4">
        <f t="shared" si="13"/>
        <v>0</v>
      </c>
    </row>
    <row r="890" spans="2:12">
      <c r="B890" t="str" cm="1">
        <f t="array" ref="B890">IF(A890="","-",_xldudf_EVEONLINE_GROUP(_FV(_FV(A890,"type"),"groupID")))</f>
        <v>-</v>
      </c>
      <c r="C890" t="str" cm="1">
        <f t="array" ref="C890">IF(B890="-","-",_xldudf_EVEONLINE_CATEGORY(_FV(B890,"category_id")))</f>
        <v>-</v>
      </c>
      <c r="K890" s="4" cm="1">
        <f t="array" ref="K890">IFERROR(_FV(_xldudf_EVEONLINE_TYPE(_FV(_FV(A890,"type"),"id")),"Adjusted Price",TRUE),0)</f>
        <v>0</v>
      </c>
      <c r="L890" s="4">
        <f t="shared" si="13"/>
        <v>0</v>
      </c>
    </row>
    <row r="891" spans="2:12">
      <c r="B891" t="str" cm="1">
        <f t="array" ref="B891">IF(A891="","-",_xldudf_EVEONLINE_GROUP(_FV(_FV(A891,"type"),"groupID")))</f>
        <v>-</v>
      </c>
      <c r="C891" t="str" cm="1">
        <f t="array" ref="C891">IF(B891="-","-",_xldudf_EVEONLINE_CATEGORY(_FV(B891,"category_id")))</f>
        <v>-</v>
      </c>
      <c r="K891" s="4" cm="1">
        <f t="array" ref="K891">IFERROR(_FV(_xldudf_EVEONLINE_TYPE(_FV(_FV(A891,"type"),"id")),"Adjusted Price",TRUE),0)</f>
        <v>0</v>
      </c>
      <c r="L891" s="4">
        <f t="shared" si="13"/>
        <v>0</v>
      </c>
    </row>
    <row r="892" spans="2:12">
      <c r="B892" t="str" cm="1">
        <f t="array" ref="B892">IF(A892="","-",_xldudf_EVEONLINE_GROUP(_FV(_FV(A892,"type"),"groupID")))</f>
        <v>-</v>
      </c>
      <c r="C892" t="str" cm="1">
        <f t="array" ref="C892">IF(B892="-","-",_xldudf_EVEONLINE_CATEGORY(_FV(B892,"category_id")))</f>
        <v>-</v>
      </c>
      <c r="K892" s="4" cm="1">
        <f t="array" ref="K892">IFERROR(_FV(_xldudf_EVEONLINE_TYPE(_FV(_FV(A892,"type"),"id")),"Adjusted Price",TRUE),0)</f>
        <v>0</v>
      </c>
      <c r="L892" s="4">
        <f t="shared" si="13"/>
        <v>0</v>
      </c>
    </row>
    <row r="893" spans="2:12">
      <c r="B893" t="str" cm="1">
        <f t="array" ref="B893">IF(A893="","-",_xldudf_EVEONLINE_GROUP(_FV(_FV(A893,"type"),"groupID")))</f>
        <v>-</v>
      </c>
      <c r="C893" t="str" cm="1">
        <f t="array" ref="C893">IF(B893="-","-",_xldudf_EVEONLINE_CATEGORY(_FV(B893,"category_id")))</f>
        <v>-</v>
      </c>
      <c r="K893" s="4" cm="1">
        <f t="array" ref="K893">IFERROR(_FV(_xldudf_EVEONLINE_TYPE(_FV(_FV(A893,"type"),"id")),"Adjusted Price",TRUE),0)</f>
        <v>0</v>
      </c>
      <c r="L893" s="4">
        <f t="shared" si="13"/>
        <v>0</v>
      </c>
    </row>
    <row r="894" spans="2:12">
      <c r="B894" t="str" cm="1">
        <f t="array" ref="B894">IF(A894="","-",_xldudf_EVEONLINE_GROUP(_FV(_FV(A894,"type"),"groupID")))</f>
        <v>-</v>
      </c>
      <c r="C894" t="str" cm="1">
        <f t="array" ref="C894">IF(B894="-","-",_xldudf_EVEONLINE_CATEGORY(_FV(B894,"category_id")))</f>
        <v>-</v>
      </c>
      <c r="K894" s="4" cm="1">
        <f t="array" ref="K894">IFERROR(_FV(_xldudf_EVEONLINE_TYPE(_FV(_FV(A894,"type"),"id")),"Adjusted Price",TRUE),0)</f>
        <v>0</v>
      </c>
      <c r="L894" s="4">
        <f t="shared" si="13"/>
        <v>0</v>
      </c>
    </row>
    <row r="895" spans="2:12">
      <c r="B895" t="str" cm="1">
        <f t="array" ref="B895">IF(A895="","-",_xldudf_EVEONLINE_GROUP(_FV(_FV(A895,"type"),"groupID")))</f>
        <v>-</v>
      </c>
      <c r="C895" t="str" cm="1">
        <f t="array" ref="C895">IF(B895="-","-",_xldudf_EVEONLINE_CATEGORY(_FV(B895,"category_id")))</f>
        <v>-</v>
      </c>
      <c r="K895" s="4" cm="1">
        <f t="array" ref="K895">IFERROR(_FV(_xldudf_EVEONLINE_TYPE(_FV(_FV(A895,"type"),"id")),"Adjusted Price",TRUE),0)</f>
        <v>0</v>
      </c>
      <c r="L895" s="4">
        <f t="shared" si="13"/>
        <v>0</v>
      </c>
    </row>
    <row r="896" spans="2:12">
      <c r="B896" t="str" cm="1">
        <f t="array" ref="B896">IF(A896="","-",_xldudf_EVEONLINE_GROUP(_FV(_FV(A896,"type"),"groupID")))</f>
        <v>-</v>
      </c>
      <c r="C896" t="str" cm="1">
        <f t="array" ref="C896">IF(B896="-","-",_xldudf_EVEONLINE_CATEGORY(_FV(B896,"category_id")))</f>
        <v>-</v>
      </c>
      <c r="K896" s="4" cm="1">
        <f t="array" ref="K896">IFERROR(_FV(_xldudf_EVEONLINE_TYPE(_FV(_FV(A896,"type"),"id")),"Adjusted Price",TRUE),0)</f>
        <v>0</v>
      </c>
      <c r="L896" s="4">
        <f t="shared" si="13"/>
        <v>0</v>
      </c>
    </row>
    <row r="897" spans="2:12">
      <c r="B897" t="str" cm="1">
        <f t="array" ref="B897">IF(A897="","-",_xldudf_EVEONLINE_GROUP(_FV(_FV(A897,"type"),"groupID")))</f>
        <v>-</v>
      </c>
      <c r="C897" t="str" cm="1">
        <f t="array" ref="C897">IF(B897="-","-",_xldudf_EVEONLINE_CATEGORY(_FV(B897,"category_id")))</f>
        <v>-</v>
      </c>
      <c r="K897" s="4" cm="1">
        <f t="array" ref="K897">IFERROR(_FV(_xldudf_EVEONLINE_TYPE(_FV(_FV(A897,"type"),"id")),"Adjusted Price",TRUE),0)</f>
        <v>0</v>
      </c>
      <c r="L897" s="4">
        <f t="shared" si="13"/>
        <v>0</v>
      </c>
    </row>
    <row r="898" spans="2:12">
      <c r="B898" t="str" cm="1">
        <f t="array" ref="B898">IF(A898="","-",_xldudf_EVEONLINE_GROUP(_FV(_FV(A898,"type"),"groupID")))</f>
        <v>-</v>
      </c>
      <c r="C898" t="str" cm="1">
        <f t="array" ref="C898">IF(B898="-","-",_xldudf_EVEONLINE_CATEGORY(_FV(B898,"category_id")))</f>
        <v>-</v>
      </c>
      <c r="K898" s="4" cm="1">
        <f t="array" ref="K898">IFERROR(_FV(_xldudf_EVEONLINE_TYPE(_FV(_FV(A898,"type"),"id")),"Adjusted Price",TRUE),0)</f>
        <v>0</v>
      </c>
      <c r="L898" s="4">
        <f t="shared" si="13"/>
        <v>0</v>
      </c>
    </row>
    <row r="899" spans="2:12">
      <c r="B899" t="str" cm="1">
        <f t="array" ref="B899">IF(A899="","-",_xldudf_EVEONLINE_GROUP(_FV(_FV(A899,"type"),"groupID")))</f>
        <v>-</v>
      </c>
      <c r="C899" t="str" cm="1">
        <f t="array" ref="C899">IF(B899="-","-",_xldudf_EVEONLINE_CATEGORY(_FV(B899,"category_id")))</f>
        <v>-</v>
      </c>
      <c r="K899" s="4" cm="1">
        <f t="array" ref="K899">IFERROR(_FV(_xldudf_EVEONLINE_TYPE(_FV(_FV(A899,"type"),"id")),"Adjusted Price",TRUE),0)</f>
        <v>0</v>
      </c>
      <c r="L899" s="4">
        <f t="shared" ref="L899:L962" si="14">F899*K899</f>
        <v>0</v>
      </c>
    </row>
    <row r="900" spans="2:12">
      <c r="B900" t="str" cm="1">
        <f t="array" ref="B900">IF(A900="","-",_xldudf_EVEONLINE_GROUP(_FV(_FV(A900,"type"),"groupID")))</f>
        <v>-</v>
      </c>
      <c r="C900" t="str" cm="1">
        <f t="array" ref="C900">IF(B900="-","-",_xldudf_EVEONLINE_CATEGORY(_FV(B900,"category_id")))</f>
        <v>-</v>
      </c>
      <c r="K900" s="4" cm="1">
        <f t="array" ref="K900">IFERROR(_FV(_xldudf_EVEONLINE_TYPE(_FV(_FV(A900,"type"),"id")),"Adjusted Price",TRUE),0)</f>
        <v>0</v>
      </c>
      <c r="L900" s="4">
        <f t="shared" si="14"/>
        <v>0</v>
      </c>
    </row>
    <row r="901" spans="2:12">
      <c r="B901" t="str" cm="1">
        <f t="array" ref="B901">IF(A901="","-",_xldudf_EVEONLINE_GROUP(_FV(_FV(A901,"type"),"groupID")))</f>
        <v>-</v>
      </c>
      <c r="C901" t="str" cm="1">
        <f t="array" ref="C901">IF(B901="-","-",_xldudf_EVEONLINE_CATEGORY(_FV(B901,"category_id")))</f>
        <v>-</v>
      </c>
      <c r="K901" s="4" cm="1">
        <f t="array" ref="K901">IFERROR(_FV(_xldudf_EVEONLINE_TYPE(_FV(_FV(A901,"type"),"id")),"Adjusted Price",TRUE),0)</f>
        <v>0</v>
      </c>
      <c r="L901" s="4">
        <f t="shared" si="14"/>
        <v>0</v>
      </c>
    </row>
    <row r="902" spans="2:12">
      <c r="B902" t="str" cm="1">
        <f t="array" ref="B902">IF(A902="","-",_xldudf_EVEONLINE_GROUP(_FV(_FV(A902,"type"),"groupID")))</f>
        <v>-</v>
      </c>
      <c r="C902" t="str" cm="1">
        <f t="array" ref="C902">IF(B902="-","-",_xldudf_EVEONLINE_CATEGORY(_FV(B902,"category_id")))</f>
        <v>-</v>
      </c>
      <c r="K902" s="4" cm="1">
        <f t="array" ref="K902">IFERROR(_FV(_xldudf_EVEONLINE_TYPE(_FV(_FV(A902,"type"),"id")),"Adjusted Price",TRUE),0)</f>
        <v>0</v>
      </c>
      <c r="L902" s="4">
        <f t="shared" si="14"/>
        <v>0</v>
      </c>
    </row>
    <row r="903" spans="2:12">
      <c r="B903" t="str" cm="1">
        <f t="array" ref="B903">IF(A903="","-",_xldudf_EVEONLINE_GROUP(_FV(_FV(A903,"type"),"groupID")))</f>
        <v>-</v>
      </c>
      <c r="C903" t="str" cm="1">
        <f t="array" ref="C903">IF(B903="-","-",_xldudf_EVEONLINE_CATEGORY(_FV(B903,"category_id")))</f>
        <v>-</v>
      </c>
      <c r="K903" s="4" cm="1">
        <f t="array" ref="K903">IFERROR(_FV(_xldudf_EVEONLINE_TYPE(_FV(_FV(A903,"type"),"id")),"Adjusted Price",TRUE),0)</f>
        <v>0</v>
      </c>
      <c r="L903" s="4">
        <f t="shared" si="14"/>
        <v>0</v>
      </c>
    </row>
    <row r="904" spans="2:12">
      <c r="B904" t="str" cm="1">
        <f t="array" ref="B904">IF(A904="","-",_xldudf_EVEONLINE_GROUP(_FV(_FV(A904,"type"),"groupID")))</f>
        <v>-</v>
      </c>
      <c r="C904" t="str" cm="1">
        <f t="array" ref="C904">IF(B904="-","-",_xldudf_EVEONLINE_CATEGORY(_FV(B904,"category_id")))</f>
        <v>-</v>
      </c>
      <c r="K904" s="4" cm="1">
        <f t="array" ref="K904">IFERROR(_FV(_xldudf_EVEONLINE_TYPE(_FV(_FV(A904,"type"),"id")),"Adjusted Price",TRUE),0)</f>
        <v>0</v>
      </c>
      <c r="L904" s="4">
        <f t="shared" si="14"/>
        <v>0</v>
      </c>
    </row>
    <row r="905" spans="2:12">
      <c r="B905" t="str" cm="1">
        <f t="array" ref="B905">IF(A905="","-",_xldudf_EVEONLINE_GROUP(_FV(_FV(A905,"type"),"groupID")))</f>
        <v>-</v>
      </c>
      <c r="C905" t="str" cm="1">
        <f t="array" ref="C905">IF(B905="-","-",_xldudf_EVEONLINE_CATEGORY(_FV(B905,"category_id")))</f>
        <v>-</v>
      </c>
      <c r="K905" s="4" cm="1">
        <f t="array" ref="K905">IFERROR(_FV(_xldudf_EVEONLINE_TYPE(_FV(_FV(A905,"type"),"id")),"Adjusted Price",TRUE),0)</f>
        <v>0</v>
      </c>
      <c r="L905" s="4">
        <f t="shared" si="14"/>
        <v>0</v>
      </c>
    </row>
    <row r="906" spans="2:12">
      <c r="B906" t="str" cm="1">
        <f t="array" ref="B906">IF(A906="","-",_xldudf_EVEONLINE_GROUP(_FV(_FV(A906,"type"),"groupID")))</f>
        <v>-</v>
      </c>
      <c r="C906" t="str" cm="1">
        <f t="array" ref="C906">IF(B906="-","-",_xldudf_EVEONLINE_CATEGORY(_FV(B906,"category_id")))</f>
        <v>-</v>
      </c>
      <c r="K906" s="4" cm="1">
        <f t="array" ref="K906">IFERROR(_FV(_xldudf_EVEONLINE_TYPE(_FV(_FV(A906,"type"),"id")),"Adjusted Price",TRUE),0)</f>
        <v>0</v>
      </c>
      <c r="L906" s="4">
        <f t="shared" si="14"/>
        <v>0</v>
      </c>
    </row>
    <row r="907" spans="2:12">
      <c r="B907" t="str" cm="1">
        <f t="array" ref="B907">IF(A907="","-",_xldudf_EVEONLINE_GROUP(_FV(_FV(A907,"type"),"groupID")))</f>
        <v>-</v>
      </c>
      <c r="C907" t="str" cm="1">
        <f t="array" ref="C907">IF(B907="-","-",_xldudf_EVEONLINE_CATEGORY(_FV(B907,"category_id")))</f>
        <v>-</v>
      </c>
      <c r="K907" s="4" cm="1">
        <f t="array" ref="K907">IFERROR(_FV(_xldudf_EVEONLINE_TYPE(_FV(_FV(A907,"type"),"id")),"Adjusted Price",TRUE),0)</f>
        <v>0</v>
      </c>
      <c r="L907" s="4">
        <f t="shared" si="14"/>
        <v>0</v>
      </c>
    </row>
    <row r="908" spans="2:12">
      <c r="B908" t="str" cm="1">
        <f t="array" ref="B908">IF(A908="","-",_xldudf_EVEONLINE_GROUP(_FV(_FV(A908,"type"),"groupID")))</f>
        <v>-</v>
      </c>
      <c r="C908" t="str" cm="1">
        <f t="array" ref="C908">IF(B908="-","-",_xldudf_EVEONLINE_CATEGORY(_FV(B908,"category_id")))</f>
        <v>-</v>
      </c>
      <c r="K908" s="4" cm="1">
        <f t="array" ref="K908">IFERROR(_FV(_xldudf_EVEONLINE_TYPE(_FV(_FV(A908,"type"),"id")),"Adjusted Price",TRUE),0)</f>
        <v>0</v>
      </c>
      <c r="L908" s="4">
        <f t="shared" si="14"/>
        <v>0</v>
      </c>
    </row>
    <row r="909" spans="2:12">
      <c r="B909" t="str" cm="1">
        <f t="array" ref="B909">IF(A909="","-",_xldudf_EVEONLINE_GROUP(_FV(_FV(A909,"type"),"groupID")))</f>
        <v>-</v>
      </c>
      <c r="C909" t="str" cm="1">
        <f t="array" ref="C909">IF(B909="-","-",_xldudf_EVEONLINE_CATEGORY(_FV(B909,"category_id")))</f>
        <v>-</v>
      </c>
      <c r="K909" s="4" cm="1">
        <f t="array" ref="K909">IFERROR(_FV(_xldudf_EVEONLINE_TYPE(_FV(_FV(A909,"type"),"id")),"Adjusted Price",TRUE),0)</f>
        <v>0</v>
      </c>
      <c r="L909" s="4">
        <f t="shared" si="14"/>
        <v>0</v>
      </c>
    </row>
    <row r="910" spans="2:12">
      <c r="B910" t="str" cm="1">
        <f t="array" ref="B910">IF(A910="","-",_xldudf_EVEONLINE_GROUP(_FV(_FV(A910,"type"),"groupID")))</f>
        <v>-</v>
      </c>
      <c r="C910" t="str" cm="1">
        <f t="array" ref="C910">IF(B910="-","-",_xldudf_EVEONLINE_CATEGORY(_FV(B910,"category_id")))</f>
        <v>-</v>
      </c>
      <c r="K910" s="4" cm="1">
        <f t="array" ref="K910">IFERROR(_FV(_xldudf_EVEONLINE_TYPE(_FV(_FV(A910,"type"),"id")),"Adjusted Price",TRUE),0)</f>
        <v>0</v>
      </c>
      <c r="L910" s="4">
        <f t="shared" si="14"/>
        <v>0</v>
      </c>
    </row>
    <row r="911" spans="2:12">
      <c r="B911" t="str" cm="1">
        <f t="array" ref="B911">IF(A911="","-",_xldudf_EVEONLINE_GROUP(_FV(_FV(A911,"type"),"groupID")))</f>
        <v>-</v>
      </c>
      <c r="C911" t="str" cm="1">
        <f t="array" ref="C911">IF(B911="-","-",_xldudf_EVEONLINE_CATEGORY(_FV(B911,"category_id")))</f>
        <v>-</v>
      </c>
      <c r="K911" s="4" cm="1">
        <f t="array" ref="K911">IFERROR(_FV(_xldudf_EVEONLINE_TYPE(_FV(_FV(A911,"type"),"id")),"Adjusted Price",TRUE),0)</f>
        <v>0</v>
      </c>
      <c r="L911" s="4">
        <f t="shared" si="14"/>
        <v>0</v>
      </c>
    </row>
    <row r="912" spans="2:12">
      <c r="B912" t="str" cm="1">
        <f t="array" ref="B912">IF(A912="","-",_xldudf_EVEONLINE_GROUP(_FV(_FV(A912,"type"),"groupID")))</f>
        <v>-</v>
      </c>
      <c r="C912" t="str" cm="1">
        <f t="array" ref="C912">IF(B912="-","-",_xldudf_EVEONLINE_CATEGORY(_FV(B912,"category_id")))</f>
        <v>-</v>
      </c>
      <c r="K912" s="4" cm="1">
        <f t="array" ref="K912">IFERROR(_FV(_xldudf_EVEONLINE_TYPE(_FV(_FV(A912,"type"),"id")),"Adjusted Price",TRUE),0)</f>
        <v>0</v>
      </c>
      <c r="L912" s="4">
        <f t="shared" si="14"/>
        <v>0</v>
      </c>
    </row>
    <row r="913" spans="2:12">
      <c r="B913" t="str" cm="1">
        <f t="array" ref="B913">IF(A913="","-",_xldudf_EVEONLINE_GROUP(_FV(_FV(A913,"type"),"groupID")))</f>
        <v>-</v>
      </c>
      <c r="C913" t="str" cm="1">
        <f t="array" ref="C913">IF(B913="-","-",_xldudf_EVEONLINE_CATEGORY(_FV(B913,"category_id")))</f>
        <v>-</v>
      </c>
      <c r="K913" s="4" cm="1">
        <f t="array" ref="K913">IFERROR(_FV(_xldudf_EVEONLINE_TYPE(_FV(_FV(A913,"type"),"id")),"Adjusted Price",TRUE),0)</f>
        <v>0</v>
      </c>
      <c r="L913" s="4">
        <f t="shared" si="14"/>
        <v>0</v>
      </c>
    </row>
    <row r="914" spans="2:12">
      <c r="B914" t="str" cm="1">
        <f t="array" ref="B914">IF(A914="","-",_xldudf_EVEONLINE_GROUP(_FV(_FV(A914,"type"),"groupID")))</f>
        <v>-</v>
      </c>
      <c r="C914" t="str" cm="1">
        <f t="array" ref="C914">IF(B914="-","-",_xldudf_EVEONLINE_CATEGORY(_FV(B914,"category_id")))</f>
        <v>-</v>
      </c>
      <c r="K914" s="4" cm="1">
        <f t="array" ref="K914">IFERROR(_FV(_xldudf_EVEONLINE_TYPE(_FV(_FV(A914,"type"),"id")),"Adjusted Price",TRUE),0)</f>
        <v>0</v>
      </c>
      <c r="L914" s="4">
        <f t="shared" si="14"/>
        <v>0</v>
      </c>
    </row>
    <row r="915" spans="2:12">
      <c r="B915" t="str" cm="1">
        <f t="array" ref="B915">IF(A915="","-",_xldudf_EVEONLINE_GROUP(_FV(_FV(A915,"type"),"groupID")))</f>
        <v>-</v>
      </c>
      <c r="C915" t="str" cm="1">
        <f t="array" ref="C915">IF(B915="-","-",_xldudf_EVEONLINE_CATEGORY(_FV(B915,"category_id")))</f>
        <v>-</v>
      </c>
      <c r="K915" s="4" cm="1">
        <f t="array" ref="K915">IFERROR(_FV(_xldudf_EVEONLINE_TYPE(_FV(_FV(A915,"type"),"id")),"Adjusted Price",TRUE),0)</f>
        <v>0</v>
      </c>
      <c r="L915" s="4">
        <f t="shared" si="14"/>
        <v>0</v>
      </c>
    </row>
    <row r="916" spans="2:12">
      <c r="B916" t="str" cm="1">
        <f t="array" ref="B916">IF(A916="","-",_xldudf_EVEONLINE_GROUP(_FV(_FV(A916,"type"),"groupID")))</f>
        <v>-</v>
      </c>
      <c r="C916" t="str" cm="1">
        <f t="array" ref="C916">IF(B916="-","-",_xldudf_EVEONLINE_CATEGORY(_FV(B916,"category_id")))</f>
        <v>-</v>
      </c>
      <c r="K916" s="4" cm="1">
        <f t="array" ref="K916">IFERROR(_FV(_xldudf_EVEONLINE_TYPE(_FV(_FV(A916,"type"),"id")),"Adjusted Price",TRUE),0)</f>
        <v>0</v>
      </c>
      <c r="L916" s="4">
        <f t="shared" si="14"/>
        <v>0</v>
      </c>
    </row>
    <row r="917" spans="2:12">
      <c r="B917" t="str" cm="1">
        <f t="array" ref="B917">IF(A917="","-",_xldudf_EVEONLINE_GROUP(_FV(_FV(A917,"type"),"groupID")))</f>
        <v>-</v>
      </c>
      <c r="C917" t="str" cm="1">
        <f t="array" ref="C917">IF(B917="-","-",_xldudf_EVEONLINE_CATEGORY(_FV(B917,"category_id")))</f>
        <v>-</v>
      </c>
      <c r="K917" s="4" cm="1">
        <f t="array" ref="K917">IFERROR(_FV(_xldudf_EVEONLINE_TYPE(_FV(_FV(A917,"type"),"id")),"Adjusted Price",TRUE),0)</f>
        <v>0</v>
      </c>
      <c r="L917" s="4">
        <f t="shared" si="14"/>
        <v>0</v>
      </c>
    </row>
    <row r="918" spans="2:12">
      <c r="B918" t="str" cm="1">
        <f t="array" ref="B918">IF(A918="","-",_xldudf_EVEONLINE_GROUP(_FV(_FV(A918,"type"),"groupID")))</f>
        <v>-</v>
      </c>
      <c r="C918" t="str" cm="1">
        <f t="array" ref="C918">IF(B918="-","-",_xldudf_EVEONLINE_CATEGORY(_FV(B918,"category_id")))</f>
        <v>-</v>
      </c>
      <c r="K918" s="4" cm="1">
        <f t="array" ref="K918">IFERROR(_FV(_xldudf_EVEONLINE_TYPE(_FV(_FV(A918,"type"),"id")),"Adjusted Price",TRUE),0)</f>
        <v>0</v>
      </c>
      <c r="L918" s="4">
        <f t="shared" si="14"/>
        <v>0</v>
      </c>
    </row>
    <row r="919" spans="2:12">
      <c r="B919" t="str" cm="1">
        <f t="array" ref="B919">IF(A919="","-",_xldudf_EVEONLINE_GROUP(_FV(_FV(A919,"type"),"groupID")))</f>
        <v>-</v>
      </c>
      <c r="C919" t="str" cm="1">
        <f t="array" ref="C919">IF(B919="-","-",_xldudf_EVEONLINE_CATEGORY(_FV(B919,"category_id")))</f>
        <v>-</v>
      </c>
      <c r="K919" s="4" cm="1">
        <f t="array" ref="K919">IFERROR(_FV(_xldudf_EVEONLINE_TYPE(_FV(_FV(A919,"type"),"id")),"Adjusted Price",TRUE),0)</f>
        <v>0</v>
      </c>
      <c r="L919" s="4">
        <f t="shared" si="14"/>
        <v>0</v>
      </c>
    </row>
    <row r="920" spans="2:12">
      <c r="B920" t="str" cm="1">
        <f t="array" ref="B920">IF(A920="","-",_xldudf_EVEONLINE_GROUP(_FV(_FV(A920,"type"),"groupID")))</f>
        <v>-</v>
      </c>
      <c r="C920" t="str" cm="1">
        <f t="array" ref="C920">IF(B920="-","-",_xldudf_EVEONLINE_CATEGORY(_FV(B920,"category_id")))</f>
        <v>-</v>
      </c>
      <c r="K920" s="4" cm="1">
        <f t="array" ref="K920">IFERROR(_FV(_xldudf_EVEONLINE_TYPE(_FV(_FV(A920,"type"),"id")),"Adjusted Price",TRUE),0)</f>
        <v>0</v>
      </c>
      <c r="L920" s="4">
        <f t="shared" si="14"/>
        <v>0</v>
      </c>
    </row>
    <row r="921" spans="2:12">
      <c r="B921" t="str" cm="1">
        <f t="array" ref="B921">IF(A921="","-",_xldudf_EVEONLINE_GROUP(_FV(_FV(A921,"type"),"groupID")))</f>
        <v>-</v>
      </c>
      <c r="C921" t="str" cm="1">
        <f t="array" ref="C921">IF(B921="-","-",_xldudf_EVEONLINE_CATEGORY(_FV(B921,"category_id")))</f>
        <v>-</v>
      </c>
      <c r="K921" s="4" cm="1">
        <f t="array" ref="K921">IFERROR(_FV(_xldudf_EVEONLINE_TYPE(_FV(_FV(A921,"type"),"id")),"Adjusted Price",TRUE),0)</f>
        <v>0</v>
      </c>
      <c r="L921" s="4">
        <f t="shared" si="14"/>
        <v>0</v>
      </c>
    </row>
    <row r="922" spans="2:12">
      <c r="B922" t="str" cm="1">
        <f t="array" ref="B922">IF(A922="","-",_xldudf_EVEONLINE_GROUP(_FV(_FV(A922,"type"),"groupID")))</f>
        <v>-</v>
      </c>
      <c r="C922" t="str" cm="1">
        <f t="array" ref="C922">IF(B922="-","-",_xldudf_EVEONLINE_CATEGORY(_FV(B922,"category_id")))</f>
        <v>-</v>
      </c>
      <c r="K922" s="4" cm="1">
        <f t="array" ref="K922">IFERROR(_FV(_xldudf_EVEONLINE_TYPE(_FV(_FV(A922,"type"),"id")),"Adjusted Price",TRUE),0)</f>
        <v>0</v>
      </c>
      <c r="L922" s="4">
        <f t="shared" si="14"/>
        <v>0</v>
      </c>
    </row>
    <row r="923" spans="2:12">
      <c r="B923" t="str" cm="1">
        <f t="array" ref="B923">IF(A923="","-",_xldudf_EVEONLINE_GROUP(_FV(_FV(A923,"type"),"groupID")))</f>
        <v>-</v>
      </c>
      <c r="C923" t="str" cm="1">
        <f t="array" ref="C923">IF(B923="-","-",_xldudf_EVEONLINE_CATEGORY(_FV(B923,"category_id")))</f>
        <v>-</v>
      </c>
      <c r="K923" s="4" cm="1">
        <f t="array" ref="K923">IFERROR(_FV(_xldudf_EVEONLINE_TYPE(_FV(_FV(A923,"type"),"id")),"Adjusted Price",TRUE),0)</f>
        <v>0</v>
      </c>
      <c r="L923" s="4">
        <f t="shared" si="14"/>
        <v>0</v>
      </c>
    </row>
    <row r="924" spans="2:12">
      <c r="B924" t="str" cm="1">
        <f t="array" ref="B924">IF(A924="","-",_xldudf_EVEONLINE_GROUP(_FV(_FV(A924,"type"),"groupID")))</f>
        <v>-</v>
      </c>
      <c r="C924" t="str" cm="1">
        <f t="array" ref="C924">IF(B924="-","-",_xldudf_EVEONLINE_CATEGORY(_FV(B924,"category_id")))</f>
        <v>-</v>
      </c>
      <c r="K924" s="4" cm="1">
        <f t="array" ref="K924">IFERROR(_FV(_xldudf_EVEONLINE_TYPE(_FV(_FV(A924,"type"),"id")),"Adjusted Price",TRUE),0)</f>
        <v>0</v>
      </c>
      <c r="L924" s="4">
        <f t="shared" si="14"/>
        <v>0</v>
      </c>
    </row>
    <row r="925" spans="2:12">
      <c r="B925" t="str" cm="1">
        <f t="array" ref="B925">IF(A925="","-",_xldudf_EVEONLINE_GROUP(_FV(_FV(A925,"type"),"groupID")))</f>
        <v>-</v>
      </c>
      <c r="C925" t="str" cm="1">
        <f t="array" ref="C925">IF(B925="-","-",_xldudf_EVEONLINE_CATEGORY(_FV(B925,"category_id")))</f>
        <v>-</v>
      </c>
      <c r="K925" s="4" cm="1">
        <f t="array" ref="K925">IFERROR(_FV(_xldudf_EVEONLINE_TYPE(_FV(_FV(A925,"type"),"id")),"Adjusted Price",TRUE),0)</f>
        <v>0</v>
      </c>
      <c r="L925" s="4">
        <f t="shared" si="14"/>
        <v>0</v>
      </c>
    </row>
    <row r="926" spans="2:12">
      <c r="B926" t="str" cm="1">
        <f t="array" ref="B926">IF(A926="","-",_xldudf_EVEONLINE_GROUP(_FV(_FV(A926,"type"),"groupID")))</f>
        <v>-</v>
      </c>
      <c r="C926" t="str" cm="1">
        <f t="array" ref="C926">IF(B926="-","-",_xldudf_EVEONLINE_CATEGORY(_FV(B926,"category_id")))</f>
        <v>-</v>
      </c>
      <c r="K926" s="4" cm="1">
        <f t="array" ref="K926">IFERROR(_FV(_xldudf_EVEONLINE_TYPE(_FV(_FV(A926,"type"),"id")),"Adjusted Price",TRUE),0)</f>
        <v>0</v>
      </c>
      <c r="L926" s="4">
        <f t="shared" si="14"/>
        <v>0</v>
      </c>
    </row>
    <row r="927" spans="2:12">
      <c r="B927" t="str" cm="1">
        <f t="array" ref="B927">IF(A927="","-",_xldudf_EVEONLINE_GROUP(_FV(_FV(A927,"type"),"groupID")))</f>
        <v>-</v>
      </c>
      <c r="C927" t="str" cm="1">
        <f t="array" ref="C927">IF(B927="-","-",_xldudf_EVEONLINE_CATEGORY(_FV(B927,"category_id")))</f>
        <v>-</v>
      </c>
      <c r="K927" s="4" cm="1">
        <f t="array" ref="K927">IFERROR(_FV(_xldudf_EVEONLINE_TYPE(_FV(_FV(A927,"type"),"id")),"Adjusted Price",TRUE),0)</f>
        <v>0</v>
      </c>
      <c r="L927" s="4">
        <f t="shared" si="14"/>
        <v>0</v>
      </c>
    </row>
    <row r="928" spans="2:12">
      <c r="B928" t="str" cm="1">
        <f t="array" ref="B928">IF(A928="","-",_xldudf_EVEONLINE_GROUP(_FV(_FV(A928,"type"),"groupID")))</f>
        <v>-</v>
      </c>
      <c r="C928" t="str" cm="1">
        <f t="array" ref="C928">IF(B928="-","-",_xldudf_EVEONLINE_CATEGORY(_FV(B928,"category_id")))</f>
        <v>-</v>
      </c>
      <c r="K928" s="4" cm="1">
        <f t="array" ref="K928">IFERROR(_FV(_xldudf_EVEONLINE_TYPE(_FV(_FV(A928,"type"),"id")),"Adjusted Price",TRUE),0)</f>
        <v>0</v>
      </c>
      <c r="L928" s="4">
        <f t="shared" si="14"/>
        <v>0</v>
      </c>
    </row>
    <row r="929" spans="2:12">
      <c r="B929" t="str" cm="1">
        <f t="array" ref="B929">IF(A929="","-",_xldudf_EVEONLINE_GROUP(_FV(_FV(A929,"type"),"groupID")))</f>
        <v>-</v>
      </c>
      <c r="C929" t="str" cm="1">
        <f t="array" ref="C929">IF(B929="-","-",_xldudf_EVEONLINE_CATEGORY(_FV(B929,"category_id")))</f>
        <v>-</v>
      </c>
      <c r="K929" s="4" cm="1">
        <f t="array" ref="K929">IFERROR(_FV(_xldudf_EVEONLINE_TYPE(_FV(_FV(A929,"type"),"id")),"Adjusted Price",TRUE),0)</f>
        <v>0</v>
      </c>
      <c r="L929" s="4">
        <f t="shared" si="14"/>
        <v>0</v>
      </c>
    </row>
    <row r="930" spans="2:12">
      <c r="B930" t="str" cm="1">
        <f t="array" ref="B930">IF(A930="","-",_xldudf_EVEONLINE_GROUP(_FV(_FV(A930,"type"),"groupID")))</f>
        <v>-</v>
      </c>
      <c r="C930" t="str" cm="1">
        <f t="array" ref="C930">IF(B930="-","-",_xldudf_EVEONLINE_CATEGORY(_FV(B930,"category_id")))</f>
        <v>-</v>
      </c>
      <c r="K930" s="4" cm="1">
        <f t="array" ref="K930">IFERROR(_FV(_xldudf_EVEONLINE_TYPE(_FV(_FV(A930,"type"),"id")),"Adjusted Price",TRUE),0)</f>
        <v>0</v>
      </c>
      <c r="L930" s="4">
        <f t="shared" si="14"/>
        <v>0</v>
      </c>
    </row>
    <row r="931" spans="2:12">
      <c r="B931" t="str" cm="1">
        <f t="array" ref="B931">IF(A931="","-",_xldudf_EVEONLINE_GROUP(_FV(_FV(A931,"type"),"groupID")))</f>
        <v>-</v>
      </c>
      <c r="C931" t="str" cm="1">
        <f t="array" ref="C931">IF(B931="-","-",_xldudf_EVEONLINE_CATEGORY(_FV(B931,"category_id")))</f>
        <v>-</v>
      </c>
      <c r="K931" s="4" cm="1">
        <f t="array" ref="K931">IFERROR(_FV(_xldudf_EVEONLINE_TYPE(_FV(_FV(A931,"type"),"id")),"Adjusted Price",TRUE),0)</f>
        <v>0</v>
      </c>
      <c r="L931" s="4">
        <f t="shared" si="14"/>
        <v>0</v>
      </c>
    </row>
    <row r="932" spans="2:12">
      <c r="B932" t="str" cm="1">
        <f t="array" ref="B932">IF(A932="","-",_xldudf_EVEONLINE_GROUP(_FV(_FV(A932,"type"),"groupID")))</f>
        <v>-</v>
      </c>
      <c r="C932" t="str" cm="1">
        <f t="array" ref="C932">IF(B932="-","-",_xldudf_EVEONLINE_CATEGORY(_FV(B932,"category_id")))</f>
        <v>-</v>
      </c>
      <c r="K932" s="4" cm="1">
        <f t="array" ref="K932">IFERROR(_FV(_xldudf_EVEONLINE_TYPE(_FV(_FV(A932,"type"),"id")),"Adjusted Price",TRUE),0)</f>
        <v>0</v>
      </c>
      <c r="L932" s="4">
        <f t="shared" si="14"/>
        <v>0</v>
      </c>
    </row>
    <row r="933" spans="2:12">
      <c r="B933" t="str" cm="1">
        <f t="array" ref="B933">IF(A933="","-",_xldudf_EVEONLINE_GROUP(_FV(_FV(A933,"type"),"groupID")))</f>
        <v>-</v>
      </c>
      <c r="C933" t="str" cm="1">
        <f t="array" ref="C933">IF(B933="-","-",_xldudf_EVEONLINE_CATEGORY(_FV(B933,"category_id")))</f>
        <v>-</v>
      </c>
      <c r="K933" s="4" cm="1">
        <f t="array" ref="K933">IFERROR(_FV(_xldudf_EVEONLINE_TYPE(_FV(_FV(A933,"type"),"id")),"Adjusted Price",TRUE),0)</f>
        <v>0</v>
      </c>
      <c r="L933" s="4">
        <f t="shared" si="14"/>
        <v>0</v>
      </c>
    </row>
    <row r="934" spans="2:12">
      <c r="B934" t="str" cm="1">
        <f t="array" ref="B934">IF(A934="","-",_xldudf_EVEONLINE_GROUP(_FV(_FV(A934,"type"),"groupID")))</f>
        <v>-</v>
      </c>
      <c r="C934" t="str" cm="1">
        <f t="array" ref="C934">IF(B934="-","-",_xldudf_EVEONLINE_CATEGORY(_FV(B934,"category_id")))</f>
        <v>-</v>
      </c>
      <c r="K934" s="4" cm="1">
        <f t="array" ref="K934">IFERROR(_FV(_xldudf_EVEONLINE_TYPE(_FV(_FV(A934,"type"),"id")),"Adjusted Price",TRUE),0)</f>
        <v>0</v>
      </c>
      <c r="L934" s="4">
        <f t="shared" si="14"/>
        <v>0</v>
      </c>
    </row>
    <row r="935" spans="2:12">
      <c r="B935" t="str" cm="1">
        <f t="array" ref="B935">IF(A935="","-",_xldudf_EVEONLINE_GROUP(_FV(_FV(A935,"type"),"groupID")))</f>
        <v>-</v>
      </c>
      <c r="C935" t="str" cm="1">
        <f t="array" ref="C935">IF(B935="-","-",_xldudf_EVEONLINE_CATEGORY(_FV(B935,"category_id")))</f>
        <v>-</v>
      </c>
      <c r="K935" s="4" cm="1">
        <f t="array" ref="K935">IFERROR(_FV(_xldudf_EVEONLINE_TYPE(_FV(_FV(A935,"type"),"id")),"Adjusted Price",TRUE),0)</f>
        <v>0</v>
      </c>
      <c r="L935" s="4">
        <f t="shared" si="14"/>
        <v>0</v>
      </c>
    </row>
    <row r="936" spans="2:12">
      <c r="B936" t="str" cm="1">
        <f t="array" ref="B936">IF(A936="","-",_xldudf_EVEONLINE_GROUP(_FV(_FV(A936,"type"),"groupID")))</f>
        <v>-</v>
      </c>
      <c r="C936" t="str" cm="1">
        <f t="array" ref="C936">IF(B936="-","-",_xldudf_EVEONLINE_CATEGORY(_FV(B936,"category_id")))</f>
        <v>-</v>
      </c>
      <c r="K936" s="4" cm="1">
        <f t="array" ref="K936">IFERROR(_FV(_xldudf_EVEONLINE_TYPE(_FV(_FV(A936,"type"),"id")),"Adjusted Price",TRUE),0)</f>
        <v>0</v>
      </c>
      <c r="L936" s="4">
        <f t="shared" si="14"/>
        <v>0</v>
      </c>
    </row>
    <row r="937" spans="2:12">
      <c r="B937" t="str" cm="1">
        <f t="array" ref="B937">IF(A937="","-",_xldudf_EVEONLINE_GROUP(_FV(_FV(A937,"type"),"groupID")))</f>
        <v>-</v>
      </c>
      <c r="C937" t="str" cm="1">
        <f t="array" ref="C937">IF(B937="-","-",_xldudf_EVEONLINE_CATEGORY(_FV(B937,"category_id")))</f>
        <v>-</v>
      </c>
      <c r="K937" s="4" cm="1">
        <f t="array" ref="K937">IFERROR(_FV(_xldudf_EVEONLINE_TYPE(_FV(_FV(A937,"type"),"id")),"Adjusted Price",TRUE),0)</f>
        <v>0</v>
      </c>
      <c r="L937" s="4">
        <f t="shared" si="14"/>
        <v>0</v>
      </c>
    </row>
    <row r="938" spans="2:12">
      <c r="B938" t="str" cm="1">
        <f t="array" ref="B938">IF(A938="","-",_xldudf_EVEONLINE_GROUP(_FV(_FV(A938,"type"),"groupID")))</f>
        <v>-</v>
      </c>
      <c r="C938" t="str" cm="1">
        <f t="array" ref="C938">IF(B938="-","-",_xldudf_EVEONLINE_CATEGORY(_FV(B938,"category_id")))</f>
        <v>-</v>
      </c>
      <c r="K938" s="4" cm="1">
        <f t="array" ref="K938">IFERROR(_FV(_xldudf_EVEONLINE_TYPE(_FV(_FV(A938,"type"),"id")),"Adjusted Price",TRUE),0)</f>
        <v>0</v>
      </c>
      <c r="L938" s="4">
        <f t="shared" si="14"/>
        <v>0</v>
      </c>
    </row>
    <row r="939" spans="2:12">
      <c r="B939" t="str" cm="1">
        <f t="array" ref="B939">IF(A939="","-",_xldudf_EVEONLINE_GROUP(_FV(_FV(A939,"type"),"groupID")))</f>
        <v>-</v>
      </c>
      <c r="C939" t="str" cm="1">
        <f t="array" ref="C939">IF(B939="-","-",_xldudf_EVEONLINE_CATEGORY(_FV(B939,"category_id")))</f>
        <v>-</v>
      </c>
      <c r="K939" s="4" cm="1">
        <f t="array" ref="K939">IFERROR(_FV(_xldudf_EVEONLINE_TYPE(_FV(_FV(A939,"type"),"id")),"Adjusted Price",TRUE),0)</f>
        <v>0</v>
      </c>
      <c r="L939" s="4">
        <f t="shared" si="14"/>
        <v>0</v>
      </c>
    </row>
    <row r="940" spans="2:12">
      <c r="B940" t="str" cm="1">
        <f t="array" ref="B940">IF(A940="","-",_xldudf_EVEONLINE_GROUP(_FV(_FV(A940,"type"),"groupID")))</f>
        <v>-</v>
      </c>
      <c r="C940" t="str" cm="1">
        <f t="array" ref="C940">IF(B940="-","-",_xldudf_EVEONLINE_CATEGORY(_FV(B940,"category_id")))</f>
        <v>-</v>
      </c>
      <c r="K940" s="4" cm="1">
        <f t="array" ref="K940">IFERROR(_FV(_xldudf_EVEONLINE_TYPE(_FV(_FV(A940,"type"),"id")),"Adjusted Price",TRUE),0)</f>
        <v>0</v>
      </c>
      <c r="L940" s="4">
        <f t="shared" si="14"/>
        <v>0</v>
      </c>
    </row>
    <row r="941" spans="2:12">
      <c r="B941" t="str" cm="1">
        <f t="array" ref="B941">IF(A941="","-",_xldudf_EVEONLINE_GROUP(_FV(_FV(A941,"type"),"groupID")))</f>
        <v>-</v>
      </c>
      <c r="C941" t="str" cm="1">
        <f t="array" ref="C941">IF(B941="-","-",_xldudf_EVEONLINE_CATEGORY(_FV(B941,"category_id")))</f>
        <v>-</v>
      </c>
      <c r="K941" s="4" cm="1">
        <f t="array" ref="K941">IFERROR(_FV(_xldudf_EVEONLINE_TYPE(_FV(_FV(A941,"type"),"id")),"Adjusted Price",TRUE),0)</f>
        <v>0</v>
      </c>
      <c r="L941" s="4">
        <f t="shared" si="14"/>
        <v>0</v>
      </c>
    </row>
    <row r="942" spans="2:12">
      <c r="B942" t="str" cm="1">
        <f t="array" ref="B942">IF(A942="","-",_xldudf_EVEONLINE_GROUP(_FV(_FV(A942,"type"),"groupID")))</f>
        <v>-</v>
      </c>
      <c r="C942" t="str" cm="1">
        <f t="array" ref="C942">IF(B942="-","-",_xldudf_EVEONLINE_CATEGORY(_FV(B942,"category_id")))</f>
        <v>-</v>
      </c>
      <c r="K942" s="4" cm="1">
        <f t="array" ref="K942">IFERROR(_FV(_xldudf_EVEONLINE_TYPE(_FV(_FV(A942,"type"),"id")),"Adjusted Price",TRUE),0)</f>
        <v>0</v>
      </c>
      <c r="L942" s="4">
        <f t="shared" si="14"/>
        <v>0</v>
      </c>
    </row>
    <row r="943" spans="2:12">
      <c r="B943" t="str" cm="1">
        <f t="array" ref="B943">IF(A943="","-",_xldudf_EVEONLINE_GROUP(_FV(_FV(A943,"type"),"groupID")))</f>
        <v>-</v>
      </c>
      <c r="C943" t="str" cm="1">
        <f t="array" ref="C943">IF(B943="-","-",_xldudf_EVEONLINE_CATEGORY(_FV(B943,"category_id")))</f>
        <v>-</v>
      </c>
      <c r="K943" s="4" cm="1">
        <f t="array" ref="K943">IFERROR(_FV(_xldudf_EVEONLINE_TYPE(_FV(_FV(A943,"type"),"id")),"Adjusted Price",TRUE),0)</f>
        <v>0</v>
      </c>
      <c r="L943" s="4">
        <f t="shared" si="14"/>
        <v>0</v>
      </c>
    </row>
    <row r="944" spans="2:12">
      <c r="B944" t="str" cm="1">
        <f t="array" ref="B944">IF(A944="","-",_xldudf_EVEONLINE_GROUP(_FV(_FV(A944,"type"),"groupID")))</f>
        <v>-</v>
      </c>
      <c r="C944" t="str" cm="1">
        <f t="array" ref="C944">IF(B944="-","-",_xldudf_EVEONLINE_CATEGORY(_FV(B944,"category_id")))</f>
        <v>-</v>
      </c>
      <c r="K944" s="4" cm="1">
        <f t="array" ref="K944">IFERROR(_FV(_xldudf_EVEONLINE_TYPE(_FV(_FV(A944,"type"),"id")),"Adjusted Price",TRUE),0)</f>
        <v>0</v>
      </c>
      <c r="L944" s="4">
        <f t="shared" si="14"/>
        <v>0</v>
      </c>
    </row>
    <row r="945" spans="2:12">
      <c r="B945" t="str" cm="1">
        <f t="array" ref="B945">IF(A945="","-",_xldudf_EVEONLINE_GROUP(_FV(_FV(A945,"type"),"groupID")))</f>
        <v>-</v>
      </c>
      <c r="C945" t="str" cm="1">
        <f t="array" ref="C945">IF(B945="-","-",_xldudf_EVEONLINE_CATEGORY(_FV(B945,"category_id")))</f>
        <v>-</v>
      </c>
      <c r="K945" s="4" cm="1">
        <f t="array" ref="K945">IFERROR(_FV(_xldudf_EVEONLINE_TYPE(_FV(_FV(A945,"type"),"id")),"Adjusted Price",TRUE),0)</f>
        <v>0</v>
      </c>
      <c r="L945" s="4">
        <f t="shared" si="14"/>
        <v>0</v>
      </c>
    </row>
    <row r="946" spans="2:12">
      <c r="B946" t="str" cm="1">
        <f t="array" ref="B946">IF(A946="","-",_xldudf_EVEONLINE_GROUP(_FV(_FV(A946,"type"),"groupID")))</f>
        <v>-</v>
      </c>
      <c r="C946" t="str" cm="1">
        <f t="array" ref="C946">IF(B946="-","-",_xldudf_EVEONLINE_CATEGORY(_FV(B946,"category_id")))</f>
        <v>-</v>
      </c>
      <c r="K946" s="4" cm="1">
        <f t="array" ref="K946">IFERROR(_FV(_xldudf_EVEONLINE_TYPE(_FV(_FV(A946,"type"),"id")),"Adjusted Price",TRUE),0)</f>
        <v>0</v>
      </c>
      <c r="L946" s="4">
        <f t="shared" si="14"/>
        <v>0</v>
      </c>
    </row>
    <row r="947" spans="2:12">
      <c r="B947" t="str" cm="1">
        <f t="array" ref="B947">IF(A947="","-",_xldudf_EVEONLINE_GROUP(_FV(_FV(A947,"type"),"groupID")))</f>
        <v>-</v>
      </c>
      <c r="C947" t="str" cm="1">
        <f t="array" ref="C947">IF(B947="-","-",_xldudf_EVEONLINE_CATEGORY(_FV(B947,"category_id")))</f>
        <v>-</v>
      </c>
      <c r="K947" s="4" cm="1">
        <f t="array" ref="K947">IFERROR(_FV(_xldudf_EVEONLINE_TYPE(_FV(_FV(A947,"type"),"id")),"Adjusted Price",TRUE),0)</f>
        <v>0</v>
      </c>
      <c r="L947" s="4">
        <f t="shared" si="14"/>
        <v>0</v>
      </c>
    </row>
    <row r="948" spans="2:12">
      <c r="B948" t="str" cm="1">
        <f t="array" ref="B948">IF(A948="","-",_xldudf_EVEONLINE_GROUP(_FV(_FV(A948,"type"),"groupID")))</f>
        <v>-</v>
      </c>
      <c r="C948" t="str" cm="1">
        <f t="array" ref="C948">IF(B948="-","-",_xldudf_EVEONLINE_CATEGORY(_FV(B948,"category_id")))</f>
        <v>-</v>
      </c>
      <c r="K948" s="4" cm="1">
        <f t="array" ref="K948">IFERROR(_FV(_xldudf_EVEONLINE_TYPE(_FV(_FV(A948,"type"),"id")),"Adjusted Price",TRUE),0)</f>
        <v>0</v>
      </c>
      <c r="L948" s="4">
        <f t="shared" si="14"/>
        <v>0</v>
      </c>
    </row>
    <row r="949" spans="2:12">
      <c r="B949" t="str" cm="1">
        <f t="array" ref="B949">IF(A949="","-",_xldudf_EVEONLINE_GROUP(_FV(_FV(A949,"type"),"groupID")))</f>
        <v>-</v>
      </c>
      <c r="C949" t="str" cm="1">
        <f t="array" ref="C949">IF(B949="-","-",_xldudf_EVEONLINE_CATEGORY(_FV(B949,"category_id")))</f>
        <v>-</v>
      </c>
      <c r="K949" s="4" cm="1">
        <f t="array" ref="K949">IFERROR(_FV(_xldudf_EVEONLINE_TYPE(_FV(_FV(A949,"type"),"id")),"Adjusted Price",TRUE),0)</f>
        <v>0</v>
      </c>
      <c r="L949" s="4">
        <f t="shared" si="14"/>
        <v>0</v>
      </c>
    </row>
    <row r="950" spans="2:12">
      <c r="B950" t="str" cm="1">
        <f t="array" ref="B950">IF(A950="","-",_xldudf_EVEONLINE_GROUP(_FV(_FV(A950,"type"),"groupID")))</f>
        <v>-</v>
      </c>
      <c r="C950" t="str" cm="1">
        <f t="array" ref="C950">IF(B950="-","-",_xldudf_EVEONLINE_CATEGORY(_FV(B950,"category_id")))</f>
        <v>-</v>
      </c>
      <c r="K950" s="4" cm="1">
        <f t="array" ref="K950">IFERROR(_FV(_xldudf_EVEONLINE_TYPE(_FV(_FV(A950,"type"),"id")),"Adjusted Price",TRUE),0)</f>
        <v>0</v>
      </c>
      <c r="L950" s="4">
        <f t="shared" si="14"/>
        <v>0</v>
      </c>
    </row>
    <row r="951" spans="2:12">
      <c r="B951" t="str" cm="1">
        <f t="array" ref="B951">IF(A951="","-",_xldudf_EVEONLINE_GROUP(_FV(_FV(A951,"type"),"groupID")))</f>
        <v>-</v>
      </c>
      <c r="C951" t="str" cm="1">
        <f t="array" ref="C951">IF(B951="-","-",_xldudf_EVEONLINE_CATEGORY(_FV(B951,"category_id")))</f>
        <v>-</v>
      </c>
      <c r="K951" s="4" cm="1">
        <f t="array" ref="K951">IFERROR(_FV(_xldudf_EVEONLINE_TYPE(_FV(_FV(A951,"type"),"id")),"Adjusted Price",TRUE),0)</f>
        <v>0</v>
      </c>
      <c r="L951" s="4">
        <f t="shared" si="14"/>
        <v>0</v>
      </c>
    </row>
    <row r="952" spans="2:12">
      <c r="B952" t="str" cm="1">
        <f t="array" ref="B952">IF(A952="","-",_xldudf_EVEONLINE_GROUP(_FV(_FV(A952,"type"),"groupID")))</f>
        <v>-</v>
      </c>
      <c r="C952" t="str" cm="1">
        <f t="array" ref="C952">IF(B952="-","-",_xldudf_EVEONLINE_CATEGORY(_FV(B952,"category_id")))</f>
        <v>-</v>
      </c>
      <c r="K952" s="4" cm="1">
        <f t="array" ref="K952">IFERROR(_FV(_xldudf_EVEONLINE_TYPE(_FV(_FV(A952,"type"),"id")),"Adjusted Price",TRUE),0)</f>
        <v>0</v>
      </c>
      <c r="L952" s="4">
        <f t="shared" si="14"/>
        <v>0</v>
      </c>
    </row>
    <row r="953" spans="2:12">
      <c r="B953" t="str" cm="1">
        <f t="array" ref="B953">IF(A953="","-",_xldudf_EVEONLINE_GROUP(_FV(_FV(A953,"type"),"groupID")))</f>
        <v>-</v>
      </c>
      <c r="C953" t="str" cm="1">
        <f t="array" ref="C953">IF(B953="-","-",_xldudf_EVEONLINE_CATEGORY(_FV(B953,"category_id")))</f>
        <v>-</v>
      </c>
      <c r="K953" s="4" cm="1">
        <f t="array" ref="K953">IFERROR(_FV(_xldudf_EVEONLINE_TYPE(_FV(_FV(A953,"type"),"id")),"Adjusted Price",TRUE),0)</f>
        <v>0</v>
      </c>
      <c r="L953" s="4">
        <f t="shared" si="14"/>
        <v>0</v>
      </c>
    </row>
    <row r="954" spans="2:12">
      <c r="B954" t="str" cm="1">
        <f t="array" ref="B954">IF(A954="","-",_xldudf_EVEONLINE_GROUP(_FV(_FV(A954,"type"),"groupID")))</f>
        <v>-</v>
      </c>
      <c r="C954" t="str" cm="1">
        <f t="array" ref="C954">IF(B954="-","-",_xldudf_EVEONLINE_CATEGORY(_FV(B954,"category_id")))</f>
        <v>-</v>
      </c>
      <c r="K954" s="4" cm="1">
        <f t="array" ref="K954">IFERROR(_FV(_xldudf_EVEONLINE_TYPE(_FV(_FV(A954,"type"),"id")),"Adjusted Price",TRUE),0)</f>
        <v>0</v>
      </c>
      <c r="L954" s="4">
        <f t="shared" si="14"/>
        <v>0</v>
      </c>
    </row>
    <row r="955" spans="2:12">
      <c r="B955" t="str" cm="1">
        <f t="array" ref="B955">IF(A955="","-",_xldudf_EVEONLINE_GROUP(_FV(_FV(A955,"type"),"groupID")))</f>
        <v>-</v>
      </c>
      <c r="C955" t="str" cm="1">
        <f t="array" ref="C955">IF(B955="-","-",_xldudf_EVEONLINE_CATEGORY(_FV(B955,"category_id")))</f>
        <v>-</v>
      </c>
      <c r="K955" s="4" cm="1">
        <f t="array" ref="K955">IFERROR(_FV(_xldudf_EVEONLINE_TYPE(_FV(_FV(A955,"type"),"id")),"Adjusted Price",TRUE),0)</f>
        <v>0</v>
      </c>
      <c r="L955" s="4">
        <f t="shared" si="14"/>
        <v>0</v>
      </c>
    </row>
    <row r="956" spans="2:12">
      <c r="B956" t="str" cm="1">
        <f t="array" ref="B956">IF(A956="","-",_xldudf_EVEONLINE_GROUP(_FV(_FV(A956,"type"),"groupID")))</f>
        <v>-</v>
      </c>
      <c r="C956" t="str" cm="1">
        <f t="array" ref="C956">IF(B956="-","-",_xldudf_EVEONLINE_CATEGORY(_FV(B956,"category_id")))</f>
        <v>-</v>
      </c>
      <c r="K956" s="4" cm="1">
        <f t="array" ref="K956">IFERROR(_FV(_xldudf_EVEONLINE_TYPE(_FV(_FV(A956,"type"),"id")),"Adjusted Price",TRUE),0)</f>
        <v>0</v>
      </c>
      <c r="L956" s="4">
        <f t="shared" si="14"/>
        <v>0</v>
      </c>
    </row>
    <row r="957" spans="2:12">
      <c r="B957" t="str" cm="1">
        <f t="array" ref="B957">IF(A957="","-",_xldudf_EVEONLINE_GROUP(_FV(_FV(A957,"type"),"groupID")))</f>
        <v>-</v>
      </c>
      <c r="C957" t="str" cm="1">
        <f t="array" ref="C957">IF(B957="-","-",_xldudf_EVEONLINE_CATEGORY(_FV(B957,"category_id")))</f>
        <v>-</v>
      </c>
      <c r="K957" s="4" cm="1">
        <f t="array" ref="K957">IFERROR(_FV(_xldudf_EVEONLINE_TYPE(_FV(_FV(A957,"type"),"id")),"Adjusted Price",TRUE),0)</f>
        <v>0</v>
      </c>
      <c r="L957" s="4">
        <f t="shared" si="14"/>
        <v>0</v>
      </c>
    </row>
    <row r="958" spans="2:12">
      <c r="B958" t="str" cm="1">
        <f t="array" ref="B958">IF(A958="","-",_xldudf_EVEONLINE_GROUP(_FV(_FV(A958,"type"),"groupID")))</f>
        <v>-</v>
      </c>
      <c r="C958" t="str" cm="1">
        <f t="array" ref="C958">IF(B958="-","-",_xldudf_EVEONLINE_CATEGORY(_FV(B958,"category_id")))</f>
        <v>-</v>
      </c>
      <c r="K958" s="4" cm="1">
        <f t="array" ref="K958">IFERROR(_FV(_xldudf_EVEONLINE_TYPE(_FV(_FV(A958,"type"),"id")),"Adjusted Price",TRUE),0)</f>
        <v>0</v>
      </c>
      <c r="L958" s="4">
        <f t="shared" si="14"/>
        <v>0</v>
      </c>
    </row>
    <row r="959" spans="2:12">
      <c r="B959" t="str" cm="1">
        <f t="array" ref="B959">IF(A959="","-",_xldudf_EVEONLINE_GROUP(_FV(_FV(A959,"type"),"groupID")))</f>
        <v>-</v>
      </c>
      <c r="C959" t="str" cm="1">
        <f t="array" ref="C959">IF(B959="-","-",_xldudf_EVEONLINE_CATEGORY(_FV(B959,"category_id")))</f>
        <v>-</v>
      </c>
      <c r="K959" s="4" cm="1">
        <f t="array" ref="K959">IFERROR(_FV(_xldudf_EVEONLINE_TYPE(_FV(_FV(A959,"type"),"id")),"Adjusted Price",TRUE),0)</f>
        <v>0</v>
      </c>
      <c r="L959" s="4">
        <f t="shared" si="14"/>
        <v>0</v>
      </c>
    </row>
    <row r="960" spans="2:12">
      <c r="B960" t="str" cm="1">
        <f t="array" ref="B960">IF(A960="","-",_xldudf_EVEONLINE_GROUP(_FV(_FV(A960,"type"),"groupID")))</f>
        <v>-</v>
      </c>
      <c r="C960" t="str" cm="1">
        <f t="array" ref="C960">IF(B960="-","-",_xldudf_EVEONLINE_CATEGORY(_FV(B960,"category_id")))</f>
        <v>-</v>
      </c>
      <c r="K960" s="4" cm="1">
        <f t="array" ref="K960">IFERROR(_FV(_xldudf_EVEONLINE_TYPE(_FV(_FV(A960,"type"),"id")),"Adjusted Price",TRUE),0)</f>
        <v>0</v>
      </c>
      <c r="L960" s="4">
        <f t="shared" si="14"/>
        <v>0</v>
      </c>
    </row>
    <row r="961" spans="2:12">
      <c r="B961" t="str" cm="1">
        <f t="array" ref="B961">IF(A961="","-",_xldudf_EVEONLINE_GROUP(_FV(_FV(A961,"type"),"groupID")))</f>
        <v>-</v>
      </c>
      <c r="C961" t="str" cm="1">
        <f t="array" ref="C961">IF(B961="-","-",_xldudf_EVEONLINE_CATEGORY(_FV(B961,"category_id")))</f>
        <v>-</v>
      </c>
      <c r="K961" s="4" cm="1">
        <f t="array" ref="K961">IFERROR(_FV(_xldudf_EVEONLINE_TYPE(_FV(_FV(A961,"type"),"id")),"Adjusted Price",TRUE),0)</f>
        <v>0</v>
      </c>
      <c r="L961" s="4">
        <f t="shared" si="14"/>
        <v>0</v>
      </c>
    </row>
    <row r="962" spans="2:12">
      <c r="B962" t="str" cm="1">
        <f t="array" ref="B962">IF(A962="","-",_xldudf_EVEONLINE_GROUP(_FV(_FV(A962,"type"),"groupID")))</f>
        <v>-</v>
      </c>
      <c r="C962" t="str" cm="1">
        <f t="array" ref="C962">IF(B962="-","-",_xldudf_EVEONLINE_CATEGORY(_FV(B962,"category_id")))</f>
        <v>-</v>
      </c>
      <c r="K962" s="4" cm="1">
        <f t="array" ref="K962">IFERROR(_FV(_xldudf_EVEONLINE_TYPE(_FV(_FV(A962,"type"),"id")),"Adjusted Price",TRUE),0)</f>
        <v>0</v>
      </c>
      <c r="L962" s="4">
        <f t="shared" si="14"/>
        <v>0</v>
      </c>
    </row>
    <row r="963" spans="2:12">
      <c r="B963" t="str" cm="1">
        <f t="array" ref="B963">IF(A963="","-",_xldudf_EVEONLINE_GROUP(_FV(_FV(A963,"type"),"groupID")))</f>
        <v>-</v>
      </c>
      <c r="C963" t="str" cm="1">
        <f t="array" ref="C963">IF(B963="-","-",_xldudf_EVEONLINE_CATEGORY(_FV(B963,"category_id")))</f>
        <v>-</v>
      </c>
      <c r="K963" s="4" cm="1">
        <f t="array" ref="K963">IFERROR(_FV(_xldudf_EVEONLINE_TYPE(_FV(_FV(A963,"type"),"id")),"Adjusted Price",TRUE),0)</f>
        <v>0</v>
      </c>
      <c r="L963" s="4">
        <f t="shared" ref="L963:L1026" si="15">F963*K963</f>
        <v>0</v>
      </c>
    </row>
    <row r="964" spans="2:12">
      <c r="B964" t="str" cm="1">
        <f t="array" ref="B964">IF(A964="","-",_xldudf_EVEONLINE_GROUP(_FV(_FV(A964,"type"),"groupID")))</f>
        <v>-</v>
      </c>
      <c r="C964" t="str" cm="1">
        <f t="array" ref="C964">IF(B964="-","-",_xldudf_EVEONLINE_CATEGORY(_FV(B964,"category_id")))</f>
        <v>-</v>
      </c>
      <c r="K964" s="4" cm="1">
        <f t="array" ref="K964">IFERROR(_FV(_xldudf_EVEONLINE_TYPE(_FV(_FV(A964,"type"),"id")),"Adjusted Price",TRUE),0)</f>
        <v>0</v>
      </c>
      <c r="L964" s="4">
        <f t="shared" si="15"/>
        <v>0</v>
      </c>
    </row>
    <row r="965" spans="2:12">
      <c r="B965" t="str" cm="1">
        <f t="array" ref="B965">IF(A965="","-",_xldudf_EVEONLINE_GROUP(_FV(_FV(A965,"type"),"groupID")))</f>
        <v>-</v>
      </c>
      <c r="C965" t="str" cm="1">
        <f t="array" ref="C965">IF(B965="-","-",_xldudf_EVEONLINE_CATEGORY(_FV(B965,"category_id")))</f>
        <v>-</v>
      </c>
      <c r="K965" s="4" cm="1">
        <f t="array" ref="K965">IFERROR(_FV(_xldudf_EVEONLINE_TYPE(_FV(_FV(A965,"type"),"id")),"Adjusted Price",TRUE),0)</f>
        <v>0</v>
      </c>
      <c r="L965" s="4">
        <f t="shared" si="15"/>
        <v>0</v>
      </c>
    </row>
    <row r="966" spans="2:12">
      <c r="B966" t="str" cm="1">
        <f t="array" ref="B966">IF(A966="","-",_xldudf_EVEONLINE_GROUP(_FV(_FV(A966,"type"),"groupID")))</f>
        <v>-</v>
      </c>
      <c r="C966" t="str" cm="1">
        <f t="array" ref="C966">IF(B966="-","-",_xldudf_EVEONLINE_CATEGORY(_FV(B966,"category_id")))</f>
        <v>-</v>
      </c>
      <c r="K966" s="4" cm="1">
        <f t="array" ref="K966">IFERROR(_FV(_xldudf_EVEONLINE_TYPE(_FV(_FV(A966,"type"),"id")),"Adjusted Price",TRUE),0)</f>
        <v>0</v>
      </c>
      <c r="L966" s="4">
        <f t="shared" si="15"/>
        <v>0</v>
      </c>
    </row>
    <row r="967" spans="2:12">
      <c r="B967" t="str" cm="1">
        <f t="array" ref="B967">IF(A967="","-",_xldudf_EVEONLINE_GROUP(_FV(_FV(A967,"type"),"groupID")))</f>
        <v>-</v>
      </c>
      <c r="C967" t="str" cm="1">
        <f t="array" ref="C967">IF(B967="-","-",_xldudf_EVEONLINE_CATEGORY(_FV(B967,"category_id")))</f>
        <v>-</v>
      </c>
      <c r="K967" s="4" cm="1">
        <f t="array" ref="K967">IFERROR(_FV(_xldudf_EVEONLINE_TYPE(_FV(_FV(A967,"type"),"id")),"Adjusted Price",TRUE),0)</f>
        <v>0</v>
      </c>
      <c r="L967" s="4">
        <f t="shared" si="15"/>
        <v>0</v>
      </c>
    </row>
    <row r="968" spans="2:12">
      <c r="B968" t="str" cm="1">
        <f t="array" ref="B968">IF(A968="","-",_xldudf_EVEONLINE_GROUP(_FV(_FV(A968,"type"),"groupID")))</f>
        <v>-</v>
      </c>
      <c r="C968" t="str" cm="1">
        <f t="array" ref="C968">IF(B968="-","-",_xldudf_EVEONLINE_CATEGORY(_FV(B968,"category_id")))</f>
        <v>-</v>
      </c>
      <c r="K968" s="4" cm="1">
        <f t="array" ref="K968">IFERROR(_FV(_xldudf_EVEONLINE_TYPE(_FV(_FV(A968,"type"),"id")),"Adjusted Price",TRUE),0)</f>
        <v>0</v>
      </c>
      <c r="L968" s="4">
        <f t="shared" si="15"/>
        <v>0</v>
      </c>
    </row>
    <row r="969" spans="2:12">
      <c r="B969" t="str" cm="1">
        <f t="array" ref="B969">IF(A969="","-",_xldudf_EVEONLINE_GROUP(_FV(_FV(A969,"type"),"groupID")))</f>
        <v>-</v>
      </c>
      <c r="C969" t="str" cm="1">
        <f t="array" ref="C969">IF(B969="-","-",_xldudf_EVEONLINE_CATEGORY(_FV(B969,"category_id")))</f>
        <v>-</v>
      </c>
      <c r="K969" s="4" cm="1">
        <f t="array" ref="K969">IFERROR(_FV(_xldudf_EVEONLINE_TYPE(_FV(_FV(A969,"type"),"id")),"Adjusted Price",TRUE),0)</f>
        <v>0</v>
      </c>
      <c r="L969" s="4">
        <f t="shared" si="15"/>
        <v>0</v>
      </c>
    </row>
    <row r="970" spans="2:12">
      <c r="B970" t="str" cm="1">
        <f t="array" ref="B970">IF(A970="","-",_xldudf_EVEONLINE_GROUP(_FV(_FV(A970,"type"),"groupID")))</f>
        <v>-</v>
      </c>
      <c r="C970" t="str" cm="1">
        <f t="array" ref="C970">IF(B970="-","-",_xldudf_EVEONLINE_CATEGORY(_FV(B970,"category_id")))</f>
        <v>-</v>
      </c>
      <c r="K970" s="4" cm="1">
        <f t="array" ref="K970">IFERROR(_FV(_xldudf_EVEONLINE_TYPE(_FV(_FV(A970,"type"),"id")),"Adjusted Price",TRUE),0)</f>
        <v>0</v>
      </c>
      <c r="L970" s="4">
        <f t="shared" si="15"/>
        <v>0</v>
      </c>
    </row>
    <row r="971" spans="2:12">
      <c r="B971" t="str" cm="1">
        <f t="array" ref="B971">IF(A971="","-",_xldudf_EVEONLINE_GROUP(_FV(_FV(A971,"type"),"groupID")))</f>
        <v>-</v>
      </c>
      <c r="C971" t="str" cm="1">
        <f t="array" ref="C971">IF(B971="-","-",_xldudf_EVEONLINE_CATEGORY(_FV(B971,"category_id")))</f>
        <v>-</v>
      </c>
      <c r="K971" s="4" cm="1">
        <f t="array" ref="K971">IFERROR(_FV(_xldudf_EVEONLINE_TYPE(_FV(_FV(A971,"type"),"id")),"Adjusted Price",TRUE),0)</f>
        <v>0</v>
      </c>
      <c r="L971" s="4">
        <f t="shared" si="15"/>
        <v>0</v>
      </c>
    </row>
    <row r="972" spans="2:12">
      <c r="B972" t="str" cm="1">
        <f t="array" ref="B972">IF(A972="","-",_xldudf_EVEONLINE_GROUP(_FV(_FV(A972,"type"),"groupID")))</f>
        <v>-</v>
      </c>
      <c r="C972" t="str" cm="1">
        <f t="array" ref="C972">IF(B972="-","-",_xldudf_EVEONLINE_CATEGORY(_FV(B972,"category_id")))</f>
        <v>-</v>
      </c>
      <c r="K972" s="4" cm="1">
        <f t="array" ref="K972">IFERROR(_FV(_xldudf_EVEONLINE_TYPE(_FV(_FV(A972,"type"),"id")),"Adjusted Price",TRUE),0)</f>
        <v>0</v>
      </c>
      <c r="L972" s="4">
        <f t="shared" si="15"/>
        <v>0</v>
      </c>
    </row>
    <row r="973" spans="2:12">
      <c r="B973" t="str" cm="1">
        <f t="array" ref="B973">IF(A973="","-",_xldudf_EVEONLINE_GROUP(_FV(_FV(A973,"type"),"groupID")))</f>
        <v>-</v>
      </c>
      <c r="C973" t="str" cm="1">
        <f t="array" ref="C973">IF(B973="-","-",_xldudf_EVEONLINE_CATEGORY(_FV(B973,"category_id")))</f>
        <v>-</v>
      </c>
      <c r="K973" s="4" cm="1">
        <f t="array" ref="K973">IFERROR(_FV(_xldudf_EVEONLINE_TYPE(_FV(_FV(A973,"type"),"id")),"Adjusted Price",TRUE),0)</f>
        <v>0</v>
      </c>
      <c r="L973" s="4">
        <f t="shared" si="15"/>
        <v>0</v>
      </c>
    </row>
    <row r="974" spans="2:12">
      <c r="B974" t="str" cm="1">
        <f t="array" ref="B974">IF(A974="","-",_xldudf_EVEONLINE_GROUP(_FV(_FV(A974,"type"),"groupID")))</f>
        <v>-</v>
      </c>
      <c r="C974" t="str" cm="1">
        <f t="array" ref="C974">IF(B974="-","-",_xldudf_EVEONLINE_CATEGORY(_FV(B974,"category_id")))</f>
        <v>-</v>
      </c>
      <c r="K974" s="4" cm="1">
        <f t="array" ref="K974">IFERROR(_FV(_xldudf_EVEONLINE_TYPE(_FV(_FV(A974,"type"),"id")),"Adjusted Price",TRUE),0)</f>
        <v>0</v>
      </c>
      <c r="L974" s="4">
        <f t="shared" si="15"/>
        <v>0</v>
      </c>
    </row>
    <row r="975" spans="2:12">
      <c r="B975" t="str" cm="1">
        <f t="array" ref="B975">IF(A975="","-",_xldudf_EVEONLINE_GROUP(_FV(_FV(A975,"type"),"groupID")))</f>
        <v>-</v>
      </c>
      <c r="C975" t="str" cm="1">
        <f t="array" ref="C975">IF(B975="-","-",_xldudf_EVEONLINE_CATEGORY(_FV(B975,"category_id")))</f>
        <v>-</v>
      </c>
      <c r="K975" s="4" cm="1">
        <f t="array" ref="K975">IFERROR(_FV(_xldudf_EVEONLINE_TYPE(_FV(_FV(A975,"type"),"id")),"Adjusted Price",TRUE),0)</f>
        <v>0</v>
      </c>
      <c r="L975" s="4">
        <f t="shared" si="15"/>
        <v>0</v>
      </c>
    </row>
    <row r="976" spans="2:12">
      <c r="B976" t="str" cm="1">
        <f t="array" ref="B976">IF(A976="","-",_xldudf_EVEONLINE_GROUP(_FV(_FV(A976,"type"),"groupID")))</f>
        <v>-</v>
      </c>
      <c r="C976" t="str" cm="1">
        <f t="array" ref="C976">IF(B976="-","-",_xldudf_EVEONLINE_CATEGORY(_FV(B976,"category_id")))</f>
        <v>-</v>
      </c>
      <c r="K976" s="4" cm="1">
        <f t="array" ref="K976">IFERROR(_FV(_xldudf_EVEONLINE_TYPE(_FV(_FV(A976,"type"),"id")),"Adjusted Price",TRUE),0)</f>
        <v>0</v>
      </c>
      <c r="L976" s="4">
        <f t="shared" si="15"/>
        <v>0</v>
      </c>
    </row>
    <row r="977" spans="2:12">
      <c r="B977" t="str" cm="1">
        <f t="array" ref="B977">IF(A977="","-",_xldudf_EVEONLINE_GROUP(_FV(_FV(A977,"type"),"groupID")))</f>
        <v>-</v>
      </c>
      <c r="C977" t="str" cm="1">
        <f t="array" ref="C977">IF(B977="-","-",_xldudf_EVEONLINE_CATEGORY(_FV(B977,"category_id")))</f>
        <v>-</v>
      </c>
      <c r="K977" s="4" cm="1">
        <f t="array" ref="K977">IFERROR(_FV(_xldudf_EVEONLINE_TYPE(_FV(_FV(A977,"type"),"id")),"Adjusted Price",TRUE),0)</f>
        <v>0</v>
      </c>
      <c r="L977" s="4">
        <f t="shared" si="15"/>
        <v>0</v>
      </c>
    </row>
    <row r="978" spans="2:12">
      <c r="B978" t="str" cm="1">
        <f t="array" ref="B978">IF(A978="","-",_xldudf_EVEONLINE_GROUP(_FV(_FV(A978,"type"),"groupID")))</f>
        <v>-</v>
      </c>
      <c r="C978" t="str" cm="1">
        <f t="array" ref="C978">IF(B978="-","-",_xldudf_EVEONLINE_CATEGORY(_FV(B978,"category_id")))</f>
        <v>-</v>
      </c>
      <c r="K978" s="4" cm="1">
        <f t="array" ref="K978">IFERROR(_FV(_xldudf_EVEONLINE_TYPE(_FV(_FV(A978,"type"),"id")),"Adjusted Price",TRUE),0)</f>
        <v>0</v>
      </c>
      <c r="L978" s="4">
        <f t="shared" si="15"/>
        <v>0</v>
      </c>
    </row>
    <row r="979" spans="2:12">
      <c r="B979" t="str" cm="1">
        <f t="array" ref="B979">IF(A979="","-",_xldudf_EVEONLINE_GROUP(_FV(_FV(A979,"type"),"groupID")))</f>
        <v>-</v>
      </c>
      <c r="C979" t="str" cm="1">
        <f t="array" ref="C979">IF(B979="-","-",_xldudf_EVEONLINE_CATEGORY(_FV(B979,"category_id")))</f>
        <v>-</v>
      </c>
      <c r="K979" s="4" cm="1">
        <f t="array" ref="K979">IFERROR(_FV(_xldudf_EVEONLINE_TYPE(_FV(_FV(A979,"type"),"id")),"Adjusted Price",TRUE),0)</f>
        <v>0</v>
      </c>
      <c r="L979" s="4">
        <f t="shared" si="15"/>
        <v>0</v>
      </c>
    </row>
    <row r="980" spans="2:12">
      <c r="B980" t="str" cm="1">
        <f t="array" ref="B980">IF(A980="","-",_xldudf_EVEONLINE_GROUP(_FV(_FV(A980,"type"),"groupID")))</f>
        <v>-</v>
      </c>
      <c r="C980" t="str" cm="1">
        <f t="array" ref="C980">IF(B980="-","-",_xldudf_EVEONLINE_CATEGORY(_FV(B980,"category_id")))</f>
        <v>-</v>
      </c>
      <c r="K980" s="4" cm="1">
        <f t="array" ref="K980">IFERROR(_FV(_xldudf_EVEONLINE_TYPE(_FV(_FV(A980,"type"),"id")),"Adjusted Price",TRUE),0)</f>
        <v>0</v>
      </c>
      <c r="L980" s="4">
        <f t="shared" si="15"/>
        <v>0</v>
      </c>
    </row>
    <row r="981" spans="2:12">
      <c r="B981" t="str" cm="1">
        <f t="array" ref="B981">IF(A981="","-",_xldudf_EVEONLINE_GROUP(_FV(_FV(A981,"type"),"groupID")))</f>
        <v>-</v>
      </c>
      <c r="C981" t="str" cm="1">
        <f t="array" ref="C981">IF(B981="-","-",_xldudf_EVEONLINE_CATEGORY(_FV(B981,"category_id")))</f>
        <v>-</v>
      </c>
      <c r="K981" s="4" cm="1">
        <f t="array" ref="K981">IFERROR(_FV(_xldudf_EVEONLINE_TYPE(_FV(_FV(A981,"type"),"id")),"Adjusted Price",TRUE),0)</f>
        <v>0</v>
      </c>
      <c r="L981" s="4">
        <f t="shared" si="15"/>
        <v>0</v>
      </c>
    </row>
    <row r="982" spans="2:12">
      <c r="B982" t="str" cm="1">
        <f t="array" ref="B982">IF(A982="","-",_xldudf_EVEONLINE_GROUP(_FV(_FV(A982,"type"),"groupID")))</f>
        <v>-</v>
      </c>
      <c r="C982" t="str" cm="1">
        <f t="array" ref="C982">IF(B982="-","-",_xldudf_EVEONLINE_CATEGORY(_FV(B982,"category_id")))</f>
        <v>-</v>
      </c>
      <c r="K982" s="4" cm="1">
        <f t="array" ref="K982">IFERROR(_FV(_xldudf_EVEONLINE_TYPE(_FV(_FV(A982,"type"),"id")),"Adjusted Price",TRUE),0)</f>
        <v>0</v>
      </c>
      <c r="L982" s="4">
        <f t="shared" si="15"/>
        <v>0</v>
      </c>
    </row>
    <row r="983" spans="2:12">
      <c r="B983" t="str" cm="1">
        <f t="array" ref="B983">IF(A983="","-",_xldudf_EVEONLINE_GROUP(_FV(_FV(A983,"type"),"groupID")))</f>
        <v>-</v>
      </c>
      <c r="C983" t="str" cm="1">
        <f t="array" ref="C983">IF(B983="-","-",_xldudf_EVEONLINE_CATEGORY(_FV(B983,"category_id")))</f>
        <v>-</v>
      </c>
      <c r="K983" s="4" cm="1">
        <f t="array" ref="K983">IFERROR(_FV(_xldudf_EVEONLINE_TYPE(_FV(_FV(A983,"type"),"id")),"Adjusted Price",TRUE),0)</f>
        <v>0</v>
      </c>
      <c r="L983" s="4">
        <f t="shared" si="15"/>
        <v>0</v>
      </c>
    </row>
    <row r="984" spans="2:12">
      <c r="B984" t="str" cm="1">
        <f t="array" ref="B984">IF(A984="","-",_xldudf_EVEONLINE_GROUP(_FV(_FV(A984,"type"),"groupID")))</f>
        <v>-</v>
      </c>
      <c r="C984" t="str" cm="1">
        <f t="array" ref="C984">IF(B984="-","-",_xldudf_EVEONLINE_CATEGORY(_FV(B984,"category_id")))</f>
        <v>-</v>
      </c>
      <c r="K984" s="4" cm="1">
        <f t="array" ref="K984">IFERROR(_FV(_xldudf_EVEONLINE_TYPE(_FV(_FV(A984,"type"),"id")),"Adjusted Price",TRUE),0)</f>
        <v>0</v>
      </c>
      <c r="L984" s="4">
        <f t="shared" si="15"/>
        <v>0</v>
      </c>
    </row>
    <row r="985" spans="2:12">
      <c r="B985" t="str" cm="1">
        <f t="array" ref="B985">IF(A985="","-",_xldudf_EVEONLINE_GROUP(_FV(_FV(A985,"type"),"groupID")))</f>
        <v>-</v>
      </c>
      <c r="C985" t="str" cm="1">
        <f t="array" ref="C985">IF(B985="-","-",_xldudf_EVEONLINE_CATEGORY(_FV(B985,"category_id")))</f>
        <v>-</v>
      </c>
      <c r="K985" s="4" cm="1">
        <f t="array" ref="K985">IFERROR(_FV(_xldudf_EVEONLINE_TYPE(_FV(_FV(A985,"type"),"id")),"Adjusted Price",TRUE),0)</f>
        <v>0</v>
      </c>
      <c r="L985" s="4">
        <f t="shared" si="15"/>
        <v>0</v>
      </c>
    </row>
    <row r="986" spans="2:12">
      <c r="B986" t="str" cm="1">
        <f t="array" ref="B986">IF(A986="","-",_xldudf_EVEONLINE_GROUP(_FV(_FV(A986,"type"),"groupID")))</f>
        <v>-</v>
      </c>
      <c r="C986" t="str" cm="1">
        <f t="array" ref="C986">IF(B986="-","-",_xldudf_EVEONLINE_CATEGORY(_FV(B986,"category_id")))</f>
        <v>-</v>
      </c>
      <c r="K986" s="4" cm="1">
        <f t="array" ref="K986">IFERROR(_FV(_xldudf_EVEONLINE_TYPE(_FV(_FV(A986,"type"),"id")),"Adjusted Price",TRUE),0)</f>
        <v>0</v>
      </c>
      <c r="L986" s="4">
        <f t="shared" si="15"/>
        <v>0</v>
      </c>
    </row>
    <row r="987" spans="2:12">
      <c r="B987" t="str" cm="1">
        <f t="array" ref="B987">IF(A987="","-",_xldudf_EVEONLINE_GROUP(_FV(_FV(A987,"type"),"groupID")))</f>
        <v>-</v>
      </c>
      <c r="C987" t="str" cm="1">
        <f t="array" ref="C987">IF(B987="-","-",_xldudf_EVEONLINE_CATEGORY(_FV(B987,"category_id")))</f>
        <v>-</v>
      </c>
      <c r="K987" s="4" cm="1">
        <f t="array" ref="K987">IFERROR(_FV(_xldudf_EVEONLINE_TYPE(_FV(_FV(A987,"type"),"id")),"Adjusted Price",TRUE),0)</f>
        <v>0</v>
      </c>
      <c r="L987" s="4">
        <f t="shared" si="15"/>
        <v>0</v>
      </c>
    </row>
    <row r="988" spans="2:12">
      <c r="B988" t="str" cm="1">
        <f t="array" ref="B988">IF(A988="","-",_xldudf_EVEONLINE_GROUP(_FV(_FV(A988,"type"),"groupID")))</f>
        <v>-</v>
      </c>
      <c r="C988" t="str" cm="1">
        <f t="array" ref="C988">IF(B988="-","-",_xldudf_EVEONLINE_CATEGORY(_FV(B988,"category_id")))</f>
        <v>-</v>
      </c>
      <c r="K988" s="4" cm="1">
        <f t="array" ref="K988">IFERROR(_FV(_xldudf_EVEONLINE_TYPE(_FV(_FV(A988,"type"),"id")),"Adjusted Price",TRUE),0)</f>
        <v>0</v>
      </c>
      <c r="L988" s="4">
        <f t="shared" si="15"/>
        <v>0</v>
      </c>
    </row>
    <row r="989" spans="2:12">
      <c r="B989" t="str" cm="1">
        <f t="array" ref="B989">IF(A989="","-",_xldudf_EVEONLINE_GROUP(_FV(_FV(A989,"type"),"groupID")))</f>
        <v>-</v>
      </c>
      <c r="C989" t="str" cm="1">
        <f t="array" ref="C989">IF(B989="-","-",_xldudf_EVEONLINE_CATEGORY(_FV(B989,"category_id")))</f>
        <v>-</v>
      </c>
      <c r="K989" s="4" cm="1">
        <f t="array" ref="K989">IFERROR(_FV(_xldudf_EVEONLINE_TYPE(_FV(_FV(A989,"type"),"id")),"Adjusted Price",TRUE),0)</f>
        <v>0</v>
      </c>
      <c r="L989" s="4">
        <f t="shared" si="15"/>
        <v>0</v>
      </c>
    </row>
    <row r="990" spans="2:12">
      <c r="B990" t="str" cm="1">
        <f t="array" ref="B990">IF(A990="","-",_xldudf_EVEONLINE_GROUP(_FV(_FV(A990,"type"),"groupID")))</f>
        <v>-</v>
      </c>
      <c r="C990" t="str" cm="1">
        <f t="array" ref="C990">IF(B990="-","-",_xldudf_EVEONLINE_CATEGORY(_FV(B990,"category_id")))</f>
        <v>-</v>
      </c>
      <c r="K990" s="4" cm="1">
        <f t="array" ref="K990">IFERROR(_FV(_xldudf_EVEONLINE_TYPE(_FV(_FV(A990,"type"),"id")),"Adjusted Price",TRUE),0)</f>
        <v>0</v>
      </c>
      <c r="L990" s="4">
        <f t="shared" si="15"/>
        <v>0</v>
      </c>
    </row>
    <row r="991" spans="2:12">
      <c r="B991" t="str" cm="1">
        <f t="array" ref="B991">IF(A991="","-",_xldudf_EVEONLINE_GROUP(_FV(_FV(A991,"type"),"groupID")))</f>
        <v>-</v>
      </c>
      <c r="C991" t="str" cm="1">
        <f t="array" ref="C991">IF(B991="-","-",_xldudf_EVEONLINE_CATEGORY(_FV(B991,"category_id")))</f>
        <v>-</v>
      </c>
      <c r="K991" s="4" cm="1">
        <f t="array" ref="K991">IFERROR(_FV(_xldudf_EVEONLINE_TYPE(_FV(_FV(A991,"type"),"id")),"Adjusted Price",TRUE),0)</f>
        <v>0</v>
      </c>
      <c r="L991" s="4">
        <f t="shared" si="15"/>
        <v>0</v>
      </c>
    </row>
    <row r="992" spans="2:12">
      <c r="B992" t="str" cm="1">
        <f t="array" ref="B992">IF(A992="","-",_xldudf_EVEONLINE_GROUP(_FV(_FV(A992,"type"),"groupID")))</f>
        <v>-</v>
      </c>
      <c r="C992" t="str" cm="1">
        <f t="array" ref="C992">IF(B992="-","-",_xldudf_EVEONLINE_CATEGORY(_FV(B992,"category_id")))</f>
        <v>-</v>
      </c>
      <c r="K992" s="4" cm="1">
        <f t="array" ref="K992">IFERROR(_FV(_xldudf_EVEONLINE_TYPE(_FV(_FV(A992,"type"),"id")),"Adjusted Price",TRUE),0)</f>
        <v>0</v>
      </c>
      <c r="L992" s="4">
        <f t="shared" si="15"/>
        <v>0</v>
      </c>
    </row>
    <row r="993" spans="2:12">
      <c r="B993" t="str" cm="1">
        <f t="array" ref="B993">IF(A993="","-",_xldudf_EVEONLINE_GROUP(_FV(_FV(A993,"type"),"groupID")))</f>
        <v>-</v>
      </c>
      <c r="C993" t="str" cm="1">
        <f t="array" ref="C993">IF(B993="-","-",_xldudf_EVEONLINE_CATEGORY(_FV(B993,"category_id")))</f>
        <v>-</v>
      </c>
      <c r="K993" s="4" cm="1">
        <f t="array" ref="K993">IFERROR(_FV(_xldudf_EVEONLINE_TYPE(_FV(_FV(A993,"type"),"id")),"Adjusted Price",TRUE),0)</f>
        <v>0</v>
      </c>
      <c r="L993" s="4">
        <f t="shared" si="15"/>
        <v>0</v>
      </c>
    </row>
    <row r="994" spans="2:12">
      <c r="B994" t="str" cm="1">
        <f t="array" ref="B994">IF(A994="","-",_xldudf_EVEONLINE_GROUP(_FV(_FV(A994,"type"),"groupID")))</f>
        <v>-</v>
      </c>
      <c r="C994" t="str" cm="1">
        <f t="array" ref="C994">IF(B994="-","-",_xldudf_EVEONLINE_CATEGORY(_FV(B994,"category_id")))</f>
        <v>-</v>
      </c>
      <c r="K994" s="4" cm="1">
        <f t="array" ref="K994">IFERROR(_FV(_xldudf_EVEONLINE_TYPE(_FV(_FV(A994,"type"),"id")),"Adjusted Price",TRUE),0)</f>
        <v>0</v>
      </c>
      <c r="L994" s="4">
        <f t="shared" si="15"/>
        <v>0</v>
      </c>
    </row>
    <row r="995" spans="2:12">
      <c r="B995" t="str" cm="1">
        <f t="array" ref="B995">IF(A995="","-",_xldudf_EVEONLINE_GROUP(_FV(_FV(A995,"type"),"groupID")))</f>
        <v>-</v>
      </c>
      <c r="C995" t="str" cm="1">
        <f t="array" ref="C995">IF(B995="-","-",_xldudf_EVEONLINE_CATEGORY(_FV(B995,"category_id")))</f>
        <v>-</v>
      </c>
      <c r="K995" s="4" cm="1">
        <f t="array" ref="K995">IFERROR(_FV(_xldudf_EVEONLINE_TYPE(_FV(_FV(A995,"type"),"id")),"Adjusted Price",TRUE),0)</f>
        <v>0</v>
      </c>
      <c r="L995" s="4">
        <f t="shared" si="15"/>
        <v>0</v>
      </c>
    </row>
    <row r="996" spans="2:12">
      <c r="B996" t="str" cm="1">
        <f t="array" ref="B996">IF(A996="","-",_xldudf_EVEONLINE_GROUP(_FV(_FV(A996,"type"),"groupID")))</f>
        <v>-</v>
      </c>
      <c r="C996" t="str" cm="1">
        <f t="array" ref="C996">IF(B996="-","-",_xldudf_EVEONLINE_CATEGORY(_FV(B996,"category_id")))</f>
        <v>-</v>
      </c>
      <c r="K996" s="4" cm="1">
        <f t="array" ref="K996">IFERROR(_FV(_xldudf_EVEONLINE_TYPE(_FV(_FV(A996,"type"),"id")),"Adjusted Price",TRUE),0)</f>
        <v>0</v>
      </c>
      <c r="L996" s="4">
        <f t="shared" si="15"/>
        <v>0</v>
      </c>
    </row>
    <row r="997" spans="2:12">
      <c r="B997" t="str" cm="1">
        <f t="array" ref="B997">IF(A997="","-",_xldudf_EVEONLINE_GROUP(_FV(_FV(A997,"type"),"groupID")))</f>
        <v>-</v>
      </c>
      <c r="C997" t="str" cm="1">
        <f t="array" ref="C997">IF(B997="-","-",_xldudf_EVEONLINE_CATEGORY(_FV(B997,"category_id")))</f>
        <v>-</v>
      </c>
      <c r="K997" s="4" cm="1">
        <f t="array" ref="K997">IFERROR(_FV(_xldudf_EVEONLINE_TYPE(_FV(_FV(A997,"type"),"id")),"Adjusted Price",TRUE),0)</f>
        <v>0</v>
      </c>
      <c r="L997" s="4">
        <f t="shared" si="15"/>
        <v>0</v>
      </c>
    </row>
    <row r="998" spans="2:12">
      <c r="B998" t="str" cm="1">
        <f t="array" ref="B998">IF(A998="","-",_xldudf_EVEONLINE_GROUP(_FV(_FV(A998,"type"),"groupID")))</f>
        <v>-</v>
      </c>
      <c r="C998" t="str" cm="1">
        <f t="array" ref="C998">IF(B998="-","-",_xldudf_EVEONLINE_CATEGORY(_FV(B998,"category_id")))</f>
        <v>-</v>
      </c>
      <c r="K998" s="4" cm="1">
        <f t="array" ref="K998">IFERROR(_FV(_xldudf_EVEONLINE_TYPE(_FV(_FV(A998,"type"),"id")),"Adjusted Price",TRUE),0)</f>
        <v>0</v>
      </c>
      <c r="L998" s="4">
        <f t="shared" si="15"/>
        <v>0</v>
      </c>
    </row>
    <row r="999" spans="2:12">
      <c r="B999" t="str" cm="1">
        <f t="array" ref="B999">IF(A999="","-",_xldudf_EVEONLINE_GROUP(_FV(_FV(A999,"type"),"groupID")))</f>
        <v>-</v>
      </c>
      <c r="C999" t="str" cm="1">
        <f t="array" ref="C999">IF(B999="-","-",_xldudf_EVEONLINE_CATEGORY(_FV(B999,"category_id")))</f>
        <v>-</v>
      </c>
      <c r="K999" s="4" cm="1">
        <f t="array" ref="K999">IFERROR(_FV(_xldudf_EVEONLINE_TYPE(_FV(_FV(A999,"type"),"id")),"Adjusted Price",TRUE),0)</f>
        <v>0</v>
      </c>
      <c r="L999" s="4">
        <f t="shared" si="15"/>
        <v>0</v>
      </c>
    </row>
    <row r="1000" spans="2:12">
      <c r="B1000" t="str" cm="1">
        <f t="array" ref="B1000">IF(A1000="","-",_xldudf_EVEONLINE_GROUP(_FV(_FV(A1000,"type"),"groupID")))</f>
        <v>-</v>
      </c>
      <c r="C1000" t="str" cm="1">
        <f t="array" ref="C1000">IF(B1000="-","-",_xldudf_EVEONLINE_CATEGORY(_FV(B1000,"category_id")))</f>
        <v>-</v>
      </c>
      <c r="K1000" s="4" cm="1">
        <f t="array" ref="K1000">IFERROR(_FV(_xldudf_EVEONLINE_TYPE(_FV(_FV(A1000,"type"),"id")),"Adjusted Price",TRUE),0)</f>
        <v>0</v>
      </c>
      <c r="L1000" s="4">
        <f t="shared" si="15"/>
        <v>0</v>
      </c>
    </row>
    <row r="1001" spans="2:12">
      <c r="B1001" t="str" cm="1">
        <f t="array" ref="B1001">IF(A1001="","-",_xldudf_EVEONLINE_GROUP(_FV(_FV(A1001,"type"),"groupID")))</f>
        <v>-</v>
      </c>
      <c r="C1001" t="str" cm="1">
        <f t="array" ref="C1001">IF(B1001="-","-",_xldudf_EVEONLINE_CATEGORY(_FV(B1001,"category_id")))</f>
        <v>-</v>
      </c>
      <c r="K1001" s="4" cm="1">
        <f t="array" ref="K1001">IFERROR(_FV(_xldudf_EVEONLINE_TYPE(_FV(_FV(A1001,"type"),"id")),"Adjusted Price",TRUE),0)</f>
        <v>0</v>
      </c>
      <c r="L1001" s="4">
        <f t="shared" si="15"/>
        <v>0</v>
      </c>
    </row>
    <row r="1002" spans="2:12">
      <c r="B1002" t="str" cm="1">
        <f t="array" ref="B1002">IF(A1002="","-",_xldudf_EVEONLINE_GROUP(_FV(_FV(A1002,"type"),"groupID")))</f>
        <v>-</v>
      </c>
      <c r="C1002" t="str" cm="1">
        <f t="array" ref="C1002">IF(B1002="-","-",_xldudf_EVEONLINE_CATEGORY(_FV(B1002,"category_id")))</f>
        <v>-</v>
      </c>
      <c r="K1002" s="4" cm="1">
        <f t="array" ref="K1002">IFERROR(_FV(_xldudf_EVEONLINE_TYPE(_FV(_FV(A1002,"type"),"id")),"Adjusted Price",TRUE),0)</f>
        <v>0</v>
      </c>
      <c r="L1002" s="4">
        <f t="shared" si="15"/>
        <v>0</v>
      </c>
    </row>
    <row r="1003" spans="2:12">
      <c r="B1003" t="str" cm="1">
        <f t="array" ref="B1003">IF(A1003="","-",_xldudf_EVEONLINE_GROUP(_FV(_FV(A1003,"type"),"groupID")))</f>
        <v>-</v>
      </c>
      <c r="C1003" t="str" cm="1">
        <f t="array" ref="C1003">IF(B1003="-","-",_xldudf_EVEONLINE_CATEGORY(_FV(B1003,"category_id")))</f>
        <v>-</v>
      </c>
      <c r="K1003" s="4" cm="1">
        <f t="array" ref="K1003">IFERROR(_FV(_xldudf_EVEONLINE_TYPE(_FV(_FV(A1003,"type"),"id")),"Adjusted Price",TRUE),0)</f>
        <v>0</v>
      </c>
      <c r="L1003" s="4">
        <f t="shared" si="15"/>
        <v>0</v>
      </c>
    </row>
    <row r="1004" spans="2:12">
      <c r="B1004" t="str" cm="1">
        <f t="array" ref="B1004">IF(A1004="","-",_xldudf_EVEONLINE_GROUP(_FV(_FV(A1004,"type"),"groupID")))</f>
        <v>-</v>
      </c>
      <c r="C1004" t="str" cm="1">
        <f t="array" ref="C1004">IF(B1004="-","-",_xldudf_EVEONLINE_CATEGORY(_FV(B1004,"category_id")))</f>
        <v>-</v>
      </c>
      <c r="K1004" s="4" cm="1">
        <f t="array" ref="K1004">IFERROR(_FV(_xldudf_EVEONLINE_TYPE(_FV(_FV(A1004,"type"),"id")),"Adjusted Price",TRUE),0)</f>
        <v>0</v>
      </c>
      <c r="L1004" s="4">
        <f t="shared" si="15"/>
        <v>0</v>
      </c>
    </row>
    <row r="1005" spans="2:12">
      <c r="B1005" t="str" cm="1">
        <f t="array" ref="B1005">IF(A1005="","-",_xldudf_EVEONLINE_GROUP(_FV(_FV(A1005,"type"),"groupID")))</f>
        <v>-</v>
      </c>
      <c r="C1005" t="str" cm="1">
        <f t="array" ref="C1005">IF(B1005="-","-",_xldudf_EVEONLINE_CATEGORY(_FV(B1005,"category_id")))</f>
        <v>-</v>
      </c>
      <c r="K1005" s="4" cm="1">
        <f t="array" ref="K1005">IFERROR(_FV(_xldudf_EVEONLINE_TYPE(_FV(_FV(A1005,"type"),"id")),"Adjusted Price",TRUE),0)</f>
        <v>0</v>
      </c>
      <c r="L1005" s="4">
        <f t="shared" si="15"/>
        <v>0</v>
      </c>
    </row>
    <row r="1006" spans="2:12">
      <c r="B1006" t="str" cm="1">
        <f t="array" ref="B1006">IF(A1006="","-",_xldudf_EVEONLINE_GROUP(_FV(_FV(A1006,"type"),"groupID")))</f>
        <v>-</v>
      </c>
      <c r="C1006" t="str" cm="1">
        <f t="array" ref="C1006">IF(B1006="-","-",_xldudf_EVEONLINE_CATEGORY(_FV(B1006,"category_id")))</f>
        <v>-</v>
      </c>
      <c r="K1006" s="4" cm="1">
        <f t="array" ref="K1006">IFERROR(_FV(_xldudf_EVEONLINE_TYPE(_FV(_FV(A1006,"type"),"id")),"Adjusted Price",TRUE),0)</f>
        <v>0</v>
      </c>
      <c r="L1006" s="4">
        <f t="shared" si="15"/>
        <v>0</v>
      </c>
    </row>
    <row r="1007" spans="2:12">
      <c r="B1007" t="str" cm="1">
        <f t="array" ref="B1007">IF(A1007="","-",_xldudf_EVEONLINE_GROUP(_FV(_FV(A1007,"type"),"groupID")))</f>
        <v>-</v>
      </c>
      <c r="C1007" t="str" cm="1">
        <f t="array" ref="C1007">IF(B1007="-","-",_xldudf_EVEONLINE_CATEGORY(_FV(B1007,"category_id")))</f>
        <v>-</v>
      </c>
      <c r="K1007" s="4" cm="1">
        <f t="array" ref="K1007">IFERROR(_FV(_xldudf_EVEONLINE_TYPE(_FV(_FV(A1007,"type"),"id")),"Adjusted Price",TRUE),0)</f>
        <v>0</v>
      </c>
      <c r="L1007" s="4">
        <f t="shared" si="15"/>
        <v>0</v>
      </c>
    </row>
    <row r="1008" spans="2:12">
      <c r="B1008" t="str" cm="1">
        <f t="array" ref="B1008">IF(A1008="","-",_xldudf_EVEONLINE_GROUP(_FV(_FV(A1008,"type"),"groupID")))</f>
        <v>-</v>
      </c>
      <c r="C1008" t="str" cm="1">
        <f t="array" ref="C1008">IF(B1008="-","-",_xldudf_EVEONLINE_CATEGORY(_FV(B1008,"category_id")))</f>
        <v>-</v>
      </c>
      <c r="K1008" s="4" cm="1">
        <f t="array" ref="K1008">IFERROR(_FV(_xldudf_EVEONLINE_TYPE(_FV(_FV(A1008,"type"),"id")),"Adjusted Price",TRUE),0)</f>
        <v>0</v>
      </c>
      <c r="L1008" s="4">
        <f t="shared" si="15"/>
        <v>0</v>
      </c>
    </row>
    <row r="1009" spans="2:12">
      <c r="B1009" t="str" cm="1">
        <f t="array" ref="B1009">IF(A1009="","-",_xldudf_EVEONLINE_GROUP(_FV(_FV(A1009,"type"),"groupID")))</f>
        <v>-</v>
      </c>
      <c r="C1009" t="str" cm="1">
        <f t="array" ref="C1009">IF(B1009="-","-",_xldudf_EVEONLINE_CATEGORY(_FV(B1009,"category_id")))</f>
        <v>-</v>
      </c>
      <c r="K1009" s="4" cm="1">
        <f t="array" ref="K1009">IFERROR(_FV(_xldudf_EVEONLINE_TYPE(_FV(_FV(A1009,"type"),"id")),"Adjusted Price",TRUE),0)</f>
        <v>0</v>
      </c>
      <c r="L1009" s="4">
        <f t="shared" si="15"/>
        <v>0</v>
      </c>
    </row>
    <row r="1010" spans="2:12">
      <c r="B1010" t="str" cm="1">
        <f t="array" ref="B1010">IF(A1010="","-",_xldudf_EVEONLINE_GROUP(_FV(_FV(A1010,"type"),"groupID")))</f>
        <v>-</v>
      </c>
      <c r="C1010" t="str" cm="1">
        <f t="array" ref="C1010">IF(B1010="-","-",_xldudf_EVEONLINE_CATEGORY(_FV(B1010,"category_id")))</f>
        <v>-</v>
      </c>
      <c r="K1010" s="4" cm="1">
        <f t="array" ref="K1010">IFERROR(_FV(_xldudf_EVEONLINE_TYPE(_FV(_FV(A1010,"type"),"id")),"Adjusted Price",TRUE),0)</f>
        <v>0</v>
      </c>
      <c r="L1010" s="4">
        <f t="shared" si="15"/>
        <v>0</v>
      </c>
    </row>
    <row r="1011" spans="2:12">
      <c r="B1011" t="str" cm="1">
        <f t="array" ref="B1011">IF(A1011="","-",_xldudf_EVEONLINE_GROUP(_FV(_FV(A1011,"type"),"groupID")))</f>
        <v>-</v>
      </c>
      <c r="C1011" t="str" cm="1">
        <f t="array" ref="C1011">IF(B1011="-","-",_xldudf_EVEONLINE_CATEGORY(_FV(B1011,"category_id")))</f>
        <v>-</v>
      </c>
      <c r="K1011" s="4" cm="1">
        <f t="array" ref="K1011">IFERROR(_FV(_xldudf_EVEONLINE_TYPE(_FV(_FV(A1011,"type"),"id")),"Adjusted Price",TRUE),0)</f>
        <v>0</v>
      </c>
      <c r="L1011" s="4">
        <f t="shared" si="15"/>
        <v>0</v>
      </c>
    </row>
    <row r="1012" spans="2:12">
      <c r="B1012" t="str" cm="1">
        <f t="array" ref="B1012">IF(A1012="","-",_xldudf_EVEONLINE_GROUP(_FV(_FV(A1012,"type"),"groupID")))</f>
        <v>-</v>
      </c>
      <c r="C1012" t="str" cm="1">
        <f t="array" ref="C1012">IF(B1012="-","-",_xldudf_EVEONLINE_CATEGORY(_FV(B1012,"category_id")))</f>
        <v>-</v>
      </c>
      <c r="K1012" s="4" cm="1">
        <f t="array" ref="K1012">IFERROR(_FV(_xldudf_EVEONLINE_TYPE(_FV(_FV(A1012,"type"),"id")),"Adjusted Price",TRUE),0)</f>
        <v>0</v>
      </c>
      <c r="L1012" s="4">
        <f t="shared" si="15"/>
        <v>0</v>
      </c>
    </row>
    <row r="1013" spans="2:12">
      <c r="B1013" t="str" cm="1">
        <f t="array" ref="B1013">IF(A1013="","-",_xldudf_EVEONLINE_GROUP(_FV(_FV(A1013,"type"),"groupID")))</f>
        <v>-</v>
      </c>
      <c r="C1013" t="str" cm="1">
        <f t="array" ref="C1013">IF(B1013="-","-",_xldudf_EVEONLINE_CATEGORY(_FV(B1013,"category_id")))</f>
        <v>-</v>
      </c>
      <c r="K1013" s="4" cm="1">
        <f t="array" ref="K1013">IFERROR(_FV(_xldudf_EVEONLINE_TYPE(_FV(_FV(A1013,"type"),"id")),"Adjusted Price",TRUE),0)</f>
        <v>0</v>
      </c>
      <c r="L1013" s="4">
        <f t="shared" si="15"/>
        <v>0</v>
      </c>
    </row>
    <row r="1014" spans="2:12">
      <c r="B1014" t="str" cm="1">
        <f t="array" ref="B1014">IF(A1014="","-",_xldudf_EVEONLINE_GROUP(_FV(_FV(A1014,"type"),"groupID")))</f>
        <v>-</v>
      </c>
      <c r="C1014" t="str" cm="1">
        <f t="array" ref="C1014">IF(B1014="-","-",_xldudf_EVEONLINE_CATEGORY(_FV(B1014,"category_id")))</f>
        <v>-</v>
      </c>
      <c r="K1014" s="4" cm="1">
        <f t="array" ref="K1014">IFERROR(_FV(_xldudf_EVEONLINE_TYPE(_FV(_FV(A1014,"type"),"id")),"Adjusted Price",TRUE),0)</f>
        <v>0</v>
      </c>
      <c r="L1014" s="4">
        <f t="shared" si="15"/>
        <v>0</v>
      </c>
    </row>
    <row r="1015" spans="2:12">
      <c r="B1015" t="str" cm="1">
        <f t="array" ref="B1015">IF(A1015="","-",_xldudf_EVEONLINE_GROUP(_FV(_FV(A1015,"type"),"groupID")))</f>
        <v>-</v>
      </c>
      <c r="C1015" t="str" cm="1">
        <f t="array" ref="C1015">IF(B1015="-","-",_xldudf_EVEONLINE_CATEGORY(_FV(B1015,"category_id")))</f>
        <v>-</v>
      </c>
      <c r="K1015" s="4" cm="1">
        <f t="array" ref="K1015">IFERROR(_FV(_xldudf_EVEONLINE_TYPE(_FV(_FV(A1015,"type"),"id")),"Adjusted Price",TRUE),0)</f>
        <v>0</v>
      </c>
      <c r="L1015" s="4">
        <f t="shared" si="15"/>
        <v>0</v>
      </c>
    </row>
    <row r="1016" spans="2:12">
      <c r="B1016" t="str" cm="1">
        <f t="array" ref="B1016">IF(A1016="","-",_xldudf_EVEONLINE_GROUP(_FV(_FV(A1016,"type"),"groupID")))</f>
        <v>-</v>
      </c>
      <c r="C1016" t="str" cm="1">
        <f t="array" ref="C1016">IF(B1016="-","-",_xldudf_EVEONLINE_CATEGORY(_FV(B1016,"category_id")))</f>
        <v>-</v>
      </c>
      <c r="K1016" s="4" cm="1">
        <f t="array" ref="K1016">IFERROR(_FV(_xldudf_EVEONLINE_TYPE(_FV(_FV(A1016,"type"),"id")),"Adjusted Price",TRUE),0)</f>
        <v>0</v>
      </c>
      <c r="L1016" s="4">
        <f t="shared" si="15"/>
        <v>0</v>
      </c>
    </row>
    <row r="1017" spans="2:12">
      <c r="B1017" t="str" cm="1">
        <f t="array" ref="B1017">IF(A1017="","-",_xldudf_EVEONLINE_GROUP(_FV(_FV(A1017,"type"),"groupID")))</f>
        <v>-</v>
      </c>
      <c r="C1017" t="str" cm="1">
        <f t="array" ref="C1017">IF(B1017="-","-",_xldudf_EVEONLINE_CATEGORY(_FV(B1017,"category_id")))</f>
        <v>-</v>
      </c>
      <c r="K1017" s="4" cm="1">
        <f t="array" ref="K1017">IFERROR(_FV(_xldudf_EVEONLINE_TYPE(_FV(_FV(A1017,"type"),"id")),"Adjusted Price",TRUE),0)</f>
        <v>0</v>
      </c>
      <c r="L1017" s="4">
        <f t="shared" si="15"/>
        <v>0</v>
      </c>
    </row>
    <row r="1018" spans="2:12">
      <c r="B1018" t="str" cm="1">
        <f t="array" ref="B1018">IF(A1018="","-",_xldudf_EVEONLINE_GROUP(_FV(_FV(A1018,"type"),"groupID")))</f>
        <v>-</v>
      </c>
      <c r="C1018" t="str" cm="1">
        <f t="array" ref="C1018">IF(B1018="-","-",_xldudf_EVEONLINE_CATEGORY(_FV(B1018,"category_id")))</f>
        <v>-</v>
      </c>
      <c r="K1018" s="4" cm="1">
        <f t="array" ref="K1018">IFERROR(_FV(_xldudf_EVEONLINE_TYPE(_FV(_FV(A1018,"type"),"id")),"Adjusted Price",TRUE),0)</f>
        <v>0</v>
      </c>
      <c r="L1018" s="4">
        <f t="shared" si="15"/>
        <v>0</v>
      </c>
    </row>
    <row r="1019" spans="2:12">
      <c r="B1019" t="str" cm="1">
        <f t="array" ref="B1019">IF(A1019="","-",_xldudf_EVEONLINE_GROUP(_FV(_FV(A1019,"type"),"groupID")))</f>
        <v>-</v>
      </c>
      <c r="C1019" t="str" cm="1">
        <f t="array" ref="C1019">IF(B1019="-","-",_xldudf_EVEONLINE_CATEGORY(_FV(B1019,"category_id")))</f>
        <v>-</v>
      </c>
      <c r="K1019" s="4" cm="1">
        <f t="array" ref="K1019">IFERROR(_FV(_xldudf_EVEONLINE_TYPE(_FV(_FV(A1019,"type"),"id")),"Adjusted Price",TRUE),0)</f>
        <v>0</v>
      </c>
      <c r="L1019" s="4">
        <f t="shared" si="15"/>
        <v>0</v>
      </c>
    </row>
    <row r="1020" spans="2:12">
      <c r="B1020" t="str" cm="1">
        <f t="array" ref="B1020">IF(A1020="","-",_xldudf_EVEONLINE_GROUP(_FV(_FV(A1020,"type"),"groupID")))</f>
        <v>-</v>
      </c>
      <c r="C1020" t="str" cm="1">
        <f t="array" ref="C1020">IF(B1020="-","-",_xldudf_EVEONLINE_CATEGORY(_FV(B1020,"category_id")))</f>
        <v>-</v>
      </c>
      <c r="K1020" s="4" cm="1">
        <f t="array" ref="K1020">IFERROR(_FV(_xldudf_EVEONLINE_TYPE(_FV(_FV(A1020,"type"),"id")),"Adjusted Price",TRUE),0)</f>
        <v>0</v>
      </c>
      <c r="L1020" s="4">
        <f t="shared" si="15"/>
        <v>0</v>
      </c>
    </row>
    <row r="1021" spans="2:12">
      <c r="B1021" t="str" cm="1">
        <f t="array" ref="B1021">IF(A1021="","-",_xldudf_EVEONLINE_GROUP(_FV(_FV(A1021,"type"),"groupID")))</f>
        <v>-</v>
      </c>
      <c r="C1021" t="str" cm="1">
        <f t="array" ref="C1021">IF(B1021="-","-",_xldudf_EVEONLINE_CATEGORY(_FV(B1021,"category_id")))</f>
        <v>-</v>
      </c>
      <c r="K1021" s="4" cm="1">
        <f t="array" ref="K1021">IFERROR(_FV(_xldudf_EVEONLINE_TYPE(_FV(_FV(A1021,"type"),"id")),"Adjusted Price",TRUE),0)</f>
        <v>0</v>
      </c>
      <c r="L1021" s="4">
        <f t="shared" si="15"/>
        <v>0</v>
      </c>
    </row>
    <row r="1022" spans="2:12">
      <c r="B1022" t="str" cm="1">
        <f t="array" ref="B1022">IF(A1022="","-",_xldudf_EVEONLINE_GROUP(_FV(_FV(A1022,"type"),"groupID")))</f>
        <v>-</v>
      </c>
      <c r="C1022" t="str" cm="1">
        <f t="array" ref="C1022">IF(B1022="-","-",_xldudf_EVEONLINE_CATEGORY(_FV(B1022,"category_id")))</f>
        <v>-</v>
      </c>
      <c r="K1022" s="4" cm="1">
        <f t="array" ref="K1022">IFERROR(_FV(_xldudf_EVEONLINE_TYPE(_FV(_FV(A1022,"type"),"id")),"Adjusted Price",TRUE),0)</f>
        <v>0</v>
      </c>
      <c r="L1022" s="4">
        <f t="shared" si="15"/>
        <v>0</v>
      </c>
    </row>
    <row r="1023" spans="2:12">
      <c r="B1023" t="str" cm="1">
        <f t="array" ref="B1023">IF(A1023="","-",_xldudf_EVEONLINE_GROUP(_FV(_FV(A1023,"type"),"groupID")))</f>
        <v>-</v>
      </c>
      <c r="C1023" t="str" cm="1">
        <f t="array" ref="C1023">IF(B1023="-","-",_xldudf_EVEONLINE_CATEGORY(_FV(B1023,"category_id")))</f>
        <v>-</v>
      </c>
      <c r="K1023" s="4" cm="1">
        <f t="array" ref="K1023">IFERROR(_FV(_xldudf_EVEONLINE_TYPE(_FV(_FV(A1023,"type"),"id")),"Adjusted Price",TRUE),0)</f>
        <v>0</v>
      </c>
      <c r="L1023" s="4">
        <f t="shared" si="15"/>
        <v>0</v>
      </c>
    </row>
    <row r="1024" spans="2:12">
      <c r="B1024" t="str" cm="1">
        <f t="array" ref="B1024">IF(A1024="","-",_xldudf_EVEONLINE_GROUP(_FV(_FV(A1024,"type"),"groupID")))</f>
        <v>-</v>
      </c>
      <c r="C1024" t="str" cm="1">
        <f t="array" ref="C1024">IF(B1024="-","-",_xldudf_EVEONLINE_CATEGORY(_FV(B1024,"category_id")))</f>
        <v>-</v>
      </c>
      <c r="K1024" s="4" cm="1">
        <f t="array" ref="K1024">IFERROR(_FV(_xldudf_EVEONLINE_TYPE(_FV(_FV(A1024,"type"),"id")),"Adjusted Price",TRUE),0)</f>
        <v>0</v>
      </c>
      <c r="L1024" s="4">
        <f t="shared" si="15"/>
        <v>0</v>
      </c>
    </row>
    <row r="1025" spans="2:12">
      <c r="B1025" t="str" cm="1">
        <f t="array" ref="B1025">IF(A1025="","-",_xldudf_EVEONLINE_GROUP(_FV(_FV(A1025,"type"),"groupID")))</f>
        <v>-</v>
      </c>
      <c r="C1025" t="str" cm="1">
        <f t="array" ref="C1025">IF(B1025="-","-",_xldudf_EVEONLINE_CATEGORY(_FV(B1025,"category_id")))</f>
        <v>-</v>
      </c>
      <c r="K1025" s="4" cm="1">
        <f t="array" ref="K1025">IFERROR(_FV(_xldudf_EVEONLINE_TYPE(_FV(_FV(A1025,"type"),"id")),"Adjusted Price",TRUE),0)</f>
        <v>0</v>
      </c>
      <c r="L1025" s="4">
        <f t="shared" si="15"/>
        <v>0</v>
      </c>
    </row>
    <row r="1026" spans="2:12">
      <c r="B1026" t="str" cm="1">
        <f t="array" ref="B1026">IF(A1026="","-",_xldudf_EVEONLINE_GROUP(_FV(_FV(A1026,"type"),"groupID")))</f>
        <v>-</v>
      </c>
      <c r="C1026" t="str" cm="1">
        <f t="array" ref="C1026">IF(B1026="-","-",_xldudf_EVEONLINE_CATEGORY(_FV(B1026,"category_id")))</f>
        <v>-</v>
      </c>
      <c r="K1026" s="4" cm="1">
        <f t="array" ref="K1026">IFERROR(_FV(_xldudf_EVEONLINE_TYPE(_FV(_FV(A1026,"type"),"id")),"Adjusted Price",TRUE),0)</f>
        <v>0</v>
      </c>
      <c r="L1026" s="4">
        <f t="shared" si="15"/>
        <v>0</v>
      </c>
    </row>
    <row r="1027" spans="2:12">
      <c r="B1027" t="str" cm="1">
        <f t="array" ref="B1027">IF(A1027="","-",_xldudf_EVEONLINE_GROUP(_FV(_FV(A1027,"type"),"groupID")))</f>
        <v>-</v>
      </c>
      <c r="C1027" t="str" cm="1">
        <f t="array" ref="C1027">IF(B1027="-","-",_xldudf_EVEONLINE_CATEGORY(_FV(B1027,"category_id")))</f>
        <v>-</v>
      </c>
      <c r="K1027" s="4" cm="1">
        <f t="array" ref="K1027">IFERROR(_FV(_xldudf_EVEONLINE_TYPE(_FV(_FV(A1027,"type"),"id")),"Adjusted Price",TRUE),0)</f>
        <v>0</v>
      </c>
      <c r="L1027" s="4">
        <f t="shared" ref="L1027:L1090" si="16">F1027*K1027</f>
        <v>0</v>
      </c>
    </row>
    <row r="1028" spans="2:12">
      <c r="B1028" t="str" cm="1">
        <f t="array" ref="B1028">IF(A1028="","-",_xldudf_EVEONLINE_GROUP(_FV(_FV(A1028,"type"),"groupID")))</f>
        <v>-</v>
      </c>
      <c r="C1028" t="str" cm="1">
        <f t="array" ref="C1028">IF(B1028="-","-",_xldudf_EVEONLINE_CATEGORY(_FV(B1028,"category_id")))</f>
        <v>-</v>
      </c>
      <c r="K1028" s="4" cm="1">
        <f t="array" ref="K1028">IFERROR(_FV(_xldudf_EVEONLINE_TYPE(_FV(_FV(A1028,"type"),"id")),"Adjusted Price",TRUE),0)</f>
        <v>0</v>
      </c>
      <c r="L1028" s="4">
        <f t="shared" si="16"/>
        <v>0</v>
      </c>
    </row>
    <row r="1029" spans="2:12">
      <c r="B1029" t="str" cm="1">
        <f t="array" ref="B1029">IF(A1029="","-",_xldudf_EVEONLINE_GROUP(_FV(_FV(A1029,"type"),"groupID")))</f>
        <v>-</v>
      </c>
      <c r="C1029" t="str" cm="1">
        <f t="array" ref="C1029">IF(B1029="-","-",_xldudf_EVEONLINE_CATEGORY(_FV(B1029,"category_id")))</f>
        <v>-</v>
      </c>
      <c r="K1029" s="4" cm="1">
        <f t="array" ref="K1029">IFERROR(_FV(_xldudf_EVEONLINE_TYPE(_FV(_FV(A1029,"type"),"id")),"Adjusted Price",TRUE),0)</f>
        <v>0</v>
      </c>
      <c r="L1029" s="4">
        <f t="shared" si="16"/>
        <v>0</v>
      </c>
    </row>
    <row r="1030" spans="2:12">
      <c r="B1030" t="str" cm="1">
        <f t="array" ref="B1030">IF(A1030="","-",_xldudf_EVEONLINE_GROUP(_FV(_FV(A1030,"type"),"groupID")))</f>
        <v>-</v>
      </c>
      <c r="C1030" t="str" cm="1">
        <f t="array" ref="C1030">IF(B1030="-","-",_xldudf_EVEONLINE_CATEGORY(_FV(B1030,"category_id")))</f>
        <v>-</v>
      </c>
      <c r="K1030" s="4" cm="1">
        <f t="array" ref="K1030">IFERROR(_FV(_xldudf_EVEONLINE_TYPE(_FV(_FV(A1030,"type"),"id")),"Adjusted Price",TRUE),0)</f>
        <v>0</v>
      </c>
      <c r="L1030" s="4">
        <f t="shared" si="16"/>
        <v>0</v>
      </c>
    </row>
    <row r="1031" spans="2:12">
      <c r="B1031" t="str" cm="1">
        <f t="array" ref="B1031">IF(A1031="","-",_xldudf_EVEONLINE_GROUP(_FV(_FV(A1031,"type"),"groupID")))</f>
        <v>-</v>
      </c>
      <c r="C1031" t="str" cm="1">
        <f t="array" ref="C1031">IF(B1031="-","-",_xldudf_EVEONLINE_CATEGORY(_FV(B1031,"category_id")))</f>
        <v>-</v>
      </c>
      <c r="K1031" s="4" cm="1">
        <f t="array" ref="K1031">IFERROR(_FV(_xldudf_EVEONLINE_TYPE(_FV(_FV(A1031,"type"),"id")),"Adjusted Price",TRUE),0)</f>
        <v>0</v>
      </c>
      <c r="L1031" s="4">
        <f t="shared" si="16"/>
        <v>0</v>
      </c>
    </row>
    <row r="1032" spans="2:12">
      <c r="B1032" t="str" cm="1">
        <f t="array" ref="B1032">IF(A1032="","-",_xldudf_EVEONLINE_GROUP(_FV(_FV(A1032,"type"),"groupID")))</f>
        <v>-</v>
      </c>
      <c r="C1032" t="str" cm="1">
        <f t="array" ref="C1032">IF(B1032="-","-",_xldudf_EVEONLINE_CATEGORY(_FV(B1032,"category_id")))</f>
        <v>-</v>
      </c>
      <c r="K1032" s="4" cm="1">
        <f t="array" ref="K1032">IFERROR(_FV(_xldudf_EVEONLINE_TYPE(_FV(_FV(A1032,"type"),"id")),"Adjusted Price",TRUE),0)</f>
        <v>0</v>
      </c>
      <c r="L1032" s="4">
        <f t="shared" si="16"/>
        <v>0</v>
      </c>
    </row>
    <row r="1033" spans="2:12">
      <c r="B1033" t="str" cm="1">
        <f t="array" ref="B1033">IF(A1033="","-",_xldudf_EVEONLINE_GROUP(_FV(_FV(A1033,"type"),"groupID")))</f>
        <v>-</v>
      </c>
      <c r="C1033" t="str" cm="1">
        <f t="array" ref="C1033">IF(B1033="-","-",_xldudf_EVEONLINE_CATEGORY(_FV(B1033,"category_id")))</f>
        <v>-</v>
      </c>
      <c r="K1033" s="4" cm="1">
        <f t="array" ref="K1033">IFERROR(_FV(_xldudf_EVEONLINE_TYPE(_FV(_FV(A1033,"type"),"id")),"Adjusted Price",TRUE),0)</f>
        <v>0</v>
      </c>
      <c r="L1033" s="4">
        <f t="shared" si="16"/>
        <v>0</v>
      </c>
    </row>
    <row r="1034" spans="2:12">
      <c r="B1034" t="str" cm="1">
        <f t="array" ref="B1034">IF(A1034="","-",_xldudf_EVEONLINE_GROUP(_FV(_FV(A1034,"type"),"groupID")))</f>
        <v>-</v>
      </c>
      <c r="C1034" t="str" cm="1">
        <f t="array" ref="C1034">IF(B1034="-","-",_xldudf_EVEONLINE_CATEGORY(_FV(B1034,"category_id")))</f>
        <v>-</v>
      </c>
      <c r="K1034" s="4" cm="1">
        <f t="array" ref="K1034">IFERROR(_FV(_xldudf_EVEONLINE_TYPE(_FV(_FV(A1034,"type"),"id")),"Adjusted Price",TRUE),0)</f>
        <v>0</v>
      </c>
      <c r="L1034" s="4">
        <f t="shared" si="16"/>
        <v>0</v>
      </c>
    </row>
    <row r="1035" spans="2:12">
      <c r="B1035" t="str" cm="1">
        <f t="array" ref="B1035">IF(A1035="","-",_xldudf_EVEONLINE_GROUP(_FV(_FV(A1035,"type"),"groupID")))</f>
        <v>-</v>
      </c>
      <c r="C1035" t="str" cm="1">
        <f t="array" ref="C1035">IF(B1035="-","-",_xldudf_EVEONLINE_CATEGORY(_FV(B1035,"category_id")))</f>
        <v>-</v>
      </c>
      <c r="K1035" s="4" cm="1">
        <f t="array" ref="K1035">IFERROR(_FV(_xldudf_EVEONLINE_TYPE(_FV(_FV(A1035,"type"),"id")),"Adjusted Price",TRUE),0)</f>
        <v>0</v>
      </c>
      <c r="L1035" s="4">
        <f t="shared" si="16"/>
        <v>0</v>
      </c>
    </row>
    <row r="1036" spans="2:12">
      <c r="B1036" t="str" cm="1">
        <f t="array" ref="B1036">IF(A1036="","-",_xldudf_EVEONLINE_GROUP(_FV(_FV(A1036,"type"),"groupID")))</f>
        <v>-</v>
      </c>
      <c r="C1036" t="str" cm="1">
        <f t="array" ref="C1036">IF(B1036="-","-",_xldudf_EVEONLINE_CATEGORY(_FV(B1036,"category_id")))</f>
        <v>-</v>
      </c>
      <c r="K1036" s="4" cm="1">
        <f t="array" ref="K1036">IFERROR(_FV(_xldudf_EVEONLINE_TYPE(_FV(_FV(A1036,"type"),"id")),"Adjusted Price",TRUE),0)</f>
        <v>0</v>
      </c>
      <c r="L1036" s="4">
        <f t="shared" si="16"/>
        <v>0</v>
      </c>
    </row>
    <row r="1037" spans="2:12">
      <c r="B1037" t="str" cm="1">
        <f t="array" ref="B1037">IF(A1037="","-",_xldudf_EVEONLINE_GROUP(_FV(_FV(A1037,"type"),"groupID")))</f>
        <v>-</v>
      </c>
      <c r="C1037" t="str" cm="1">
        <f t="array" ref="C1037">IF(B1037="-","-",_xldudf_EVEONLINE_CATEGORY(_FV(B1037,"category_id")))</f>
        <v>-</v>
      </c>
      <c r="K1037" s="4" cm="1">
        <f t="array" ref="K1037">IFERROR(_FV(_xldudf_EVEONLINE_TYPE(_FV(_FV(A1037,"type"),"id")),"Adjusted Price",TRUE),0)</f>
        <v>0</v>
      </c>
      <c r="L1037" s="4">
        <f t="shared" si="16"/>
        <v>0</v>
      </c>
    </row>
    <row r="1038" spans="2:12">
      <c r="B1038" t="str" cm="1">
        <f t="array" ref="B1038">IF(A1038="","-",_xldudf_EVEONLINE_GROUP(_FV(_FV(A1038,"type"),"groupID")))</f>
        <v>-</v>
      </c>
      <c r="C1038" t="str" cm="1">
        <f t="array" ref="C1038">IF(B1038="-","-",_xldudf_EVEONLINE_CATEGORY(_FV(B1038,"category_id")))</f>
        <v>-</v>
      </c>
      <c r="K1038" s="4" cm="1">
        <f t="array" ref="K1038">IFERROR(_FV(_xldudf_EVEONLINE_TYPE(_FV(_FV(A1038,"type"),"id")),"Adjusted Price",TRUE),0)</f>
        <v>0</v>
      </c>
      <c r="L1038" s="4">
        <f t="shared" si="16"/>
        <v>0</v>
      </c>
    </row>
    <row r="1039" spans="2:12">
      <c r="B1039" t="str" cm="1">
        <f t="array" ref="B1039">IF(A1039="","-",_xldudf_EVEONLINE_GROUP(_FV(_FV(A1039,"type"),"groupID")))</f>
        <v>-</v>
      </c>
      <c r="C1039" t="str" cm="1">
        <f t="array" ref="C1039">IF(B1039="-","-",_xldudf_EVEONLINE_CATEGORY(_FV(B1039,"category_id")))</f>
        <v>-</v>
      </c>
      <c r="K1039" s="4" cm="1">
        <f t="array" ref="K1039">IFERROR(_FV(_xldudf_EVEONLINE_TYPE(_FV(_FV(A1039,"type"),"id")),"Adjusted Price",TRUE),0)</f>
        <v>0</v>
      </c>
      <c r="L1039" s="4">
        <f t="shared" si="16"/>
        <v>0</v>
      </c>
    </row>
    <row r="1040" spans="2:12">
      <c r="B1040" t="str" cm="1">
        <f t="array" ref="B1040">IF(A1040="","-",_xldudf_EVEONLINE_GROUP(_FV(_FV(A1040,"type"),"groupID")))</f>
        <v>-</v>
      </c>
      <c r="C1040" t="str" cm="1">
        <f t="array" ref="C1040">IF(B1040="-","-",_xldudf_EVEONLINE_CATEGORY(_FV(B1040,"category_id")))</f>
        <v>-</v>
      </c>
      <c r="K1040" s="4" cm="1">
        <f t="array" ref="K1040">IFERROR(_FV(_xldudf_EVEONLINE_TYPE(_FV(_FV(A1040,"type"),"id")),"Adjusted Price",TRUE),0)</f>
        <v>0</v>
      </c>
      <c r="L1040" s="4">
        <f t="shared" si="16"/>
        <v>0</v>
      </c>
    </row>
    <row r="1041" spans="2:12">
      <c r="B1041" t="str" cm="1">
        <f t="array" ref="B1041">IF(A1041="","-",_xldudf_EVEONLINE_GROUP(_FV(_FV(A1041,"type"),"groupID")))</f>
        <v>-</v>
      </c>
      <c r="C1041" t="str" cm="1">
        <f t="array" ref="C1041">IF(B1041="-","-",_xldudf_EVEONLINE_CATEGORY(_FV(B1041,"category_id")))</f>
        <v>-</v>
      </c>
      <c r="K1041" s="4" cm="1">
        <f t="array" ref="K1041">IFERROR(_FV(_xldudf_EVEONLINE_TYPE(_FV(_FV(A1041,"type"),"id")),"Adjusted Price",TRUE),0)</f>
        <v>0</v>
      </c>
      <c r="L1041" s="4">
        <f t="shared" si="16"/>
        <v>0</v>
      </c>
    </row>
    <row r="1042" spans="2:12">
      <c r="B1042" t="str" cm="1">
        <f t="array" ref="B1042">IF(A1042="","-",_xldudf_EVEONLINE_GROUP(_FV(_FV(A1042,"type"),"groupID")))</f>
        <v>-</v>
      </c>
      <c r="C1042" t="str" cm="1">
        <f t="array" ref="C1042">IF(B1042="-","-",_xldudf_EVEONLINE_CATEGORY(_FV(B1042,"category_id")))</f>
        <v>-</v>
      </c>
      <c r="K1042" s="4" cm="1">
        <f t="array" ref="K1042">IFERROR(_FV(_xldudf_EVEONLINE_TYPE(_FV(_FV(A1042,"type"),"id")),"Adjusted Price",TRUE),0)</f>
        <v>0</v>
      </c>
      <c r="L1042" s="4">
        <f t="shared" si="16"/>
        <v>0</v>
      </c>
    </row>
    <row r="1043" spans="2:12">
      <c r="B1043" t="str" cm="1">
        <f t="array" ref="B1043">IF(A1043="","-",_xldudf_EVEONLINE_GROUP(_FV(_FV(A1043,"type"),"groupID")))</f>
        <v>-</v>
      </c>
      <c r="C1043" t="str" cm="1">
        <f t="array" ref="C1043">IF(B1043="-","-",_xldudf_EVEONLINE_CATEGORY(_FV(B1043,"category_id")))</f>
        <v>-</v>
      </c>
      <c r="K1043" s="4" cm="1">
        <f t="array" ref="K1043">IFERROR(_FV(_xldudf_EVEONLINE_TYPE(_FV(_FV(A1043,"type"),"id")),"Adjusted Price",TRUE),0)</f>
        <v>0</v>
      </c>
      <c r="L1043" s="4">
        <f t="shared" si="16"/>
        <v>0</v>
      </c>
    </row>
    <row r="1044" spans="2:12">
      <c r="B1044" t="str" cm="1">
        <f t="array" ref="B1044">IF(A1044="","-",_xldudf_EVEONLINE_GROUP(_FV(_FV(A1044,"type"),"groupID")))</f>
        <v>-</v>
      </c>
      <c r="C1044" t="str" cm="1">
        <f t="array" ref="C1044">IF(B1044="-","-",_xldudf_EVEONLINE_CATEGORY(_FV(B1044,"category_id")))</f>
        <v>-</v>
      </c>
      <c r="K1044" s="4" cm="1">
        <f t="array" ref="K1044">IFERROR(_FV(_xldudf_EVEONLINE_TYPE(_FV(_FV(A1044,"type"),"id")),"Adjusted Price",TRUE),0)</f>
        <v>0</v>
      </c>
      <c r="L1044" s="4">
        <f t="shared" si="16"/>
        <v>0</v>
      </c>
    </row>
    <row r="1045" spans="2:12">
      <c r="B1045" t="str" cm="1">
        <f t="array" ref="B1045">IF(A1045="","-",_xldudf_EVEONLINE_GROUP(_FV(_FV(A1045,"type"),"groupID")))</f>
        <v>-</v>
      </c>
      <c r="C1045" t="str" cm="1">
        <f t="array" ref="C1045">IF(B1045="-","-",_xldudf_EVEONLINE_CATEGORY(_FV(B1045,"category_id")))</f>
        <v>-</v>
      </c>
      <c r="K1045" s="4" cm="1">
        <f t="array" ref="K1045">IFERROR(_FV(_xldudf_EVEONLINE_TYPE(_FV(_FV(A1045,"type"),"id")),"Adjusted Price",TRUE),0)</f>
        <v>0</v>
      </c>
      <c r="L1045" s="4">
        <f t="shared" si="16"/>
        <v>0</v>
      </c>
    </row>
    <row r="1046" spans="2:12">
      <c r="B1046" t="str" cm="1">
        <f t="array" ref="B1046">IF(A1046="","-",_xldudf_EVEONLINE_GROUP(_FV(_FV(A1046,"type"),"groupID")))</f>
        <v>-</v>
      </c>
      <c r="C1046" t="str" cm="1">
        <f t="array" ref="C1046">IF(B1046="-","-",_xldudf_EVEONLINE_CATEGORY(_FV(B1046,"category_id")))</f>
        <v>-</v>
      </c>
      <c r="K1046" s="4" cm="1">
        <f t="array" ref="K1046">IFERROR(_FV(_xldudf_EVEONLINE_TYPE(_FV(_FV(A1046,"type"),"id")),"Adjusted Price",TRUE),0)</f>
        <v>0</v>
      </c>
      <c r="L1046" s="4">
        <f t="shared" si="16"/>
        <v>0</v>
      </c>
    </row>
    <row r="1047" spans="2:12">
      <c r="B1047" t="str" cm="1">
        <f t="array" ref="B1047">IF(A1047="","-",_xldudf_EVEONLINE_GROUP(_FV(_FV(A1047,"type"),"groupID")))</f>
        <v>-</v>
      </c>
      <c r="C1047" t="str" cm="1">
        <f t="array" ref="C1047">IF(B1047="-","-",_xldudf_EVEONLINE_CATEGORY(_FV(B1047,"category_id")))</f>
        <v>-</v>
      </c>
      <c r="K1047" s="4" cm="1">
        <f t="array" ref="K1047">IFERROR(_FV(_xldudf_EVEONLINE_TYPE(_FV(_FV(A1047,"type"),"id")),"Adjusted Price",TRUE),0)</f>
        <v>0</v>
      </c>
      <c r="L1047" s="4">
        <f t="shared" si="16"/>
        <v>0</v>
      </c>
    </row>
    <row r="1048" spans="2:12">
      <c r="B1048" t="str" cm="1">
        <f t="array" ref="B1048">IF(A1048="","-",_xldudf_EVEONLINE_GROUP(_FV(_FV(A1048,"type"),"groupID")))</f>
        <v>-</v>
      </c>
      <c r="C1048" t="str" cm="1">
        <f t="array" ref="C1048">IF(B1048="-","-",_xldudf_EVEONLINE_CATEGORY(_FV(B1048,"category_id")))</f>
        <v>-</v>
      </c>
      <c r="K1048" s="4" cm="1">
        <f t="array" ref="K1048">IFERROR(_FV(_xldudf_EVEONLINE_TYPE(_FV(_FV(A1048,"type"),"id")),"Adjusted Price",TRUE),0)</f>
        <v>0</v>
      </c>
      <c r="L1048" s="4">
        <f t="shared" si="16"/>
        <v>0</v>
      </c>
    </row>
    <row r="1049" spans="2:12">
      <c r="B1049" t="str" cm="1">
        <f t="array" ref="B1049">IF(A1049="","-",_xldudf_EVEONLINE_GROUP(_FV(_FV(A1049,"type"),"groupID")))</f>
        <v>-</v>
      </c>
      <c r="C1049" t="str" cm="1">
        <f t="array" ref="C1049">IF(B1049="-","-",_xldudf_EVEONLINE_CATEGORY(_FV(B1049,"category_id")))</f>
        <v>-</v>
      </c>
      <c r="K1049" s="4" cm="1">
        <f t="array" ref="K1049">IFERROR(_FV(_xldudf_EVEONLINE_TYPE(_FV(_FV(A1049,"type"),"id")),"Adjusted Price",TRUE),0)</f>
        <v>0</v>
      </c>
      <c r="L1049" s="4">
        <f t="shared" si="16"/>
        <v>0</v>
      </c>
    </row>
    <row r="1050" spans="2:12">
      <c r="B1050" t="str" cm="1">
        <f t="array" ref="B1050">IF(A1050="","-",_xldudf_EVEONLINE_GROUP(_FV(_FV(A1050,"type"),"groupID")))</f>
        <v>-</v>
      </c>
      <c r="C1050" t="str" cm="1">
        <f t="array" ref="C1050">IF(B1050="-","-",_xldudf_EVEONLINE_CATEGORY(_FV(B1050,"category_id")))</f>
        <v>-</v>
      </c>
      <c r="K1050" s="4" cm="1">
        <f t="array" ref="K1050">IFERROR(_FV(_xldudf_EVEONLINE_TYPE(_FV(_FV(A1050,"type"),"id")),"Adjusted Price",TRUE),0)</f>
        <v>0</v>
      </c>
      <c r="L1050" s="4">
        <f t="shared" si="16"/>
        <v>0</v>
      </c>
    </row>
    <row r="1051" spans="2:12">
      <c r="B1051" t="str" cm="1">
        <f t="array" ref="B1051">IF(A1051="","-",_xldudf_EVEONLINE_GROUP(_FV(_FV(A1051,"type"),"groupID")))</f>
        <v>-</v>
      </c>
      <c r="C1051" t="str" cm="1">
        <f t="array" ref="C1051">IF(B1051="-","-",_xldudf_EVEONLINE_CATEGORY(_FV(B1051,"category_id")))</f>
        <v>-</v>
      </c>
      <c r="K1051" s="4" cm="1">
        <f t="array" ref="K1051">IFERROR(_FV(_xldudf_EVEONLINE_TYPE(_FV(_FV(A1051,"type"),"id")),"Adjusted Price",TRUE),0)</f>
        <v>0</v>
      </c>
      <c r="L1051" s="4">
        <f t="shared" si="16"/>
        <v>0</v>
      </c>
    </row>
    <row r="1052" spans="2:12">
      <c r="B1052" t="str" cm="1">
        <f t="array" ref="B1052">IF(A1052="","-",_xldudf_EVEONLINE_GROUP(_FV(_FV(A1052,"type"),"groupID")))</f>
        <v>-</v>
      </c>
      <c r="C1052" t="str" cm="1">
        <f t="array" ref="C1052">IF(B1052="-","-",_xldudf_EVEONLINE_CATEGORY(_FV(B1052,"category_id")))</f>
        <v>-</v>
      </c>
      <c r="K1052" s="4" cm="1">
        <f t="array" ref="K1052">IFERROR(_FV(_xldudf_EVEONLINE_TYPE(_FV(_FV(A1052,"type"),"id")),"Adjusted Price",TRUE),0)</f>
        <v>0</v>
      </c>
      <c r="L1052" s="4">
        <f t="shared" si="16"/>
        <v>0</v>
      </c>
    </row>
    <row r="1053" spans="2:12">
      <c r="B1053" t="str" cm="1">
        <f t="array" ref="B1053">IF(A1053="","-",_xldudf_EVEONLINE_GROUP(_FV(_FV(A1053,"type"),"groupID")))</f>
        <v>-</v>
      </c>
      <c r="C1053" t="str" cm="1">
        <f t="array" ref="C1053">IF(B1053="-","-",_xldudf_EVEONLINE_CATEGORY(_FV(B1053,"category_id")))</f>
        <v>-</v>
      </c>
      <c r="K1053" s="4" cm="1">
        <f t="array" ref="K1053">IFERROR(_FV(_xldudf_EVEONLINE_TYPE(_FV(_FV(A1053,"type"),"id")),"Adjusted Price",TRUE),0)</f>
        <v>0</v>
      </c>
      <c r="L1053" s="4">
        <f t="shared" si="16"/>
        <v>0</v>
      </c>
    </row>
    <row r="1054" spans="2:12">
      <c r="B1054" t="str" cm="1">
        <f t="array" ref="B1054">IF(A1054="","-",_xldudf_EVEONLINE_GROUP(_FV(_FV(A1054,"type"),"groupID")))</f>
        <v>-</v>
      </c>
      <c r="C1054" t="str" cm="1">
        <f t="array" ref="C1054">IF(B1054="-","-",_xldudf_EVEONLINE_CATEGORY(_FV(B1054,"category_id")))</f>
        <v>-</v>
      </c>
      <c r="K1054" s="4" cm="1">
        <f t="array" ref="K1054">IFERROR(_FV(_xldudf_EVEONLINE_TYPE(_FV(_FV(A1054,"type"),"id")),"Adjusted Price",TRUE),0)</f>
        <v>0</v>
      </c>
      <c r="L1054" s="4">
        <f t="shared" si="16"/>
        <v>0</v>
      </c>
    </row>
    <row r="1055" spans="2:12">
      <c r="B1055" t="str" cm="1">
        <f t="array" ref="B1055">IF(A1055="","-",_xldudf_EVEONLINE_GROUP(_FV(_FV(A1055,"type"),"groupID")))</f>
        <v>-</v>
      </c>
      <c r="C1055" t="str" cm="1">
        <f t="array" ref="C1055">IF(B1055="-","-",_xldudf_EVEONLINE_CATEGORY(_FV(B1055,"category_id")))</f>
        <v>-</v>
      </c>
      <c r="K1055" s="4" cm="1">
        <f t="array" ref="K1055">IFERROR(_FV(_xldudf_EVEONLINE_TYPE(_FV(_FV(A1055,"type"),"id")),"Adjusted Price",TRUE),0)</f>
        <v>0</v>
      </c>
      <c r="L1055" s="4">
        <f t="shared" si="16"/>
        <v>0</v>
      </c>
    </row>
    <row r="1056" spans="2:12">
      <c r="B1056" t="str" cm="1">
        <f t="array" ref="B1056">IF(A1056="","-",_xldudf_EVEONLINE_GROUP(_FV(_FV(A1056,"type"),"groupID")))</f>
        <v>-</v>
      </c>
      <c r="C1056" t="str" cm="1">
        <f t="array" ref="C1056">IF(B1056="-","-",_xldudf_EVEONLINE_CATEGORY(_FV(B1056,"category_id")))</f>
        <v>-</v>
      </c>
      <c r="K1056" s="4" cm="1">
        <f t="array" ref="K1056">IFERROR(_FV(_xldudf_EVEONLINE_TYPE(_FV(_FV(A1056,"type"),"id")),"Adjusted Price",TRUE),0)</f>
        <v>0</v>
      </c>
      <c r="L1056" s="4">
        <f t="shared" si="16"/>
        <v>0</v>
      </c>
    </row>
    <row r="1057" spans="2:12">
      <c r="B1057" t="str" cm="1">
        <f t="array" ref="B1057">IF(A1057="","-",_xldudf_EVEONLINE_GROUP(_FV(_FV(A1057,"type"),"groupID")))</f>
        <v>-</v>
      </c>
      <c r="C1057" t="str" cm="1">
        <f t="array" ref="C1057">IF(B1057="-","-",_xldudf_EVEONLINE_CATEGORY(_FV(B1057,"category_id")))</f>
        <v>-</v>
      </c>
      <c r="K1057" s="4" cm="1">
        <f t="array" ref="K1057">IFERROR(_FV(_xldudf_EVEONLINE_TYPE(_FV(_FV(A1057,"type"),"id")),"Adjusted Price",TRUE),0)</f>
        <v>0</v>
      </c>
      <c r="L1057" s="4">
        <f t="shared" si="16"/>
        <v>0</v>
      </c>
    </row>
    <row r="1058" spans="2:12">
      <c r="B1058" t="str" cm="1">
        <f t="array" ref="B1058">IF(A1058="","-",_xldudf_EVEONLINE_GROUP(_FV(_FV(A1058,"type"),"groupID")))</f>
        <v>-</v>
      </c>
      <c r="C1058" t="str" cm="1">
        <f t="array" ref="C1058">IF(B1058="-","-",_xldudf_EVEONLINE_CATEGORY(_FV(B1058,"category_id")))</f>
        <v>-</v>
      </c>
      <c r="K1058" s="4" cm="1">
        <f t="array" ref="K1058">IFERROR(_FV(_xldudf_EVEONLINE_TYPE(_FV(_FV(A1058,"type"),"id")),"Adjusted Price",TRUE),0)</f>
        <v>0</v>
      </c>
      <c r="L1058" s="4">
        <f t="shared" si="16"/>
        <v>0</v>
      </c>
    </row>
    <row r="1059" spans="2:12">
      <c r="B1059" t="str" cm="1">
        <f t="array" ref="B1059">IF(A1059="","-",_xldudf_EVEONLINE_GROUP(_FV(_FV(A1059,"type"),"groupID")))</f>
        <v>-</v>
      </c>
      <c r="C1059" t="str" cm="1">
        <f t="array" ref="C1059">IF(B1059="-","-",_xldudf_EVEONLINE_CATEGORY(_FV(B1059,"category_id")))</f>
        <v>-</v>
      </c>
      <c r="K1059" s="4" cm="1">
        <f t="array" ref="K1059">IFERROR(_FV(_xldudf_EVEONLINE_TYPE(_FV(_FV(A1059,"type"),"id")),"Adjusted Price",TRUE),0)</f>
        <v>0</v>
      </c>
      <c r="L1059" s="4">
        <f t="shared" si="16"/>
        <v>0</v>
      </c>
    </row>
    <row r="1060" spans="2:12">
      <c r="B1060" t="str" cm="1">
        <f t="array" ref="B1060">IF(A1060="","-",_xldudf_EVEONLINE_GROUP(_FV(_FV(A1060,"type"),"groupID")))</f>
        <v>-</v>
      </c>
      <c r="C1060" t="str" cm="1">
        <f t="array" ref="C1060">IF(B1060="-","-",_xldudf_EVEONLINE_CATEGORY(_FV(B1060,"category_id")))</f>
        <v>-</v>
      </c>
      <c r="K1060" s="4" cm="1">
        <f t="array" ref="K1060">IFERROR(_FV(_xldudf_EVEONLINE_TYPE(_FV(_FV(A1060,"type"),"id")),"Adjusted Price",TRUE),0)</f>
        <v>0</v>
      </c>
      <c r="L1060" s="4">
        <f t="shared" si="16"/>
        <v>0</v>
      </c>
    </row>
    <row r="1061" spans="2:12">
      <c r="B1061" t="str" cm="1">
        <f t="array" ref="B1061">IF(A1061="","-",_xldudf_EVEONLINE_GROUP(_FV(_FV(A1061,"type"),"groupID")))</f>
        <v>-</v>
      </c>
      <c r="C1061" t="str" cm="1">
        <f t="array" ref="C1061">IF(B1061="-","-",_xldudf_EVEONLINE_CATEGORY(_FV(B1061,"category_id")))</f>
        <v>-</v>
      </c>
      <c r="K1061" s="4" cm="1">
        <f t="array" ref="K1061">IFERROR(_FV(_xldudf_EVEONLINE_TYPE(_FV(_FV(A1061,"type"),"id")),"Adjusted Price",TRUE),0)</f>
        <v>0</v>
      </c>
      <c r="L1061" s="4">
        <f t="shared" si="16"/>
        <v>0</v>
      </c>
    </row>
    <row r="1062" spans="2:12">
      <c r="B1062" t="str" cm="1">
        <f t="array" ref="B1062">IF(A1062="","-",_xldudf_EVEONLINE_GROUP(_FV(_FV(A1062,"type"),"groupID")))</f>
        <v>-</v>
      </c>
      <c r="C1062" t="str" cm="1">
        <f t="array" ref="C1062">IF(B1062="-","-",_xldudf_EVEONLINE_CATEGORY(_FV(B1062,"category_id")))</f>
        <v>-</v>
      </c>
      <c r="K1062" s="4" cm="1">
        <f t="array" ref="K1062">IFERROR(_FV(_xldudf_EVEONLINE_TYPE(_FV(_FV(A1062,"type"),"id")),"Adjusted Price",TRUE),0)</f>
        <v>0</v>
      </c>
      <c r="L1062" s="4">
        <f t="shared" si="16"/>
        <v>0</v>
      </c>
    </row>
    <row r="1063" spans="2:12">
      <c r="B1063" t="str" cm="1">
        <f t="array" ref="B1063">IF(A1063="","-",_xldudf_EVEONLINE_GROUP(_FV(_FV(A1063,"type"),"groupID")))</f>
        <v>-</v>
      </c>
      <c r="C1063" t="str" cm="1">
        <f t="array" ref="C1063">IF(B1063="-","-",_xldudf_EVEONLINE_CATEGORY(_FV(B1063,"category_id")))</f>
        <v>-</v>
      </c>
      <c r="K1063" s="4" cm="1">
        <f t="array" ref="K1063">IFERROR(_FV(_xldudf_EVEONLINE_TYPE(_FV(_FV(A1063,"type"),"id")),"Adjusted Price",TRUE),0)</f>
        <v>0</v>
      </c>
      <c r="L1063" s="4">
        <f t="shared" si="16"/>
        <v>0</v>
      </c>
    </row>
    <row r="1064" spans="2:12">
      <c r="B1064" t="str" cm="1">
        <f t="array" ref="B1064">IF(A1064="","-",_xldudf_EVEONLINE_GROUP(_FV(_FV(A1064,"type"),"groupID")))</f>
        <v>-</v>
      </c>
      <c r="C1064" t="str" cm="1">
        <f t="array" ref="C1064">IF(B1064="-","-",_xldudf_EVEONLINE_CATEGORY(_FV(B1064,"category_id")))</f>
        <v>-</v>
      </c>
      <c r="K1064" s="4" cm="1">
        <f t="array" ref="K1064">IFERROR(_FV(_xldudf_EVEONLINE_TYPE(_FV(_FV(A1064,"type"),"id")),"Adjusted Price",TRUE),0)</f>
        <v>0</v>
      </c>
      <c r="L1064" s="4">
        <f t="shared" si="16"/>
        <v>0</v>
      </c>
    </row>
    <row r="1065" spans="2:12">
      <c r="B1065" t="str" cm="1">
        <f t="array" ref="B1065">IF(A1065="","-",_xldudf_EVEONLINE_GROUP(_FV(_FV(A1065,"type"),"groupID")))</f>
        <v>-</v>
      </c>
      <c r="C1065" t="str" cm="1">
        <f t="array" ref="C1065">IF(B1065="-","-",_xldudf_EVEONLINE_CATEGORY(_FV(B1065,"category_id")))</f>
        <v>-</v>
      </c>
      <c r="K1065" s="4" cm="1">
        <f t="array" ref="K1065">IFERROR(_FV(_xldudf_EVEONLINE_TYPE(_FV(_FV(A1065,"type"),"id")),"Adjusted Price",TRUE),0)</f>
        <v>0</v>
      </c>
      <c r="L1065" s="4">
        <f t="shared" si="16"/>
        <v>0</v>
      </c>
    </row>
    <row r="1066" spans="2:12">
      <c r="B1066" t="str" cm="1">
        <f t="array" ref="B1066">IF(A1066="","-",_xldudf_EVEONLINE_GROUP(_FV(_FV(A1066,"type"),"groupID")))</f>
        <v>-</v>
      </c>
      <c r="C1066" t="str" cm="1">
        <f t="array" ref="C1066">IF(B1066="-","-",_xldudf_EVEONLINE_CATEGORY(_FV(B1066,"category_id")))</f>
        <v>-</v>
      </c>
      <c r="K1066" s="4" cm="1">
        <f t="array" ref="K1066">IFERROR(_FV(_xldudf_EVEONLINE_TYPE(_FV(_FV(A1066,"type"),"id")),"Adjusted Price",TRUE),0)</f>
        <v>0</v>
      </c>
      <c r="L1066" s="4">
        <f t="shared" si="16"/>
        <v>0</v>
      </c>
    </row>
    <row r="1067" spans="2:12">
      <c r="B1067" t="str" cm="1">
        <f t="array" ref="B1067">IF(A1067="","-",_xldudf_EVEONLINE_GROUP(_FV(_FV(A1067,"type"),"groupID")))</f>
        <v>-</v>
      </c>
      <c r="C1067" t="str" cm="1">
        <f t="array" ref="C1067">IF(B1067="-","-",_xldudf_EVEONLINE_CATEGORY(_FV(B1067,"category_id")))</f>
        <v>-</v>
      </c>
      <c r="K1067" s="4" cm="1">
        <f t="array" ref="K1067">IFERROR(_FV(_xldudf_EVEONLINE_TYPE(_FV(_FV(A1067,"type"),"id")),"Adjusted Price",TRUE),0)</f>
        <v>0</v>
      </c>
      <c r="L1067" s="4">
        <f t="shared" si="16"/>
        <v>0</v>
      </c>
    </row>
    <row r="1068" spans="2:12">
      <c r="B1068" t="str" cm="1">
        <f t="array" ref="B1068">IF(A1068="","-",_xldudf_EVEONLINE_GROUP(_FV(_FV(A1068,"type"),"groupID")))</f>
        <v>-</v>
      </c>
      <c r="C1068" t="str" cm="1">
        <f t="array" ref="C1068">IF(B1068="-","-",_xldudf_EVEONLINE_CATEGORY(_FV(B1068,"category_id")))</f>
        <v>-</v>
      </c>
      <c r="K1068" s="4" cm="1">
        <f t="array" ref="K1068">IFERROR(_FV(_xldudf_EVEONLINE_TYPE(_FV(_FV(A1068,"type"),"id")),"Adjusted Price",TRUE),0)</f>
        <v>0</v>
      </c>
      <c r="L1068" s="4">
        <f t="shared" si="16"/>
        <v>0</v>
      </c>
    </row>
    <row r="1069" spans="2:12">
      <c r="B1069" t="str" cm="1">
        <f t="array" ref="B1069">IF(A1069="","-",_xldudf_EVEONLINE_GROUP(_FV(_FV(A1069,"type"),"groupID")))</f>
        <v>-</v>
      </c>
      <c r="C1069" t="str" cm="1">
        <f t="array" ref="C1069">IF(B1069="-","-",_xldudf_EVEONLINE_CATEGORY(_FV(B1069,"category_id")))</f>
        <v>-</v>
      </c>
      <c r="K1069" s="4" cm="1">
        <f t="array" ref="K1069">IFERROR(_FV(_xldudf_EVEONLINE_TYPE(_FV(_FV(A1069,"type"),"id")),"Adjusted Price",TRUE),0)</f>
        <v>0</v>
      </c>
      <c r="L1069" s="4">
        <f t="shared" si="16"/>
        <v>0</v>
      </c>
    </row>
    <row r="1070" spans="2:12">
      <c r="B1070" t="str" cm="1">
        <f t="array" ref="B1070">IF(A1070="","-",_xldudf_EVEONLINE_GROUP(_FV(_FV(A1070,"type"),"groupID")))</f>
        <v>-</v>
      </c>
      <c r="C1070" t="str" cm="1">
        <f t="array" ref="C1070">IF(B1070="-","-",_xldudf_EVEONLINE_CATEGORY(_FV(B1070,"category_id")))</f>
        <v>-</v>
      </c>
      <c r="K1070" s="4" cm="1">
        <f t="array" ref="K1070">IFERROR(_FV(_xldudf_EVEONLINE_TYPE(_FV(_FV(A1070,"type"),"id")),"Adjusted Price",TRUE),0)</f>
        <v>0</v>
      </c>
      <c r="L1070" s="4">
        <f t="shared" si="16"/>
        <v>0</v>
      </c>
    </row>
    <row r="1071" spans="2:12">
      <c r="B1071" t="str" cm="1">
        <f t="array" ref="B1071">IF(A1071="","-",_xldudf_EVEONLINE_GROUP(_FV(_FV(A1071,"type"),"groupID")))</f>
        <v>-</v>
      </c>
      <c r="C1071" t="str" cm="1">
        <f t="array" ref="C1071">IF(B1071="-","-",_xldudf_EVEONLINE_CATEGORY(_FV(B1071,"category_id")))</f>
        <v>-</v>
      </c>
      <c r="K1071" s="4" cm="1">
        <f t="array" ref="K1071">IFERROR(_FV(_xldudf_EVEONLINE_TYPE(_FV(_FV(A1071,"type"),"id")),"Adjusted Price",TRUE),0)</f>
        <v>0</v>
      </c>
      <c r="L1071" s="4">
        <f t="shared" si="16"/>
        <v>0</v>
      </c>
    </row>
    <row r="1072" spans="2:12">
      <c r="B1072" t="str" cm="1">
        <f t="array" ref="B1072">IF(A1072="","-",_xldudf_EVEONLINE_GROUP(_FV(_FV(A1072,"type"),"groupID")))</f>
        <v>-</v>
      </c>
      <c r="C1072" t="str" cm="1">
        <f t="array" ref="C1072">IF(B1072="-","-",_xldudf_EVEONLINE_CATEGORY(_FV(B1072,"category_id")))</f>
        <v>-</v>
      </c>
      <c r="K1072" s="4" cm="1">
        <f t="array" ref="K1072">IFERROR(_FV(_xldudf_EVEONLINE_TYPE(_FV(_FV(A1072,"type"),"id")),"Adjusted Price",TRUE),0)</f>
        <v>0</v>
      </c>
      <c r="L1072" s="4">
        <f t="shared" si="16"/>
        <v>0</v>
      </c>
    </row>
    <row r="1073" spans="2:12">
      <c r="B1073" t="str" cm="1">
        <f t="array" ref="B1073">IF(A1073="","-",_xldudf_EVEONLINE_GROUP(_FV(_FV(A1073,"type"),"groupID")))</f>
        <v>-</v>
      </c>
      <c r="C1073" t="str" cm="1">
        <f t="array" ref="C1073">IF(B1073="-","-",_xldudf_EVEONLINE_CATEGORY(_FV(B1073,"category_id")))</f>
        <v>-</v>
      </c>
      <c r="K1073" s="4" cm="1">
        <f t="array" ref="K1073">IFERROR(_FV(_xldudf_EVEONLINE_TYPE(_FV(_FV(A1073,"type"),"id")),"Adjusted Price",TRUE),0)</f>
        <v>0</v>
      </c>
      <c r="L1073" s="4">
        <f t="shared" si="16"/>
        <v>0</v>
      </c>
    </row>
    <row r="1074" spans="2:12">
      <c r="B1074" t="str" cm="1">
        <f t="array" ref="B1074">IF(A1074="","-",_xldudf_EVEONLINE_GROUP(_FV(_FV(A1074,"type"),"groupID")))</f>
        <v>-</v>
      </c>
      <c r="C1074" t="str" cm="1">
        <f t="array" ref="C1074">IF(B1074="-","-",_xldudf_EVEONLINE_CATEGORY(_FV(B1074,"category_id")))</f>
        <v>-</v>
      </c>
      <c r="K1074" s="4" cm="1">
        <f t="array" ref="K1074">IFERROR(_FV(_xldudf_EVEONLINE_TYPE(_FV(_FV(A1074,"type"),"id")),"Adjusted Price",TRUE),0)</f>
        <v>0</v>
      </c>
      <c r="L1074" s="4">
        <f t="shared" si="16"/>
        <v>0</v>
      </c>
    </row>
    <row r="1075" spans="2:12">
      <c r="B1075" t="str" cm="1">
        <f t="array" ref="B1075">IF(A1075="","-",_xldudf_EVEONLINE_GROUP(_FV(_FV(A1075,"type"),"groupID")))</f>
        <v>-</v>
      </c>
      <c r="C1075" t="str" cm="1">
        <f t="array" ref="C1075">IF(B1075="-","-",_xldudf_EVEONLINE_CATEGORY(_FV(B1075,"category_id")))</f>
        <v>-</v>
      </c>
      <c r="K1075" s="4" cm="1">
        <f t="array" ref="K1075">IFERROR(_FV(_xldudf_EVEONLINE_TYPE(_FV(_FV(A1075,"type"),"id")),"Adjusted Price",TRUE),0)</f>
        <v>0</v>
      </c>
      <c r="L1075" s="4">
        <f t="shared" si="16"/>
        <v>0</v>
      </c>
    </row>
    <row r="1076" spans="2:12">
      <c r="B1076" t="str" cm="1">
        <f t="array" ref="B1076">IF(A1076="","-",_xldudf_EVEONLINE_GROUP(_FV(_FV(A1076,"type"),"groupID")))</f>
        <v>-</v>
      </c>
      <c r="C1076" t="str" cm="1">
        <f t="array" ref="C1076">IF(B1076="-","-",_xldudf_EVEONLINE_CATEGORY(_FV(B1076,"category_id")))</f>
        <v>-</v>
      </c>
      <c r="K1076" s="4" cm="1">
        <f t="array" ref="K1076">IFERROR(_FV(_xldudf_EVEONLINE_TYPE(_FV(_FV(A1076,"type"),"id")),"Adjusted Price",TRUE),0)</f>
        <v>0</v>
      </c>
      <c r="L1076" s="4">
        <f t="shared" si="16"/>
        <v>0</v>
      </c>
    </row>
    <row r="1077" spans="2:12">
      <c r="B1077" t="str" cm="1">
        <f t="array" ref="B1077">IF(A1077="","-",_xldudf_EVEONLINE_GROUP(_FV(_FV(A1077,"type"),"groupID")))</f>
        <v>-</v>
      </c>
      <c r="C1077" t="str" cm="1">
        <f t="array" ref="C1077">IF(B1077="-","-",_xldudf_EVEONLINE_CATEGORY(_FV(B1077,"category_id")))</f>
        <v>-</v>
      </c>
      <c r="K1077" s="4" cm="1">
        <f t="array" ref="K1077">IFERROR(_FV(_xldudf_EVEONLINE_TYPE(_FV(_FV(A1077,"type"),"id")),"Adjusted Price",TRUE),0)</f>
        <v>0</v>
      </c>
      <c r="L1077" s="4">
        <f t="shared" si="16"/>
        <v>0</v>
      </c>
    </row>
    <row r="1078" spans="2:12">
      <c r="B1078" t="str" cm="1">
        <f t="array" ref="B1078">IF(A1078="","-",_xldudf_EVEONLINE_GROUP(_FV(_FV(A1078,"type"),"groupID")))</f>
        <v>-</v>
      </c>
      <c r="C1078" t="str" cm="1">
        <f t="array" ref="C1078">IF(B1078="-","-",_xldudf_EVEONLINE_CATEGORY(_FV(B1078,"category_id")))</f>
        <v>-</v>
      </c>
      <c r="K1078" s="4" cm="1">
        <f t="array" ref="K1078">IFERROR(_FV(_xldudf_EVEONLINE_TYPE(_FV(_FV(A1078,"type"),"id")),"Adjusted Price",TRUE),0)</f>
        <v>0</v>
      </c>
      <c r="L1078" s="4">
        <f t="shared" si="16"/>
        <v>0</v>
      </c>
    </row>
    <row r="1079" spans="2:12">
      <c r="B1079" t="str" cm="1">
        <f t="array" ref="B1079">IF(A1079="","-",_xldudf_EVEONLINE_GROUP(_FV(_FV(A1079,"type"),"groupID")))</f>
        <v>-</v>
      </c>
      <c r="C1079" t="str" cm="1">
        <f t="array" ref="C1079">IF(B1079="-","-",_xldudf_EVEONLINE_CATEGORY(_FV(B1079,"category_id")))</f>
        <v>-</v>
      </c>
      <c r="K1079" s="4" cm="1">
        <f t="array" ref="K1079">IFERROR(_FV(_xldudf_EVEONLINE_TYPE(_FV(_FV(A1079,"type"),"id")),"Adjusted Price",TRUE),0)</f>
        <v>0</v>
      </c>
      <c r="L1079" s="4">
        <f t="shared" si="16"/>
        <v>0</v>
      </c>
    </row>
    <row r="1080" spans="2:12">
      <c r="B1080" t="str" cm="1">
        <f t="array" ref="B1080">IF(A1080="","-",_xldudf_EVEONLINE_GROUP(_FV(_FV(A1080,"type"),"groupID")))</f>
        <v>-</v>
      </c>
      <c r="C1080" t="str" cm="1">
        <f t="array" ref="C1080">IF(B1080="-","-",_xldudf_EVEONLINE_CATEGORY(_FV(B1080,"category_id")))</f>
        <v>-</v>
      </c>
      <c r="K1080" s="4" cm="1">
        <f t="array" ref="K1080">IFERROR(_FV(_xldudf_EVEONLINE_TYPE(_FV(_FV(A1080,"type"),"id")),"Adjusted Price",TRUE),0)</f>
        <v>0</v>
      </c>
      <c r="L1080" s="4">
        <f t="shared" si="16"/>
        <v>0</v>
      </c>
    </row>
    <row r="1081" spans="2:12">
      <c r="B1081" t="str" cm="1">
        <f t="array" ref="B1081">IF(A1081="","-",_xldudf_EVEONLINE_GROUP(_FV(_FV(A1081,"type"),"groupID")))</f>
        <v>-</v>
      </c>
      <c r="C1081" t="str" cm="1">
        <f t="array" ref="C1081">IF(B1081="-","-",_xldudf_EVEONLINE_CATEGORY(_FV(B1081,"category_id")))</f>
        <v>-</v>
      </c>
      <c r="K1081" s="4" cm="1">
        <f t="array" ref="K1081">IFERROR(_FV(_xldudf_EVEONLINE_TYPE(_FV(_FV(A1081,"type"),"id")),"Adjusted Price",TRUE),0)</f>
        <v>0</v>
      </c>
      <c r="L1081" s="4">
        <f t="shared" si="16"/>
        <v>0</v>
      </c>
    </row>
    <row r="1082" spans="2:12">
      <c r="B1082" t="str" cm="1">
        <f t="array" ref="B1082">IF(A1082="","-",_xldudf_EVEONLINE_GROUP(_FV(_FV(A1082,"type"),"groupID")))</f>
        <v>-</v>
      </c>
      <c r="C1082" t="str" cm="1">
        <f t="array" ref="C1082">IF(B1082="-","-",_xldudf_EVEONLINE_CATEGORY(_FV(B1082,"category_id")))</f>
        <v>-</v>
      </c>
      <c r="K1082" s="4" cm="1">
        <f t="array" ref="K1082">IFERROR(_FV(_xldudf_EVEONLINE_TYPE(_FV(_FV(A1082,"type"),"id")),"Adjusted Price",TRUE),0)</f>
        <v>0</v>
      </c>
      <c r="L1082" s="4">
        <f t="shared" si="16"/>
        <v>0</v>
      </c>
    </row>
    <row r="1083" spans="2:12">
      <c r="B1083" t="str" cm="1">
        <f t="array" ref="B1083">IF(A1083="","-",_xldudf_EVEONLINE_GROUP(_FV(_FV(A1083,"type"),"groupID")))</f>
        <v>-</v>
      </c>
      <c r="C1083" t="str" cm="1">
        <f t="array" ref="C1083">IF(B1083="-","-",_xldudf_EVEONLINE_CATEGORY(_FV(B1083,"category_id")))</f>
        <v>-</v>
      </c>
      <c r="K1083" s="4" cm="1">
        <f t="array" ref="K1083">IFERROR(_FV(_xldudf_EVEONLINE_TYPE(_FV(_FV(A1083,"type"),"id")),"Adjusted Price",TRUE),0)</f>
        <v>0</v>
      </c>
      <c r="L1083" s="4">
        <f t="shared" si="16"/>
        <v>0</v>
      </c>
    </row>
    <row r="1084" spans="2:12">
      <c r="B1084" t="str" cm="1">
        <f t="array" ref="B1084">IF(A1084="","-",_xldudf_EVEONLINE_GROUP(_FV(_FV(A1084,"type"),"groupID")))</f>
        <v>-</v>
      </c>
      <c r="C1084" t="str" cm="1">
        <f t="array" ref="C1084">IF(B1084="-","-",_xldudf_EVEONLINE_CATEGORY(_FV(B1084,"category_id")))</f>
        <v>-</v>
      </c>
      <c r="K1084" s="4" cm="1">
        <f t="array" ref="K1084">IFERROR(_FV(_xldudf_EVEONLINE_TYPE(_FV(_FV(A1084,"type"),"id")),"Adjusted Price",TRUE),0)</f>
        <v>0</v>
      </c>
      <c r="L1084" s="4">
        <f t="shared" si="16"/>
        <v>0</v>
      </c>
    </row>
    <row r="1085" spans="2:12">
      <c r="B1085" t="str" cm="1">
        <f t="array" ref="B1085">IF(A1085="","-",_xldudf_EVEONLINE_GROUP(_FV(_FV(A1085,"type"),"groupID")))</f>
        <v>-</v>
      </c>
      <c r="C1085" t="str" cm="1">
        <f t="array" ref="C1085">IF(B1085="-","-",_xldudf_EVEONLINE_CATEGORY(_FV(B1085,"category_id")))</f>
        <v>-</v>
      </c>
      <c r="K1085" s="4" cm="1">
        <f t="array" ref="K1085">IFERROR(_FV(_xldudf_EVEONLINE_TYPE(_FV(_FV(A1085,"type"),"id")),"Adjusted Price",TRUE),0)</f>
        <v>0</v>
      </c>
      <c r="L1085" s="4">
        <f t="shared" si="16"/>
        <v>0</v>
      </c>
    </row>
    <row r="1086" spans="2:12">
      <c r="B1086" t="str" cm="1">
        <f t="array" ref="B1086">IF(A1086="","-",_xldudf_EVEONLINE_GROUP(_FV(_FV(A1086,"type"),"groupID")))</f>
        <v>-</v>
      </c>
      <c r="C1086" t="str" cm="1">
        <f t="array" ref="C1086">IF(B1086="-","-",_xldudf_EVEONLINE_CATEGORY(_FV(B1086,"category_id")))</f>
        <v>-</v>
      </c>
      <c r="K1086" s="4" cm="1">
        <f t="array" ref="K1086">IFERROR(_FV(_xldudf_EVEONLINE_TYPE(_FV(_FV(A1086,"type"),"id")),"Adjusted Price",TRUE),0)</f>
        <v>0</v>
      </c>
      <c r="L1086" s="4">
        <f t="shared" si="16"/>
        <v>0</v>
      </c>
    </row>
    <row r="1087" spans="2:12">
      <c r="B1087" t="str" cm="1">
        <f t="array" ref="B1087">IF(A1087="","-",_xldudf_EVEONLINE_GROUP(_FV(_FV(A1087,"type"),"groupID")))</f>
        <v>-</v>
      </c>
      <c r="C1087" t="str" cm="1">
        <f t="array" ref="C1087">IF(B1087="-","-",_xldudf_EVEONLINE_CATEGORY(_FV(B1087,"category_id")))</f>
        <v>-</v>
      </c>
      <c r="K1087" s="4" cm="1">
        <f t="array" ref="K1087">IFERROR(_FV(_xldudf_EVEONLINE_TYPE(_FV(_FV(A1087,"type"),"id")),"Adjusted Price",TRUE),0)</f>
        <v>0</v>
      </c>
      <c r="L1087" s="4">
        <f t="shared" si="16"/>
        <v>0</v>
      </c>
    </row>
    <row r="1088" spans="2:12">
      <c r="B1088" t="str" cm="1">
        <f t="array" ref="B1088">IF(A1088="","-",_xldudf_EVEONLINE_GROUP(_FV(_FV(A1088,"type"),"groupID")))</f>
        <v>-</v>
      </c>
      <c r="C1088" t="str" cm="1">
        <f t="array" ref="C1088">IF(B1088="-","-",_xldudf_EVEONLINE_CATEGORY(_FV(B1088,"category_id")))</f>
        <v>-</v>
      </c>
      <c r="K1088" s="4" cm="1">
        <f t="array" ref="K1088">IFERROR(_FV(_xldudf_EVEONLINE_TYPE(_FV(_FV(A1088,"type"),"id")),"Adjusted Price",TRUE),0)</f>
        <v>0</v>
      </c>
      <c r="L1088" s="4">
        <f t="shared" si="16"/>
        <v>0</v>
      </c>
    </row>
    <row r="1089" spans="2:12">
      <c r="B1089" t="str" cm="1">
        <f t="array" ref="B1089">IF(A1089="","-",_xldudf_EVEONLINE_GROUP(_FV(_FV(A1089,"type"),"groupID")))</f>
        <v>-</v>
      </c>
      <c r="C1089" t="str" cm="1">
        <f t="array" ref="C1089">IF(B1089="-","-",_xldudf_EVEONLINE_CATEGORY(_FV(B1089,"category_id")))</f>
        <v>-</v>
      </c>
      <c r="K1089" s="4" cm="1">
        <f t="array" ref="K1089">IFERROR(_FV(_xldudf_EVEONLINE_TYPE(_FV(_FV(A1089,"type"),"id")),"Adjusted Price",TRUE),0)</f>
        <v>0</v>
      </c>
      <c r="L1089" s="4">
        <f t="shared" si="16"/>
        <v>0</v>
      </c>
    </row>
    <row r="1090" spans="2:12">
      <c r="B1090" t="str" cm="1">
        <f t="array" ref="B1090">IF(A1090="","-",_xldudf_EVEONLINE_GROUP(_FV(_FV(A1090,"type"),"groupID")))</f>
        <v>-</v>
      </c>
      <c r="C1090" t="str" cm="1">
        <f t="array" ref="C1090">IF(B1090="-","-",_xldudf_EVEONLINE_CATEGORY(_FV(B1090,"category_id")))</f>
        <v>-</v>
      </c>
      <c r="K1090" s="4" cm="1">
        <f t="array" ref="K1090">IFERROR(_FV(_xldudf_EVEONLINE_TYPE(_FV(_FV(A1090,"type"),"id")),"Adjusted Price",TRUE),0)</f>
        <v>0</v>
      </c>
      <c r="L1090" s="4">
        <f t="shared" si="16"/>
        <v>0</v>
      </c>
    </row>
    <row r="1091" spans="2:12">
      <c r="B1091" t="str" cm="1">
        <f t="array" ref="B1091">IF(A1091="","-",_xldudf_EVEONLINE_GROUP(_FV(_FV(A1091,"type"),"groupID")))</f>
        <v>-</v>
      </c>
      <c r="C1091" t="str" cm="1">
        <f t="array" ref="C1091">IF(B1091="-","-",_xldudf_EVEONLINE_CATEGORY(_FV(B1091,"category_id")))</f>
        <v>-</v>
      </c>
      <c r="K1091" s="4" cm="1">
        <f t="array" ref="K1091">IFERROR(_FV(_xldudf_EVEONLINE_TYPE(_FV(_FV(A1091,"type"),"id")),"Adjusted Price",TRUE),0)</f>
        <v>0</v>
      </c>
      <c r="L1091" s="4">
        <f t="shared" ref="L1091:L1154" si="17">F1091*K1091</f>
        <v>0</v>
      </c>
    </row>
    <row r="1092" spans="2:12">
      <c r="B1092" t="str" cm="1">
        <f t="array" ref="B1092">IF(A1092="","-",_xldudf_EVEONLINE_GROUP(_FV(_FV(A1092,"type"),"groupID")))</f>
        <v>-</v>
      </c>
      <c r="C1092" t="str" cm="1">
        <f t="array" ref="C1092">IF(B1092="-","-",_xldudf_EVEONLINE_CATEGORY(_FV(B1092,"category_id")))</f>
        <v>-</v>
      </c>
      <c r="K1092" s="4" cm="1">
        <f t="array" ref="K1092">IFERROR(_FV(_xldudf_EVEONLINE_TYPE(_FV(_FV(A1092,"type"),"id")),"Adjusted Price",TRUE),0)</f>
        <v>0</v>
      </c>
      <c r="L1092" s="4">
        <f t="shared" si="17"/>
        <v>0</v>
      </c>
    </row>
    <row r="1093" spans="2:12">
      <c r="B1093" t="str" cm="1">
        <f t="array" ref="B1093">IF(A1093="","-",_xldudf_EVEONLINE_GROUP(_FV(_FV(A1093,"type"),"groupID")))</f>
        <v>-</v>
      </c>
      <c r="C1093" t="str" cm="1">
        <f t="array" ref="C1093">IF(B1093="-","-",_xldudf_EVEONLINE_CATEGORY(_FV(B1093,"category_id")))</f>
        <v>-</v>
      </c>
      <c r="K1093" s="4" cm="1">
        <f t="array" ref="K1093">IFERROR(_FV(_xldudf_EVEONLINE_TYPE(_FV(_FV(A1093,"type"),"id")),"Adjusted Price",TRUE),0)</f>
        <v>0</v>
      </c>
      <c r="L1093" s="4">
        <f t="shared" si="17"/>
        <v>0</v>
      </c>
    </row>
    <row r="1094" spans="2:12">
      <c r="B1094" t="str" cm="1">
        <f t="array" ref="B1094">IF(A1094="","-",_xldudf_EVEONLINE_GROUP(_FV(_FV(A1094,"type"),"groupID")))</f>
        <v>-</v>
      </c>
      <c r="C1094" t="str" cm="1">
        <f t="array" ref="C1094">IF(B1094="-","-",_xldudf_EVEONLINE_CATEGORY(_FV(B1094,"category_id")))</f>
        <v>-</v>
      </c>
      <c r="K1094" s="4" cm="1">
        <f t="array" ref="K1094">IFERROR(_FV(_xldudf_EVEONLINE_TYPE(_FV(_FV(A1094,"type"),"id")),"Adjusted Price",TRUE),0)</f>
        <v>0</v>
      </c>
      <c r="L1094" s="4">
        <f t="shared" si="17"/>
        <v>0</v>
      </c>
    </row>
    <row r="1095" spans="2:12">
      <c r="B1095" t="str" cm="1">
        <f t="array" ref="B1095">IF(A1095="","-",_xldudf_EVEONLINE_GROUP(_FV(_FV(A1095,"type"),"groupID")))</f>
        <v>-</v>
      </c>
      <c r="C1095" t="str" cm="1">
        <f t="array" ref="C1095">IF(B1095="-","-",_xldudf_EVEONLINE_CATEGORY(_FV(B1095,"category_id")))</f>
        <v>-</v>
      </c>
      <c r="K1095" s="4" cm="1">
        <f t="array" ref="K1095">IFERROR(_FV(_xldudf_EVEONLINE_TYPE(_FV(_FV(A1095,"type"),"id")),"Adjusted Price",TRUE),0)</f>
        <v>0</v>
      </c>
      <c r="L1095" s="4">
        <f t="shared" si="17"/>
        <v>0</v>
      </c>
    </row>
    <row r="1096" spans="2:12">
      <c r="B1096" t="str" cm="1">
        <f t="array" ref="B1096">IF(A1096="","-",_xldudf_EVEONLINE_GROUP(_FV(_FV(A1096,"type"),"groupID")))</f>
        <v>-</v>
      </c>
      <c r="C1096" t="str" cm="1">
        <f t="array" ref="C1096">IF(B1096="-","-",_xldudf_EVEONLINE_CATEGORY(_FV(B1096,"category_id")))</f>
        <v>-</v>
      </c>
      <c r="K1096" s="4" cm="1">
        <f t="array" ref="K1096">IFERROR(_FV(_xldudf_EVEONLINE_TYPE(_FV(_FV(A1096,"type"),"id")),"Adjusted Price",TRUE),0)</f>
        <v>0</v>
      </c>
      <c r="L1096" s="4">
        <f t="shared" si="17"/>
        <v>0</v>
      </c>
    </row>
    <row r="1097" spans="2:12">
      <c r="B1097" t="str" cm="1">
        <f t="array" ref="B1097">IF(A1097="","-",_xldudf_EVEONLINE_GROUP(_FV(_FV(A1097,"type"),"groupID")))</f>
        <v>-</v>
      </c>
      <c r="C1097" t="str" cm="1">
        <f t="array" ref="C1097">IF(B1097="-","-",_xldudf_EVEONLINE_CATEGORY(_FV(B1097,"category_id")))</f>
        <v>-</v>
      </c>
      <c r="K1097" s="4" cm="1">
        <f t="array" ref="K1097">IFERROR(_FV(_xldudf_EVEONLINE_TYPE(_FV(_FV(A1097,"type"),"id")),"Adjusted Price",TRUE),0)</f>
        <v>0</v>
      </c>
      <c r="L1097" s="4">
        <f t="shared" si="17"/>
        <v>0</v>
      </c>
    </row>
    <row r="1098" spans="2:12">
      <c r="B1098" t="str" cm="1">
        <f t="array" ref="B1098">IF(A1098="","-",_xldudf_EVEONLINE_GROUP(_FV(_FV(A1098,"type"),"groupID")))</f>
        <v>-</v>
      </c>
      <c r="C1098" t="str" cm="1">
        <f t="array" ref="C1098">IF(B1098="-","-",_xldudf_EVEONLINE_CATEGORY(_FV(B1098,"category_id")))</f>
        <v>-</v>
      </c>
      <c r="K1098" s="4" cm="1">
        <f t="array" ref="K1098">IFERROR(_FV(_xldudf_EVEONLINE_TYPE(_FV(_FV(A1098,"type"),"id")),"Adjusted Price",TRUE),0)</f>
        <v>0</v>
      </c>
      <c r="L1098" s="4">
        <f t="shared" si="17"/>
        <v>0</v>
      </c>
    </row>
    <row r="1099" spans="2:12">
      <c r="B1099" t="str" cm="1">
        <f t="array" ref="B1099">IF(A1099="","-",_xldudf_EVEONLINE_GROUP(_FV(_FV(A1099,"type"),"groupID")))</f>
        <v>-</v>
      </c>
      <c r="C1099" t="str" cm="1">
        <f t="array" ref="C1099">IF(B1099="-","-",_xldudf_EVEONLINE_CATEGORY(_FV(B1099,"category_id")))</f>
        <v>-</v>
      </c>
      <c r="K1099" s="4" cm="1">
        <f t="array" ref="K1099">IFERROR(_FV(_xldudf_EVEONLINE_TYPE(_FV(_FV(A1099,"type"),"id")),"Adjusted Price",TRUE),0)</f>
        <v>0</v>
      </c>
      <c r="L1099" s="4">
        <f t="shared" si="17"/>
        <v>0</v>
      </c>
    </row>
    <row r="1100" spans="2:12">
      <c r="B1100" t="str" cm="1">
        <f t="array" ref="B1100">IF(A1100="","-",_xldudf_EVEONLINE_GROUP(_FV(_FV(A1100,"type"),"groupID")))</f>
        <v>-</v>
      </c>
      <c r="C1100" t="str" cm="1">
        <f t="array" ref="C1100">IF(B1100="-","-",_xldudf_EVEONLINE_CATEGORY(_FV(B1100,"category_id")))</f>
        <v>-</v>
      </c>
      <c r="K1100" s="4" cm="1">
        <f t="array" ref="K1100">IFERROR(_FV(_xldudf_EVEONLINE_TYPE(_FV(_FV(A1100,"type"),"id")),"Adjusted Price",TRUE),0)</f>
        <v>0</v>
      </c>
      <c r="L1100" s="4">
        <f t="shared" si="17"/>
        <v>0</v>
      </c>
    </row>
    <row r="1101" spans="2:12">
      <c r="B1101" t="str" cm="1">
        <f t="array" ref="B1101">IF(A1101="","-",_xldudf_EVEONLINE_GROUP(_FV(_FV(A1101,"type"),"groupID")))</f>
        <v>-</v>
      </c>
      <c r="C1101" t="str" cm="1">
        <f t="array" ref="C1101">IF(B1101="-","-",_xldudf_EVEONLINE_CATEGORY(_FV(B1101,"category_id")))</f>
        <v>-</v>
      </c>
      <c r="K1101" s="4" cm="1">
        <f t="array" ref="K1101">IFERROR(_FV(_xldudf_EVEONLINE_TYPE(_FV(_FV(A1101,"type"),"id")),"Adjusted Price",TRUE),0)</f>
        <v>0</v>
      </c>
      <c r="L1101" s="4">
        <f t="shared" si="17"/>
        <v>0</v>
      </c>
    </row>
    <row r="1102" spans="2:12">
      <c r="B1102" t="str" cm="1">
        <f t="array" ref="B1102">IF(A1102="","-",_xldudf_EVEONLINE_GROUP(_FV(_FV(A1102,"type"),"groupID")))</f>
        <v>-</v>
      </c>
      <c r="C1102" t="str" cm="1">
        <f t="array" ref="C1102">IF(B1102="-","-",_xldudf_EVEONLINE_CATEGORY(_FV(B1102,"category_id")))</f>
        <v>-</v>
      </c>
      <c r="K1102" s="4" cm="1">
        <f t="array" ref="K1102">IFERROR(_FV(_xldudf_EVEONLINE_TYPE(_FV(_FV(A1102,"type"),"id")),"Adjusted Price",TRUE),0)</f>
        <v>0</v>
      </c>
      <c r="L1102" s="4">
        <f t="shared" si="17"/>
        <v>0</v>
      </c>
    </row>
    <row r="1103" spans="2:12">
      <c r="B1103" t="str" cm="1">
        <f t="array" ref="B1103">IF(A1103="","-",_xldudf_EVEONLINE_GROUP(_FV(_FV(A1103,"type"),"groupID")))</f>
        <v>-</v>
      </c>
      <c r="C1103" t="str" cm="1">
        <f t="array" ref="C1103">IF(B1103="-","-",_xldudf_EVEONLINE_CATEGORY(_FV(B1103,"category_id")))</f>
        <v>-</v>
      </c>
      <c r="K1103" s="4" cm="1">
        <f t="array" ref="K1103">IFERROR(_FV(_xldudf_EVEONLINE_TYPE(_FV(_FV(A1103,"type"),"id")),"Adjusted Price",TRUE),0)</f>
        <v>0</v>
      </c>
      <c r="L1103" s="4">
        <f t="shared" si="17"/>
        <v>0</v>
      </c>
    </row>
    <row r="1104" spans="2:12">
      <c r="B1104" t="str" cm="1">
        <f t="array" ref="B1104">IF(A1104="","-",_xldudf_EVEONLINE_GROUP(_FV(_FV(A1104,"type"),"groupID")))</f>
        <v>-</v>
      </c>
      <c r="C1104" t="str" cm="1">
        <f t="array" ref="C1104">IF(B1104="-","-",_xldudf_EVEONLINE_CATEGORY(_FV(B1104,"category_id")))</f>
        <v>-</v>
      </c>
      <c r="K1104" s="4" cm="1">
        <f t="array" ref="K1104">IFERROR(_FV(_xldudf_EVEONLINE_TYPE(_FV(_FV(A1104,"type"),"id")),"Adjusted Price",TRUE),0)</f>
        <v>0</v>
      </c>
      <c r="L1104" s="4">
        <f t="shared" si="17"/>
        <v>0</v>
      </c>
    </row>
    <row r="1105" spans="2:12">
      <c r="B1105" t="str" cm="1">
        <f t="array" ref="B1105">IF(A1105="","-",_xldudf_EVEONLINE_GROUP(_FV(_FV(A1105,"type"),"groupID")))</f>
        <v>-</v>
      </c>
      <c r="C1105" t="str" cm="1">
        <f t="array" ref="C1105">IF(B1105="-","-",_xldudf_EVEONLINE_CATEGORY(_FV(B1105,"category_id")))</f>
        <v>-</v>
      </c>
      <c r="K1105" s="4" cm="1">
        <f t="array" ref="K1105">IFERROR(_FV(_xldudf_EVEONLINE_TYPE(_FV(_FV(A1105,"type"),"id")),"Adjusted Price",TRUE),0)</f>
        <v>0</v>
      </c>
      <c r="L1105" s="4">
        <f t="shared" si="17"/>
        <v>0</v>
      </c>
    </row>
    <row r="1106" spans="2:12">
      <c r="B1106" t="str" cm="1">
        <f t="array" ref="B1106">IF(A1106="","-",_xldudf_EVEONLINE_GROUP(_FV(_FV(A1106,"type"),"groupID")))</f>
        <v>-</v>
      </c>
      <c r="C1106" t="str" cm="1">
        <f t="array" ref="C1106">IF(B1106="-","-",_xldudf_EVEONLINE_CATEGORY(_FV(B1106,"category_id")))</f>
        <v>-</v>
      </c>
      <c r="K1106" s="4" cm="1">
        <f t="array" ref="K1106">IFERROR(_FV(_xldudf_EVEONLINE_TYPE(_FV(_FV(A1106,"type"),"id")),"Adjusted Price",TRUE),0)</f>
        <v>0</v>
      </c>
      <c r="L1106" s="4">
        <f t="shared" si="17"/>
        <v>0</v>
      </c>
    </row>
    <row r="1107" spans="2:12">
      <c r="B1107" t="str" cm="1">
        <f t="array" ref="B1107">IF(A1107="","-",_xldudf_EVEONLINE_GROUP(_FV(_FV(A1107,"type"),"groupID")))</f>
        <v>-</v>
      </c>
      <c r="C1107" t="str" cm="1">
        <f t="array" ref="C1107">IF(B1107="-","-",_xldudf_EVEONLINE_CATEGORY(_FV(B1107,"category_id")))</f>
        <v>-</v>
      </c>
      <c r="K1107" s="4" cm="1">
        <f t="array" ref="K1107">IFERROR(_FV(_xldudf_EVEONLINE_TYPE(_FV(_FV(A1107,"type"),"id")),"Adjusted Price",TRUE),0)</f>
        <v>0</v>
      </c>
      <c r="L1107" s="4">
        <f t="shared" si="17"/>
        <v>0</v>
      </c>
    </row>
    <row r="1108" spans="2:12">
      <c r="B1108" t="str" cm="1">
        <f t="array" ref="B1108">IF(A1108="","-",_xldudf_EVEONLINE_GROUP(_FV(_FV(A1108,"type"),"groupID")))</f>
        <v>-</v>
      </c>
      <c r="C1108" t="str" cm="1">
        <f t="array" ref="C1108">IF(B1108="-","-",_xldudf_EVEONLINE_CATEGORY(_FV(B1108,"category_id")))</f>
        <v>-</v>
      </c>
      <c r="K1108" s="4" cm="1">
        <f t="array" ref="K1108">IFERROR(_FV(_xldudf_EVEONLINE_TYPE(_FV(_FV(A1108,"type"),"id")),"Adjusted Price",TRUE),0)</f>
        <v>0</v>
      </c>
      <c r="L1108" s="4">
        <f t="shared" si="17"/>
        <v>0</v>
      </c>
    </row>
    <row r="1109" spans="2:12">
      <c r="B1109" t="str" cm="1">
        <f t="array" ref="B1109">IF(A1109="","-",_xldudf_EVEONLINE_GROUP(_FV(_FV(A1109,"type"),"groupID")))</f>
        <v>-</v>
      </c>
      <c r="C1109" t="str" cm="1">
        <f t="array" ref="C1109">IF(B1109="-","-",_xldudf_EVEONLINE_CATEGORY(_FV(B1109,"category_id")))</f>
        <v>-</v>
      </c>
      <c r="K1109" s="4" cm="1">
        <f t="array" ref="K1109">IFERROR(_FV(_xldudf_EVEONLINE_TYPE(_FV(_FV(A1109,"type"),"id")),"Adjusted Price",TRUE),0)</f>
        <v>0</v>
      </c>
      <c r="L1109" s="4">
        <f t="shared" si="17"/>
        <v>0</v>
      </c>
    </row>
    <row r="1110" spans="2:12">
      <c r="B1110" t="str" cm="1">
        <f t="array" ref="B1110">IF(A1110="","-",_xldudf_EVEONLINE_GROUP(_FV(_FV(A1110,"type"),"groupID")))</f>
        <v>-</v>
      </c>
      <c r="C1110" t="str" cm="1">
        <f t="array" ref="C1110">IF(B1110="-","-",_xldudf_EVEONLINE_CATEGORY(_FV(B1110,"category_id")))</f>
        <v>-</v>
      </c>
      <c r="K1110" s="4" cm="1">
        <f t="array" ref="K1110">IFERROR(_FV(_xldudf_EVEONLINE_TYPE(_FV(_FV(A1110,"type"),"id")),"Adjusted Price",TRUE),0)</f>
        <v>0</v>
      </c>
      <c r="L1110" s="4">
        <f t="shared" si="17"/>
        <v>0</v>
      </c>
    </row>
    <row r="1111" spans="2:12">
      <c r="B1111" t="str" cm="1">
        <f t="array" ref="B1111">IF(A1111="","-",_xldudf_EVEONLINE_GROUP(_FV(_FV(A1111,"type"),"groupID")))</f>
        <v>-</v>
      </c>
      <c r="C1111" t="str" cm="1">
        <f t="array" ref="C1111">IF(B1111="-","-",_xldudf_EVEONLINE_CATEGORY(_FV(B1111,"category_id")))</f>
        <v>-</v>
      </c>
      <c r="K1111" s="4" cm="1">
        <f t="array" ref="K1111">IFERROR(_FV(_xldudf_EVEONLINE_TYPE(_FV(_FV(A1111,"type"),"id")),"Adjusted Price",TRUE),0)</f>
        <v>0</v>
      </c>
      <c r="L1111" s="4">
        <f t="shared" si="17"/>
        <v>0</v>
      </c>
    </row>
    <row r="1112" spans="2:12">
      <c r="B1112" t="str" cm="1">
        <f t="array" ref="B1112">IF(A1112="","-",_xldudf_EVEONLINE_GROUP(_FV(_FV(A1112,"type"),"groupID")))</f>
        <v>-</v>
      </c>
      <c r="C1112" t="str" cm="1">
        <f t="array" ref="C1112">IF(B1112="-","-",_xldudf_EVEONLINE_CATEGORY(_FV(B1112,"category_id")))</f>
        <v>-</v>
      </c>
      <c r="K1112" s="4" cm="1">
        <f t="array" ref="K1112">IFERROR(_FV(_xldudf_EVEONLINE_TYPE(_FV(_FV(A1112,"type"),"id")),"Adjusted Price",TRUE),0)</f>
        <v>0</v>
      </c>
      <c r="L1112" s="4">
        <f t="shared" si="17"/>
        <v>0</v>
      </c>
    </row>
    <row r="1113" spans="2:12">
      <c r="B1113" t="str" cm="1">
        <f t="array" ref="B1113">IF(A1113="","-",_xldudf_EVEONLINE_GROUP(_FV(_FV(A1113,"type"),"groupID")))</f>
        <v>-</v>
      </c>
      <c r="C1113" t="str" cm="1">
        <f t="array" ref="C1113">IF(B1113="-","-",_xldudf_EVEONLINE_CATEGORY(_FV(B1113,"category_id")))</f>
        <v>-</v>
      </c>
      <c r="K1113" s="4" cm="1">
        <f t="array" ref="K1113">IFERROR(_FV(_xldudf_EVEONLINE_TYPE(_FV(_FV(A1113,"type"),"id")),"Adjusted Price",TRUE),0)</f>
        <v>0</v>
      </c>
      <c r="L1113" s="4">
        <f t="shared" si="17"/>
        <v>0</v>
      </c>
    </row>
    <row r="1114" spans="2:12">
      <c r="B1114" t="str" cm="1">
        <f t="array" ref="B1114">IF(A1114="","-",_xldudf_EVEONLINE_GROUP(_FV(_FV(A1114,"type"),"groupID")))</f>
        <v>-</v>
      </c>
      <c r="C1114" t="str" cm="1">
        <f t="array" ref="C1114">IF(B1114="-","-",_xldudf_EVEONLINE_CATEGORY(_FV(B1114,"category_id")))</f>
        <v>-</v>
      </c>
      <c r="K1114" s="4" cm="1">
        <f t="array" ref="K1114">IFERROR(_FV(_xldudf_EVEONLINE_TYPE(_FV(_FV(A1114,"type"),"id")),"Adjusted Price",TRUE),0)</f>
        <v>0</v>
      </c>
      <c r="L1114" s="4">
        <f t="shared" si="17"/>
        <v>0</v>
      </c>
    </row>
    <row r="1115" spans="2:12">
      <c r="B1115" t="str" cm="1">
        <f t="array" ref="B1115">IF(A1115="","-",_xldudf_EVEONLINE_GROUP(_FV(_FV(A1115,"type"),"groupID")))</f>
        <v>-</v>
      </c>
      <c r="C1115" t="str" cm="1">
        <f t="array" ref="C1115">IF(B1115="-","-",_xldudf_EVEONLINE_CATEGORY(_FV(B1115,"category_id")))</f>
        <v>-</v>
      </c>
      <c r="K1115" s="4" cm="1">
        <f t="array" ref="K1115">IFERROR(_FV(_xldudf_EVEONLINE_TYPE(_FV(_FV(A1115,"type"),"id")),"Adjusted Price",TRUE),0)</f>
        <v>0</v>
      </c>
      <c r="L1115" s="4">
        <f t="shared" si="17"/>
        <v>0</v>
      </c>
    </row>
    <row r="1116" spans="2:12">
      <c r="B1116" t="str" cm="1">
        <f t="array" ref="B1116">IF(A1116="","-",_xldudf_EVEONLINE_GROUP(_FV(_FV(A1116,"type"),"groupID")))</f>
        <v>-</v>
      </c>
      <c r="C1116" t="str" cm="1">
        <f t="array" ref="C1116">IF(B1116="-","-",_xldudf_EVEONLINE_CATEGORY(_FV(B1116,"category_id")))</f>
        <v>-</v>
      </c>
      <c r="K1116" s="4" cm="1">
        <f t="array" ref="K1116">IFERROR(_FV(_xldudf_EVEONLINE_TYPE(_FV(_FV(A1116,"type"),"id")),"Adjusted Price",TRUE),0)</f>
        <v>0</v>
      </c>
      <c r="L1116" s="4">
        <f t="shared" si="17"/>
        <v>0</v>
      </c>
    </row>
    <row r="1117" spans="2:12">
      <c r="B1117" t="str" cm="1">
        <f t="array" ref="B1117">IF(A1117="","-",_xldudf_EVEONLINE_GROUP(_FV(_FV(A1117,"type"),"groupID")))</f>
        <v>-</v>
      </c>
      <c r="C1117" t="str" cm="1">
        <f t="array" ref="C1117">IF(B1117="-","-",_xldudf_EVEONLINE_CATEGORY(_FV(B1117,"category_id")))</f>
        <v>-</v>
      </c>
      <c r="K1117" s="4" cm="1">
        <f t="array" ref="K1117">IFERROR(_FV(_xldudf_EVEONLINE_TYPE(_FV(_FV(A1117,"type"),"id")),"Adjusted Price",TRUE),0)</f>
        <v>0</v>
      </c>
      <c r="L1117" s="4">
        <f t="shared" si="17"/>
        <v>0</v>
      </c>
    </row>
    <row r="1118" spans="2:12">
      <c r="B1118" t="str" cm="1">
        <f t="array" ref="B1118">IF(A1118="","-",_xldudf_EVEONLINE_GROUP(_FV(_FV(A1118,"type"),"groupID")))</f>
        <v>-</v>
      </c>
      <c r="C1118" t="str" cm="1">
        <f t="array" ref="C1118">IF(B1118="-","-",_xldudf_EVEONLINE_CATEGORY(_FV(B1118,"category_id")))</f>
        <v>-</v>
      </c>
      <c r="K1118" s="4" cm="1">
        <f t="array" ref="K1118">IFERROR(_FV(_xldudf_EVEONLINE_TYPE(_FV(_FV(A1118,"type"),"id")),"Adjusted Price",TRUE),0)</f>
        <v>0</v>
      </c>
      <c r="L1118" s="4">
        <f t="shared" si="17"/>
        <v>0</v>
      </c>
    </row>
    <row r="1119" spans="2:12">
      <c r="B1119" t="str" cm="1">
        <f t="array" ref="B1119">IF(A1119="","-",_xldudf_EVEONLINE_GROUP(_FV(_FV(A1119,"type"),"groupID")))</f>
        <v>-</v>
      </c>
      <c r="C1119" t="str" cm="1">
        <f t="array" ref="C1119">IF(B1119="-","-",_xldudf_EVEONLINE_CATEGORY(_FV(B1119,"category_id")))</f>
        <v>-</v>
      </c>
      <c r="K1119" s="4" cm="1">
        <f t="array" ref="K1119">IFERROR(_FV(_xldudf_EVEONLINE_TYPE(_FV(_FV(A1119,"type"),"id")),"Adjusted Price",TRUE),0)</f>
        <v>0</v>
      </c>
      <c r="L1119" s="4">
        <f t="shared" si="17"/>
        <v>0</v>
      </c>
    </row>
    <row r="1120" spans="2:12">
      <c r="B1120" t="str" cm="1">
        <f t="array" ref="B1120">IF(A1120="","-",_xldudf_EVEONLINE_GROUP(_FV(_FV(A1120,"type"),"groupID")))</f>
        <v>-</v>
      </c>
      <c r="C1120" t="str" cm="1">
        <f t="array" ref="C1120">IF(B1120="-","-",_xldudf_EVEONLINE_CATEGORY(_FV(B1120,"category_id")))</f>
        <v>-</v>
      </c>
      <c r="K1120" s="4" cm="1">
        <f t="array" ref="K1120">IFERROR(_FV(_xldudf_EVEONLINE_TYPE(_FV(_FV(A1120,"type"),"id")),"Adjusted Price",TRUE),0)</f>
        <v>0</v>
      </c>
      <c r="L1120" s="4">
        <f t="shared" si="17"/>
        <v>0</v>
      </c>
    </row>
    <row r="1121" spans="2:12">
      <c r="B1121" t="str" cm="1">
        <f t="array" ref="B1121">IF(A1121="","-",_xldudf_EVEONLINE_GROUP(_FV(_FV(A1121,"type"),"groupID")))</f>
        <v>-</v>
      </c>
      <c r="C1121" t="str" cm="1">
        <f t="array" ref="C1121">IF(B1121="-","-",_xldudf_EVEONLINE_CATEGORY(_FV(B1121,"category_id")))</f>
        <v>-</v>
      </c>
      <c r="K1121" s="4" cm="1">
        <f t="array" ref="K1121">IFERROR(_FV(_xldudf_EVEONLINE_TYPE(_FV(_FV(A1121,"type"),"id")),"Adjusted Price",TRUE),0)</f>
        <v>0</v>
      </c>
      <c r="L1121" s="4">
        <f t="shared" si="17"/>
        <v>0</v>
      </c>
    </row>
    <row r="1122" spans="2:12">
      <c r="B1122" t="str" cm="1">
        <f t="array" ref="B1122">IF(A1122="","-",_xldudf_EVEONLINE_GROUP(_FV(_FV(A1122,"type"),"groupID")))</f>
        <v>-</v>
      </c>
      <c r="C1122" t="str" cm="1">
        <f t="array" ref="C1122">IF(B1122="-","-",_xldudf_EVEONLINE_CATEGORY(_FV(B1122,"category_id")))</f>
        <v>-</v>
      </c>
      <c r="K1122" s="4" cm="1">
        <f t="array" ref="K1122">IFERROR(_FV(_xldudf_EVEONLINE_TYPE(_FV(_FV(A1122,"type"),"id")),"Adjusted Price",TRUE),0)</f>
        <v>0</v>
      </c>
      <c r="L1122" s="4">
        <f t="shared" si="17"/>
        <v>0</v>
      </c>
    </row>
    <row r="1123" spans="2:12">
      <c r="B1123" t="str" cm="1">
        <f t="array" ref="B1123">IF(A1123="","-",_xldudf_EVEONLINE_GROUP(_FV(_FV(A1123,"type"),"groupID")))</f>
        <v>-</v>
      </c>
      <c r="C1123" t="str" cm="1">
        <f t="array" ref="C1123">IF(B1123="-","-",_xldudf_EVEONLINE_CATEGORY(_FV(B1123,"category_id")))</f>
        <v>-</v>
      </c>
      <c r="K1123" s="4" cm="1">
        <f t="array" ref="K1123">IFERROR(_FV(_xldudf_EVEONLINE_TYPE(_FV(_FV(A1123,"type"),"id")),"Adjusted Price",TRUE),0)</f>
        <v>0</v>
      </c>
      <c r="L1123" s="4">
        <f t="shared" si="17"/>
        <v>0</v>
      </c>
    </row>
    <row r="1124" spans="2:12">
      <c r="B1124" t="str" cm="1">
        <f t="array" ref="B1124">IF(A1124="","-",_xldudf_EVEONLINE_GROUP(_FV(_FV(A1124,"type"),"groupID")))</f>
        <v>-</v>
      </c>
      <c r="C1124" t="str" cm="1">
        <f t="array" ref="C1124">IF(B1124="-","-",_xldudf_EVEONLINE_CATEGORY(_FV(B1124,"category_id")))</f>
        <v>-</v>
      </c>
      <c r="K1124" s="4" cm="1">
        <f t="array" ref="K1124">IFERROR(_FV(_xldudf_EVEONLINE_TYPE(_FV(_FV(A1124,"type"),"id")),"Adjusted Price",TRUE),0)</f>
        <v>0</v>
      </c>
      <c r="L1124" s="4">
        <f t="shared" si="17"/>
        <v>0</v>
      </c>
    </row>
    <row r="1125" spans="2:12">
      <c r="B1125" t="str" cm="1">
        <f t="array" ref="B1125">IF(A1125="","-",_xldudf_EVEONLINE_GROUP(_FV(_FV(A1125,"type"),"groupID")))</f>
        <v>-</v>
      </c>
      <c r="C1125" t="str" cm="1">
        <f t="array" ref="C1125">IF(B1125="-","-",_xldudf_EVEONLINE_CATEGORY(_FV(B1125,"category_id")))</f>
        <v>-</v>
      </c>
      <c r="K1125" s="4" cm="1">
        <f t="array" ref="K1125">IFERROR(_FV(_xldudf_EVEONLINE_TYPE(_FV(_FV(A1125,"type"),"id")),"Adjusted Price",TRUE),0)</f>
        <v>0</v>
      </c>
      <c r="L1125" s="4">
        <f t="shared" si="17"/>
        <v>0</v>
      </c>
    </row>
    <row r="1126" spans="2:12">
      <c r="B1126" t="str" cm="1">
        <f t="array" ref="B1126">IF(A1126="","-",_xldudf_EVEONLINE_GROUP(_FV(_FV(A1126,"type"),"groupID")))</f>
        <v>-</v>
      </c>
      <c r="C1126" t="str" cm="1">
        <f t="array" ref="C1126">IF(B1126="-","-",_xldudf_EVEONLINE_CATEGORY(_FV(B1126,"category_id")))</f>
        <v>-</v>
      </c>
      <c r="K1126" s="4" cm="1">
        <f t="array" ref="K1126">IFERROR(_FV(_xldudf_EVEONLINE_TYPE(_FV(_FV(A1126,"type"),"id")),"Adjusted Price",TRUE),0)</f>
        <v>0</v>
      </c>
      <c r="L1126" s="4">
        <f t="shared" si="17"/>
        <v>0</v>
      </c>
    </row>
    <row r="1127" spans="2:12">
      <c r="B1127" t="str" cm="1">
        <f t="array" ref="B1127">IF(A1127="","-",_xldudf_EVEONLINE_GROUP(_FV(_FV(A1127,"type"),"groupID")))</f>
        <v>-</v>
      </c>
      <c r="C1127" t="str" cm="1">
        <f t="array" ref="C1127">IF(B1127="-","-",_xldudf_EVEONLINE_CATEGORY(_FV(B1127,"category_id")))</f>
        <v>-</v>
      </c>
      <c r="K1127" s="4" cm="1">
        <f t="array" ref="K1127">IFERROR(_FV(_xldudf_EVEONLINE_TYPE(_FV(_FV(A1127,"type"),"id")),"Adjusted Price",TRUE),0)</f>
        <v>0</v>
      </c>
      <c r="L1127" s="4">
        <f t="shared" si="17"/>
        <v>0</v>
      </c>
    </row>
    <row r="1128" spans="2:12">
      <c r="B1128" t="str" cm="1">
        <f t="array" ref="B1128">IF(A1128="","-",_xldudf_EVEONLINE_GROUP(_FV(_FV(A1128,"type"),"groupID")))</f>
        <v>-</v>
      </c>
      <c r="C1128" t="str" cm="1">
        <f t="array" ref="C1128">IF(B1128="-","-",_xldudf_EVEONLINE_CATEGORY(_FV(B1128,"category_id")))</f>
        <v>-</v>
      </c>
      <c r="K1128" s="4" cm="1">
        <f t="array" ref="K1128">IFERROR(_FV(_xldudf_EVEONLINE_TYPE(_FV(_FV(A1128,"type"),"id")),"Adjusted Price",TRUE),0)</f>
        <v>0</v>
      </c>
      <c r="L1128" s="4">
        <f t="shared" si="17"/>
        <v>0</v>
      </c>
    </row>
    <row r="1129" spans="2:12">
      <c r="B1129" t="str" cm="1">
        <f t="array" ref="B1129">IF(A1129="","-",_xldudf_EVEONLINE_GROUP(_FV(_FV(A1129,"type"),"groupID")))</f>
        <v>-</v>
      </c>
      <c r="C1129" t="str" cm="1">
        <f t="array" ref="C1129">IF(B1129="-","-",_xldudf_EVEONLINE_CATEGORY(_FV(B1129,"category_id")))</f>
        <v>-</v>
      </c>
      <c r="K1129" s="4" cm="1">
        <f t="array" ref="K1129">IFERROR(_FV(_xldudf_EVEONLINE_TYPE(_FV(_FV(A1129,"type"),"id")),"Adjusted Price",TRUE),0)</f>
        <v>0</v>
      </c>
      <c r="L1129" s="4">
        <f t="shared" si="17"/>
        <v>0</v>
      </c>
    </row>
    <row r="1130" spans="2:12">
      <c r="B1130" t="str" cm="1">
        <f t="array" ref="B1130">IF(A1130="","-",_xldudf_EVEONLINE_GROUP(_FV(_FV(A1130,"type"),"groupID")))</f>
        <v>-</v>
      </c>
      <c r="C1130" t="str" cm="1">
        <f t="array" ref="C1130">IF(B1130="-","-",_xldudf_EVEONLINE_CATEGORY(_FV(B1130,"category_id")))</f>
        <v>-</v>
      </c>
      <c r="K1130" s="4" cm="1">
        <f t="array" ref="K1130">IFERROR(_FV(_xldudf_EVEONLINE_TYPE(_FV(_FV(A1130,"type"),"id")),"Adjusted Price",TRUE),0)</f>
        <v>0</v>
      </c>
      <c r="L1130" s="4">
        <f t="shared" si="17"/>
        <v>0</v>
      </c>
    </row>
    <row r="1131" spans="2:12">
      <c r="B1131" t="str" cm="1">
        <f t="array" ref="B1131">IF(A1131="","-",_xldudf_EVEONLINE_GROUP(_FV(_FV(A1131,"type"),"groupID")))</f>
        <v>-</v>
      </c>
      <c r="C1131" t="str" cm="1">
        <f t="array" ref="C1131">IF(B1131="-","-",_xldudf_EVEONLINE_CATEGORY(_FV(B1131,"category_id")))</f>
        <v>-</v>
      </c>
      <c r="K1131" s="4" cm="1">
        <f t="array" ref="K1131">IFERROR(_FV(_xldudf_EVEONLINE_TYPE(_FV(_FV(A1131,"type"),"id")),"Adjusted Price",TRUE),0)</f>
        <v>0</v>
      </c>
      <c r="L1131" s="4">
        <f t="shared" si="17"/>
        <v>0</v>
      </c>
    </row>
    <row r="1132" spans="2:12">
      <c r="B1132" t="str" cm="1">
        <f t="array" ref="B1132">IF(A1132="","-",_xldudf_EVEONLINE_GROUP(_FV(_FV(A1132,"type"),"groupID")))</f>
        <v>-</v>
      </c>
      <c r="C1132" t="str" cm="1">
        <f t="array" ref="C1132">IF(B1132="-","-",_xldudf_EVEONLINE_CATEGORY(_FV(B1132,"category_id")))</f>
        <v>-</v>
      </c>
      <c r="K1132" s="4" cm="1">
        <f t="array" ref="K1132">IFERROR(_FV(_xldudf_EVEONLINE_TYPE(_FV(_FV(A1132,"type"),"id")),"Adjusted Price",TRUE),0)</f>
        <v>0</v>
      </c>
      <c r="L1132" s="4">
        <f t="shared" si="17"/>
        <v>0</v>
      </c>
    </row>
    <row r="1133" spans="2:12">
      <c r="B1133" t="str" cm="1">
        <f t="array" ref="B1133">IF(A1133="","-",_xldudf_EVEONLINE_GROUP(_FV(_FV(A1133,"type"),"groupID")))</f>
        <v>-</v>
      </c>
      <c r="C1133" t="str" cm="1">
        <f t="array" ref="C1133">IF(B1133="-","-",_xldudf_EVEONLINE_CATEGORY(_FV(B1133,"category_id")))</f>
        <v>-</v>
      </c>
      <c r="K1133" s="4" cm="1">
        <f t="array" ref="K1133">IFERROR(_FV(_xldudf_EVEONLINE_TYPE(_FV(_FV(A1133,"type"),"id")),"Adjusted Price",TRUE),0)</f>
        <v>0</v>
      </c>
      <c r="L1133" s="4">
        <f t="shared" si="17"/>
        <v>0</v>
      </c>
    </row>
    <row r="1134" spans="2:12">
      <c r="B1134" t="str" cm="1">
        <f t="array" ref="B1134">IF(A1134="","-",_xldudf_EVEONLINE_GROUP(_FV(_FV(A1134,"type"),"groupID")))</f>
        <v>-</v>
      </c>
      <c r="C1134" t="str" cm="1">
        <f t="array" ref="C1134">IF(B1134="-","-",_xldudf_EVEONLINE_CATEGORY(_FV(B1134,"category_id")))</f>
        <v>-</v>
      </c>
      <c r="K1134" s="4" cm="1">
        <f t="array" ref="K1134">IFERROR(_FV(_xldudf_EVEONLINE_TYPE(_FV(_FV(A1134,"type"),"id")),"Adjusted Price",TRUE),0)</f>
        <v>0</v>
      </c>
      <c r="L1134" s="4">
        <f t="shared" si="17"/>
        <v>0</v>
      </c>
    </row>
    <row r="1135" spans="2:12">
      <c r="B1135" t="str" cm="1">
        <f t="array" ref="B1135">IF(A1135="","-",_xldudf_EVEONLINE_GROUP(_FV(_FV(A1135,"type"),"groupID")))</f>
        <v>-</v>
      </c>
      <c r="C1135" t="str" cm="1">
        <f t="array" ref="C1135">IF(B1135="-","-",_xldudf_EVEONLINE_CATEGORY(_FV(B1135,"category_id")))</f>
        <v>-</v>
      </c>
      <c r="K1135" s="4" cm="1">
        <f t="array" ref="K1135">IFERROR(_FV(_xldudf_EVEONLINE_TYPE(_FV(_FV(A1135,"type"),"id")),"Adjusted Price",TRUE),0)</f>
        <v>0</v>
      </c>
      <c r="L1135" s="4">
        <f t="shared" si="17"/>
        <v>0</v>
      </c>
    </row>
    <row r="1136" spans="2:12">
      <c r="B1136" t="str" cm="1">
        <f t="array" ref="B1136">IF(A1136="","-",_xldudf_EVEONLINE_GROUP(_FV(_FV(A1136,"type"),"groupID")))</f>
        <v>-</v>
      </c>
      <c r="C1136" t="str" cm="1">
        <f t="array" ref="C1136">IF(B1136="-","-",_xldudf_EVEONLINE_CATEGORY(_FV(B1136,"category_id")))</f>
        <v>-</v>
      </c>
      <c r="K1136" s="4" cm="1">
        <f t="array" ref="K1136">IFERROR(_FV(_xldudf_EVEONLINE_TYPE(_FV(_FV(A1136,"type"),"id")),"Adjusted Price",TRUE),0)</f>
        <v>0</v>
      </c>
      <c r="L1136" s="4">
        <f t="shared" si="17"/>
        <v>0</v>
      </c>
    </row>
    <row r="1137" spans="2:12">
      <c r="B1137" t="str" cm="1">
        <f t="array" ref="B1137">IF(A1137="","-",_xldudf_EVEONLINE_GROUP(_FV(_FV(A1137,"type"),"groupID")))</f>
        <v>-</v>
      </c>
      <c r="C1137" t="str" cm="1">
        <f t="array" ref="C1137">IF(B1137="-","-",_xldudf_EVEONLINE_CATEGORY(_FV(B1137,"category_id")))</f>
        <v>-</v>
      </c>
      <c r="K1137" s="4" cm="1">
        <f t="array" ref="K1137">IFERROR(_FV(_xldudf_EVEONLINE_TYPE(_FV(_FV(A1137,"type"),"id")),"Adjusted Price",TRUE),0)</f>
        <v>0</v>
      </c>
      <c r="L1137" s="4">
        <f t="shared" si="17"/>
        <v>0</v>
      </c>
    </row>
    <row r="1138" spans="2:12">
      <c r="B1138" t="str" cm="1">
        <f t="array" ref="B1138">IF(A1138="","-",_xldudf_EVEONLINE_GROUP(_FV(_FV(A1138,"type"),"groupID")))</f>
        <v>-</v>
      </c>
      <c r="C1138" t="str" cm="1">
        <f t="array" ref="C1138">IF(B1138="-","-",_xldudf_EVEONLINE_CATEGORY(_FV(B1138,"category_id")))</f>
        <v>-</v>
      </c>
      <c r="K1138" s="4" cm="1">
        <f t="array" ref="K1138">IFERROR(_FV(_xldudf_EVEONLINE_TYPE(_FV(_FV(A1138,"type"),"id")),"Adjusted Price",TRUE),0)</f>
        <v>0</v>
      </c>
      <c r="L1138" s="4">
        <f t="shared" si="17"/>
        <v>0</v>
      </c>
    </row>
    <row r="1139" spans="2:12">
      <c r="B1139" t="str" cm="1">
        <f t="array" ref="B1139">IF(A1139="","-",_xldudf_EVEONLINE_GROUP(_FV(_FV(A1139,"type"),"groupID")))</f>
        <v>-</v>
      </c>
      <c r="C1139" t="str" cm="1">
        <f t="array" ref="C1139">IF(B1139="-","-",_xldudf_EVEONLINE_CATEGORY(_FV(B1139,"category_id")))</f>
        <v>-</v>
      </c>
      <c r="K1139" s="4" cm="1">
        <f t="array" ref="K1139">IFERROR(_FV(_xldudf_EVEONLINE_TYPE(_FV(_FV(A1139,"type"),"id")),"Adjusted Price",TRUE),0)</f>
        <v>0</v>
      </c>
      <c r="L1139" s="4">
        <f t="shared" si="17"/>
        <v>0</v>
      </c>
    </row>
    <row r="1140" spans="2:12">
      <c r="B1140" t="str" cm="1">
        <f t="array" ref="B1140">IF(A1140="","-",_xldudf_EVEONLINE_GROUP(_FV(_FV(A1140,"type"),"groupID")))</f>
        <v>-</v>
      </c>
      <c r="C1140" t="str" cm="1">
        <f t="array" ref="C1140">IF(B1140="-","-",_xldudf_EVEONLINE_CATEGORY(_FV(B1140,"category_id")))</f>
        <v>-</v>
      </c>
      <c r="K1140" s="4" cm="1">
        <f t="array" ref="K1140">IFERROR(_FV(_xldudf_EVEONLINE_TYPE(_FV(_FV(A1140,"type"),"id")),"Adjusted Price",TRUE),0)</f>
        <v>0</v>
      </c>
      <c r="L1140" s="4">
        <f t="shared" si="17"/>
        <v>0</v>
      </c>
    </row>
    <row r="1141" spans="2:12">
      <c r="B1141" t="str" cm="1">
        <f t="array" ref="B1141">IF(A1141="","-",_xldudf_EVEONLINE_GROUP(_FV(_FV(A1141,"type"),"groupID")))</f>
        <v>-</v>
      </c>
      <c r="C1141" t="str" cm="1">
        <f t="array" ref="C1141">IF(B1141="-","-",_xldudf_EVEONLINE_CATEGORY(_FV(B1141,"category_id")))</f>
        <v>-</v>
      </c>
      <c r="K1141" s="4" cm="1">
        <f t="array" ref="K1141">IFERROR(_FV(_xldudf_EVEONLINE_TYPE(_FV(_FV(A1141,"type"),"id")),"Adjusted Price",TRUE),0)</f>
        <v>0</v>
      </c>
      <c r="L1141" s="4">
        <f t="shared" si="17"/>
        <v>0</v>
      </c>
    </row>
    <row r="1142" spans="2:12">
      <c r="B1142" t="str" cm="1">
        <f t="array" ref="B1142">IF(A1142="","-",_xldudf_EVEONLINE_GROUP(_FV(_FV(A1142,"type"),"groupID")))</f>
        <v>-</v>
      </c>
      <c r="C1142" t="str" cm="1">
        <f t="array" ref="C1142">IF(B1142="-","-",_xldudf_EVEONLINE_CATEGORY(_FV(B1142,"category_id")))</f>
        <v>-</v>
      </c>
      <c r="K1142" s="4" cm="1">
        <f t="array" ref="K1142">IFERROR(_FV(_xldudf_EVEONLINE_TYPE(_FV(_FV(A1142,"type"),"id")),"Adjusted Price",TRUE),0)</f>
        <v>0</v>
      </c>
      <c r="L1142" s="4">
        <f t="shared" si="17"/>
        <v>0</v>
      </c>
    </row>
    <row r="1143" spans="2:12">
      <c r="B1143" t="str" cm="1">
        <f t="array" ref="B1143">IF(A1143="","-",_xldudf_EVEONLINE_GROUP(_FV(_FV(A1143,"type"),"groupID")))</f>
        <v>-</v>
      </c>
      <c r="C1143" t="str" cm="1">
        <f t="array" ref="C1143">IF(B1143="-","-",_xldudf_EVEONLINE_CATEGORY(_FV(B1143,"category_id")))</f>
        <v>-</v>
      </c>
      <c r="K1143" s="4" cm="1">
        <f t="array" ref="K1143">IFERROR(_FV(_xldudf_EVEONLINE_TYPE(_FV(_FV(A1143,"type"),"id")),"Adjusted Price",TRUE),0)</f>
        <v>0</v>
      </c>
      <c r="L1143" s="4">
        <f t="shared" si="17"/>
        <v>0</v>
      </c>
    </row>
    <row r="1144" spans="2:12">
      <c r="B1144" t="str" cm="1">
        <f t="array" ref="B1144">IF(A1144="","-",_xldudf_EVEONLINE_GROUP(_FV(_FV(A1144,"type"),"groupID")))</f>
        <v>-</v>
      </c>
      <c r="C1144" t="str" cm="1">
        <f t="array" ref="C1144">IF(B1144="-","-",_xldudf_EVEONLINE_CATEGORY(_FV(B1144,"category_id")))</f>
        <v>-</v>
      </c>
      <c r="K1144" s="4" cm="1">
        <f t="array" ref="K1144">IFERROR(_FV(_xldudf_EVEONLINE_TYPE(_FV(_FV(A1144,"type"),"id")),"Adjusted Price",TRUE),0)</f>
        <v>0</v>
      </c>
      <c r="L1144" s="4">
        <f t="shared" si="17"/>
        <v>0</v>
      </c>
    </row>
    <row r="1145" spans="2:12">
      <c r="B1145" t="str" cm="1">
        <f t="array" ref="B1145">IF(A1145="","-",_xldudf_EVEONLINE_GROUP(_FV(_FV(A1145,"type"),"groupID")))</f>
        <v>-</v>
      </c>
      <c r="C1145" t="str" cm="1">
        <f t="array" ref="C1145">IF(B1145="-","-",_xldudf_EVEONLINE_CATEGORY(_FV(B1145,"category_id")))</f>
        <v>-</v>
      </c>
      <c r="K1145" s="4" cm="1">
        <f t="array" ref="K1145">IFERROR(_FV(_xldudf_EVEONLINE_TYPE(_FV(_FV(A1145,"type"),"id")),"Adjusted Price",TRUE),0)</f>
        <v>0</v>
      </c>
      <c r="L1145" s="4">
        <f t="shared" si="17"/>
        <v>0</v>
      </c>
    </row>
    <row r="1146" spans="2:12">
      <c r="B1146" t="str" cm="1">
        <f t="array" ref="B1146">IF(A1146="","-",_xldudf_EVEONLINE_GROUP(_FV(_FV(A1146,"type"),"groupID")))</f>
        <v>-</v>
      </c>
      <c r="C1146" t="str" cm="1">
        <f t="array" ref="C1146">IF(B1146="-","-",_xldudf_EVEONLINE_CATEGORY(_FV(B1146,"category_id")))</f>
        <v>-</v>
      </c>
      <c r="K1146" s="4" cm="1">
        <f t="array" ref="K1146">IFERROR(_FV(_xldudf_EVEONLINE_TYPE(_FV(_FV(A1146,"type"),"id")),"Adjusted Price",TRUE),0)</f>
        <v>0</v>
      </c>
      <c r="L1146" s="4">
        <f t="shared" si="17"/>
        <v>0</v>
      </c>
    </row>
    <row r="1147" spans="2:12">
      <c r="B1147" t="str" cm="1">
        <f t="array" ref="B1147">IF(A1147="","-",_xldudf_EVEONLINE_GROUP(_FV(_FV(A1147,"type"),"groupID")))</f>
        <v>-</v>
      </c>
      <c r="C1147" t="str" cm="1">
        <f t="array" ref="C1147">IF(B1147="-","-",_xldudf_EVEONLINE_CATEGORY(_FV(B1147,"category_id")))</f>
        <v>-</v>
      </c>
      <c r="K1147" s="4" cm="1">
        <f t="array" ref="K1147">IFERROR(_FV(_xldudf_EVEONLINE_TYPE(_FV(_FV(A1147,"type"),"id")),"Adjusted Price",TRUE),0)</f>
        <v>0</v>
      </c>
      <c r="L1147" s="4">
        <f t="shared" si="17"/>
        <v>0</v>
      </c>
    </row>
    <row r="1148" spans="2:12">
      <c r="B1148" t="str" cm="1">
        <f t="array" ref="B1148">IF(A1148="","-",_xldudf_EVEONLINE_GROUP(_FV(_FV(A1148,"type"),"groupID")))</f>
        <v>-</v>
      </c>
      <c r="C1148" t="str" cm="1">
        <f t="array" ref="C1148">IF(B1148="-","-",_xldudf_EVEONLINE_CATEGORY(_FV(B1148,"category_id")))</f>
        <v>-</v>
      </c>
      <c r="K1148" s="4" cm="1">
        <f t="array" ref="K1148">IFERROR(_FV(_xldudf_EVEONLINE_TYPE(_FV(_FV(A1148,"type"),"id")),"Adjusted Price",TRUE),0)</f>
        <v>0</v>
      </c>
      <c r="L1148" s="4">
        <f t="shared" si="17"/>
        <v>0</v>
      </c>
    </row>
    <row r="1149" spans="2:12">
      <c r="B1149" t="str" cm="1">
        <f t="array" ref="B1149">IF(A1149="","-",_xldudf_EVEONLINE_GROUP(_FV(_FV(A1149,"type"),"groupID")))</f>
        <v>-</v>
      </c>
      <c r="C1149" t="str" cm="1">
        <f t="array" ref="C1149">IF(B1149="-","-",_xldudf_EVEONLINE_CATEGORY(_FV(B1149,"category_id")))</f>
        <v>-</v>
      </c>
      <c r="K1149" s="4" cm="1">
        <f t="array" ref="K1149">IFERROR(_FV(_xldudf_EVEONLINE_TYPE(_FV(_FV(A1149,"type"),"id")),"Adjusted Price",TRUE),0)</f>
        <v>0</v>
      </c>
      <c r="L1149" s="4">
        <f t="shared" si="17"/>
        <v>0</v>
      </c>
    </row>
    <row r="1150" spans="2:12">
      <c r="B1150" t="str" cm="1">
        <f t="array" ref="B1150">IF(A1150="","-",_xldudf_EVEONLINE_GROUP(_FV(_FV(A1150,"type"),"groupID")))</f>
        <v>-</v>
      </c>
      <c r="C1150" t="str" cm="1">
        <f t="array" ref="C1150">IF(B1150="-","-",_xldudf_EVEONLINE_CATEGORY(_FV(B1150,"category_id")))</f>
        <v>-</v>
      </c>
      <c r="K1150" s="4" cm="1">
        <f t="array" ref="K1150">IFERROR(_FV(_xldudf_EVEONLINE_TYPE(_FV(_FV(A1150,"type"),"id")),"Adjusted Price",TRUE),0)</f>
        <v>0</v>
      </c>
      <c r="L1150" s="4">
        <f t="shared" si="17"/>
        <v>0</v>
      </c>
    </row>
    <row r="1151" spans="2:12">
      <c r="B1151" t="str" cm="1">
        <f t="array" ref="B1151">IF(A1151="","-",_xldudf_EVEONLINE_GROUP(_FV(_FV(A1151,"type"),"groupID")))</f>
        <v>-</v>
      </c>
      <c r="C1151" t="str" cm="1">
        <f t="array" ref="C1151">IF(B1151="-","-",_xldudf_EVEONLINE_CATEGORY(_FV(B1151,"category_id")))</f>
        <v>-</v>
      </c>
      <c r="K1151" s="4" cm="1">
        <f t="array" ref="K1151">IFERROR(_FV(_xldudf_EVEONLINE_TYPE(_FV(_FV(A1151,"type"),"id")),"Adjusted Price",TRUE),0)</f>
        <v>0</v>
      </c>
      <c r="L1151" s="4">
        <f t="shared" si="17"/>
        <v>0</v>
      </c>
    </row>
    <row r="1152" spans="2:12">
      <c r="B1152" t="str" cm="1">
        <f t="array" ref="B1152">IF(A1152="","-",_xldudf_EVEONLINE_GROUP(_FV(_FV(A1152,"type"),"groupID")))</f>
        <v>-</v>
      </c>
      <c r="C1152" t="str" cm="1">
        <f t="array" ref="C1152">IF(B1152="-","-",_xldudf_EVEONLINE_CATEGORY(_FV(B1152,"category_id")))</f>
        <v>-</v>
      </c>
      <c r="K1152" s="4" cm="1">
        <f t="array" ref="K1152">IFERROR(_FV(_xldudf_EVEONLINE_TYPE(_FV(_FV(A1152,"type"),"id")),"Adjusted Price",TRUE),0)</f>
        <v>0</v>
      </c>
      <c r="L1152" s="4">
        <f t="shared" si="17"/>
        <v>0</v>
      </c>
    </row>
    <row r="1153" spans="2:12">
      <c r="B1153" t="str" cm="1">
        <f t="array" ref="B1153">IF(A1153="","-",_xldudf_EVEONLINE_GROUP(_FV(_FV(A1153,"type"),"groupID")))</f>
        <v>-</v>
      </c>
      <c r="C1153" t="str" cm="1">
        <f t="array" ref="C1153">IF(B1153="-","-",_xldudf_EVEONLINE_CATEGORY(_FV(B1153,"category_id")))</f>
        <v>-</v>
      </c>
      <c r="K1153" s="4" cm="1">
        <f t="array" ref="K1153">IFERROR(_FV(_xldudf_EVEONLINE_TYPE(_FV(_FV(A1153,"type"),"id")),"Adjusted Price",TRUE),0)</f>
        <v>0</v>
      </c>
      <c r="L1153" s="4">
        <f t="shared" si="17"/>
        <v>0</v>
      </c>
    </row>
    <row r="1154" spans="2:12">
      <c r="B1154" t="str" cm="1">
        <f t="array" ref="B1154">IF(A1154="","-",_xldudf_EVEONLINE_GROUP(_FV(_FV(A1154,"type"),"groupID")))</f>
        <v>-</v>
      </c>
      <c r="C1154" t="str" cm="1">
        <f t="array" ref="C1154">IF(B1154="-","-",_xldudf_EVEONLINE_CATEGORY(_FV(B1154,"category_id")))</f>
        <v>-</v>
      </c>
      <c r="K1154" s="4" cm="1">
        <f t="array" ref="K1154">IFERROR(_FV(_xldudf_EVEONLINE_TYPE(_FV(_FV(A1154,"type"),"id")),"Adjusted Price",TRUE),0)</f>
        <v>0</v>
      </c>
      <c r="L1154" s="4">
        <f t="shared" si="17"/>
        <v>0</v>
      </c>
    </row>
    <row r="1155" spans="2:12">
      <c r="B1155" t="str" cm="1">
        <f t="array" ref="B1155">IF(A1155="","-",_xldudf_EVEONLINE_GROUP(_FV(_FV(A1155,"type"),"groupID")))</f>
        <v>-</v>
      </c>
      <c r="C1155" t="str" cm="1">
        <f t="array" ref="C1155">IF(B1155="-","-",_xldudf_EVEONLINE_CATEGORY(_FV(B1155,"category_id")))</f>
        <v>-</v>
      </c>
      <c r="K1155" s="4" cm="1">
        <f t="array" ref="K1155">IFERROR(_FV(_xldudf_EVEONLINE_TYPE(_FV(_FV(A1155,"type"),"id")),"Adjusted Price",TRUE),0)</f>
        <v>0</v>
      </c>
      <c r="L1155" s="4">
        <f t="shared" ref="L1155:L1218" si="18">F1155*K1155</f>
        <v>0</v>
      </c>
    </row>
    <row r="1156" spans="2:12">
      <c r="B1156" t="str" cm="1">
        <f t="array" ref="B1156">IF(A1156="","-",_xldudf_EVEONLINE_GROUP(_FV(_FV(A1156,"type"),"groupID")))</f>
        <v>-</v>
      </c>
      <c r="C1156" t="str" cm="1">
        <f t="array" ref="C1156">IF(B1156="-","-",_xldudf_EVEONLINE_CATEGORY(_FV(B1156,"category_id")))</f>
        <v>-</v>
      </c>
      <c r="K1156" s="4" cm="1">
        <f t="array" ref="K1156">IFERROR(_FV(_xldudf_EVEONLINE_TYPE(_FV(_FV(A1156,"type"),"id")),"Adjusted Price",TRUE),0)</f>
        <v>0</v>
      </c>
      <c r="L1156" s="4">
        <f t="shared" si="18"/>
        <v>0</v>
      </c>
    </row>
    <row r="1157" spans="2:12">
      <c r="B1157" t="str" cm="1">
        <f t="array" ref="B1157">IF(A1157="","-",_xldudf_EVEONLINE_GROUP(_FV(_FV(A1157,"type"),"groupID")))</f>
        <v>-</v>
      </c>
      <c r="C1157" t="str" cm="1">
        <f t="array" ref="C1157">IF(B1157="-","-",_xldudf_EVEONLINE_CATEGORY(_FV(B1157,"category_id")))</f>
        <v>-</v>
      </c>
      <c r="K1157" s="4" cm="1">
        <f t="array" ref="K1157">IFERROR(_FV(_xldudf_EVEONLINE_TYPE(_FV(_FV(A1157,"type"),"id")),"Adjusted Price",TRUE),0)</f>
        <v>0</v>
      </c>
      <c r="L1157" s="4">
        <f t="shared" si="18"/>
        <v>0</v>
      </c>
    </row>
    <row r="1158" spans="2:12">
      <c r="B1158" t="str" cm="1">
        <f t="array" ref="B1158">IF(A1158="","-",_xldudf_EVEONLINE_GROUP(_FV(_FV(A1158,"type"),"groupID")))</f>
        <v>-</v>
      </c>
      <c r="C1158" t="str" cm="1">
        <f t="array" ref="C1158">IF(B1158="-","-",_xldudf_EVEONLINE_CATEGORY(_FV(B1158,"category_id")))</f>
        <v>-</v>
      </c>
      <c r="K1158" s="4" cm="1">
        <f t="array" ref="K1158">IFERROR(_FV(_xldudf_EVEONLINE_TYPE(_FV(_FV(A1158,"type"),"id")),"Adjusted Price",TRUE),0)</f>
        <v>0</v>
      </c>
      <c r="L1158" s="4">
        <f t="shared" si="18"/>
        <v>0</v>
      </c>
    </row>
    <row r="1159" spans="2:12">
      <c r="B1159" t="str" cm="1">
        <f t="array" ref="B1159">IF(A1159="","-",_xldudf_EVEONLINE_GROUP(_FV(_FV(A1159,"type"),"groupID")))</f>
        <v>-</v>
      </c>
      <c r="C1159" t="str" cm="1">
        <f t="array" ref="C1159">IF(B1159="-","-",_xldudf_EVEONLINE_CATEGORY(_FV(B1159,"category_id")))</f>
        <v>-</v>
      </c>
      <c r="K1159" s="4" cm="1">
        <f t="array" ref="K1159">IFERROR(_FV(_xldudf_EVEONLINE_TYPE(_FV(_FV(A1159,"type"),"id")),"Adjusted Price",TRUE),0)</f>
        <v>0</v>
      </c>
      <c r="L1159" s="4">
        <f t="shared" si="18"/>
        <v>0</v>
      </c>
    </row>
    <row r="1160" spans="2:12">
      <c r="B1160" t="str" cm="1">
        <f t="array" ref="B1160">IF(A1160="","-",_xldudf_EVEONLINE_GROUP(_FV(_FV(A1160,"type"),"groupID")))</f>
        <v>-</v>
      </c>
      <c r="C1160" t="str" cm="1">
        <f t="array" ref="C1160">IF(B1160="-","-",_xldudf_EVEONLINE_CATEGORY(_FV(B1160,"category_id")))</f>
        <v>-</v>
      </c>
      <c r="K1160" s="4" cm="1">
        <f t="array" ref="K1160">IFERROR(_FV(_xldudf_EVEONLINE_TYPE(_FV(_FV(A1160,"type"),"id")),"Adjusted Price",TRUE),0)</f>
        <v>0</v>
      </c>
      <c r="L1160" s="4">
        <f t="shared" si="18"/>
        <v>0</v>
      </c>
    </row>
    <row r="1161" spans="2:12">
      <c r="B1161" t="str" cm="1">
        <f t="array" ref="B1161">IF(A1161="","-",_xldudf_EVEONLINE_GROUP(_FV(_FV(A1161,"type"),"groupID")))</f>
        <v>-</v>
      </c>
      <c r="C1161" t="str" cm="1">
        <f t="array" ref="C1161">IF(B1161="-","-",_xldudf_EVEONLINE_CATEGORY(_FV(B1161,"category_id")))</f>
        <v>-</v>
      </c>
      <c r="K1161" s="4" cm="1">
        <f t="array" ref="K1161">IFERROR(_FV(_xldudf_EVEONLINE_TYPE(_FV(_FV(A1161,"type"),"id")),"Adjusted Price",TRUE),0)</f>
        <v>0</v>
      </c>
      <c r="L1161" s="4">
        <f t="shared" si="18"/>
        <v>0</v>
      </c>
    </row>
    <row r="1162" spans="2:12">
      <c r="B1162" t="str" cm="1">
        <f t="array" ref="B1162">IF(A1162="","-",_xldudf_EVEONLINE_GROUP(_FV(_FV(A1162,"type"),"groupID")))</f>
        <v>-</v>
      </c>
      <c r="C1162" t="str" cm="1">
        <f t="array" ref="C1162">IF(B1162="-","-",_xldudf_EVEONLINE_CATEGORY(_FV(B1162,"category_id")))</f>
        <v>-</v>
      </c>
      <c r="K1162" s="4" cm="1">
        <f t="array" ref="K1162">IFERROR(_FV(_xldudf_EVEONLINE_TYPE(_FV(_FV(A1162,"type"),"id")),"Adjusted Price",TRUE),0)</f>
        <v>0</v>
      </c>
      <c r="L1162" s="4">
        <f t="shared" si="18"/>
        <v>0</v>
      </c>
    </row>
    <row r="1163" spans="2:12">
      <c r="B1163" t="str" cm="1">
        <f t="array" ref="B1163">IF(A1163="","-",_xldudf_EVEONLINE_GROUP(_FV(_FV(A1163,"type"),"groupID")))</f>
        <v>-</v>
      </c>
      <c r="C1163" t="str" cm="1">
        <f t="array" ref="C1163">IF(B1163="-","-",_xldudf_EVEONLINE_CATEGORY(_FV(B1163,"category_id")))</f>
        <v>-</v>
      </c>
      <c r="K1163" s="4" cm="1">
        <f t="array" ref="K1163">IFERROR(_FV(_xldudf_EVEONLINE_TYPE(_FV(_FV(A1163,"type"),"id")),"Adjusted Price",TRUE),0)</f>
        <v>0</v>
      </c>
      <c r="L1163" s="4">
        <f t="shared" si="18"/>
        <v>0</v>
      </c>
    </row>
    <row r="1164" spans="2:12">
      <c r="B1164" t="str" cm="1">
        <f t="array" ref="B1164">IF(A1164="","-",_xldudf_EVEONLINE_GROUP(_FV(_FV(A1164,"type"),"groupID")))</f>
        <v>-</v>
      </c>
      <c r="C1164" t="str" cm="1">
        <f t="array" ref="C1164">IF(B1164="-","-",_xldudf_EVEONLINE_CATEGORY(_FV(B1164,"category_id")))</f>
        <v>-</v>
      </c>
      <c r="K1164" s="4" cm="1">
        <f t="array" ref="K1164">IFERROR(_FV(_xldudf_EVEONLINE_TYPE(_FV(_FV(A1164,"type"),"id")),"Adjusted Price",TRUE),0)</f>
        <v>0</v>
      </c>
      <c r="L1164" s="4">
        <f t="shared" si="18"/>
        <v>0</v>
      </c>
    </row>
    <row r="1165" spans="2:12">
      <c r="B1165" t="str" cm="1">
        <f t="array" ref="B1165">IF(A1165="","-",_xldudf_EVEONLINE_GROUP(_FV(_FV(A1165,"type"),"groupID")))</f>
        <v>-</v>
      </c>
      <c r="C1165" t="str" cm="1">
        <f t="array" ref="C1165">IF(B1165="-","-",_xldudf_EVEONLINE_CATEGORY(_FV(B1165,"category_id")))</f>
        <v>-</v>
      </c>
      <c r="K1165" s="4" cm="1">
        <f t="array" ref="K1165">IFERROR(_FV(_xldudf_EVEONLINE_TYPE(_FV(_FV(A1165,"type"),"id")),"Adjusted Price",TRUE),0)</f>
        <v>0</v>
      </c>
      <c r="L1165" s="4">
        <f t="shared" si="18"/>
        <v>0</v>
      </c>
    </row>
    <row r="1166" spans="2:12">
      <c r="B1166" t="str" cm="1">
        <f t="array" ref="B1166">IF(A1166="","-",_xldudf_EVEONLINE_GROUP(_FV(_FV(A1166,"type"),"groupID")))</f>
        <v>-</v>
      </c>
      <c r="C1166" t="str" cm="1">
        <f t="array" ref="C1166">IF(B1166="-","-",_xldudf_EVEONLINE_CATEGORY(_FV(B1166,"category_id")))</f>
        <v>-</v>
      </c>
      <c r="K1166" s="4" cm="1">
        <f t="array" ref="K1166">IFERROR(_FV(_xldudf_EVEONLINE_TYPE(_FV(_FV(A1166,"type"),"id")),"Adjusted Price",TRUE),0)</f>
        <v>0</v>
      </c>
      <c r="L1166" s="4">
        <f t="shared" si="18"/>
        <v>0</v>
      </c>
    </row>
    <row r="1167" spans="2:12">
      <c r="B1167" t="str" cm="1">
        <f t="array" ref="B1167">IF(A1167="","-",_xldudf_EVEONLINE_GROUP(_FV(_FV(A1167,"type"),"groupID")))</f>
        <v>-</v>
      </c>
      <c r="C1167" t="str" cm="1">
        <f t="array" ref="C1167">IF(B1167="-","-",_xldudf_EVEONLINE_CATEGORY(_FV(B1167,"category_id")))</f>
        <v>-</v>
      </c>
      <c r="K1167" s="4" cm="1">
        <f t="array" ref="K1167">IFERROR(_FV(_xldudf_EVEONLINE_TYPE(_FV(_FV(A1167,"type"),"id")),"Adjusted Price",TRUE),0)</f>
        <v>0</v>
      </c>
      <c r="L1167" s="4">
        <f t="shared" si="18"/>
        <v>0</v>
      </c>
    </row>
    <row r="1168" spans="2:12">
      <c r="B1168" t="str" cm="1">
        <f t="array" ref="B1168">IF(A1168="","-",_xldudf_EVEONLINE_GROUP(_FV(_FV(A1168,"type"),"groupID")))</f>
        <v>-</v>
      </c>
      <c r="C1168" t="str" cm="1">
        <f t="array" ref="C1168">IF(B1168="-","-",_xldudf_EVEONLINE_CATEGORY(_FV(B1168,"category_id")))</f>
        <v>-</v>
      </c>
      <c r="K1168" s="4" cm="1">
        <f t="array" ref="K1168">IFERROR(_FV(_xldudf_EVEONLINE_TYPE(_FV(_FV(A1168,"type"),"id")),"Adjusted Price",TRUE),0)</f>
        <v>0</v>
      </c>
      <c r="L1168" s="4">
        <f t="shared" si="18"/>
        <v>0</v>
      </c>
    </row>
    <row r="1169" spans="2:12">
      <c r="B1169" t="str" cm="1">
        <f t="array" ref="B1169">IF(A1169="","-",_xldudf_EVEONLINE_GROUP(_FV(_FV(A1169,"type"),"groupID")))</f>
        <v>-</v>
      </c>
      <c r="C1169" t="str" cm="1">
        <f t="array" ref="C1169">IF(B1169="-","-",_xldudf_EVEONLINE_CATEGORY(_FV(B1169,"category_id")))</f>
        <v>-</v>
      </c>
      <c r="K1169" s="4" cm="1">
        <f t="array" ref="K1169">IFERROR(_FV(_xldudf_EVEONLINE_TYPE(_FV(_FV(A1169,"type"),"id")),"Adjusted Price",TRUE),0)</f>
        <v>0</v>
      </c>
      <c r="L1169" s="4">
        <f t="shared" si="18"/>
        <v>0</v>
      </c>
    </row>
    <row r="1170" spans="2:12">
      <c r="B1170" t="str" cm="1">
        <f t="array" ref="B1170">IF(A1170="","-",_xldudf_EVEONLINE_GROUP(_FV(_FV(A1170,"type"),"groupID")))</f>
        <v>-</v>
      </c>
      <c r="C1170" t="str" cm="1">
        <f t="array" ref="C1170">IF(B1170="-","-",_xldudf_EVEONLINE_CATEGORY(_FV(B1170,"category_id")))</f>
        <v>-</v>
      </c>
      <c r="K1170" s="4" cm="1">
        <f t="array" ref="K1170">IFERROR(_FV(_xldudf_EVEONLINE_TYPE(_FV(_FV(A1170,"type"),"id")),"Adjusted Price",TRUE),0)</f>
        <v>0</v>
      </c>
      <c r="L1170" s="4">
        <f t="shared" si="18"/>
        <v>0</v>
      </c>
    </row>
    <row r="1171" spans="2:12">
      <c r="B1171" t="str" cm="1">
        <f t="array" ref="B1171">IF(A1171="","-",_xldudf_EVEONLINE_GROUP(_FV(_FV(A1171,"type"),"groupID")))</f>
        <v>-</v>
      </c>
      <c r="C1171" t="str" cm="1">
        <f t="array" ref="C1171">IF(B1171="-","-",_xldudf_EVEONLINE_CATEGORY(_FV(B1171,"category_id")))</f>
        <v>-</v>
      </c>
      <c r="K1171" s="4" cm="1">
        <f t="array" ref="K1171">IFERROR(_FV(_xldudf_EVEONLINE_TYPE(_FV(_FV(A1171,"type"),"id")),"Adjusted Price",TRUE),0)</f>
        <v>0</v>
      </c>
      <c r="L1171" s="4">
        <f t="shared" si="18"/>
        <v>0</v>
      </c>
    </row>
    <row r="1172" spans="2:12">
      <c r="B1172" t="str" cm="1">
        <f t="array" ref="B1172">IF(A1172="","-",_xldudf_EVEONLINE_GROUP(_FV(_FV(A1172,"type"),"groupID")))</f>
        <v>-</v>
      </c>
      <c r="C1172" t="str" cm="1">
        <f t="array" ref="C1172">IF(B1172="-","-",_xldudf_EVEONLINE_CATEGORY(_FV(B1172,"category_id")))</f>
        <v>-</v>
      </c>
      <c r="K1172" s="4" cm="1">
        <f t="array" ref="K1172">IFERROR(_FV(_xldudf_EVEONLINE_TYPE(_FV(_FV(A1172,"type"),"id")),"Adjusted Price",TRUE),0)</f>
        <v>0</v>
      </c>
      <c r="L1172" s="4">
        <f t="shared" si="18"/>
        <v>0</v>
      </c>
    </row>
    <row r="1173" spans="2:12">
      <c r="B1173" t="str" cm="1">
        <f t="array" ref="B1173">IF(A1173="","-",_xldudf_EVEONLINE_GROUP(_FV(_FV(A1173,"type"),"groupID")))</f>
        <v>-</v>
      </c>
      <c r="C1173" t="str" cm="1">
        <f t="array" ref="C1173">IF(B1173="-","-",_xldudf_EVEONLINE_CATEGORY(_FV(B1173,"category_id")))</f>
        <v>-</v>
      </c>
      <c r="K1173" s="4" cm="1">
        <f t="array" ref="K1173">IFERROR(_FV(_xldudf_EVEONLINE_TYPE(_FV(_FV(A1173,"type"),"id")),"Adjusted Price",TRUE),0)</f>
        <v>0</v>
      </c>
      <c r="L1173" s="4">
        <f t="shared" si="18"/>
        <v>0</v>
      </c>
    </row>
    <row r="1174" spans="2:12">
      <c r="B1174" t="str" cm="1">
        <f t="array" ref="B1174">IF(A1174="","-",_xldudf_EVEONLINE_GROUP(_FV(_FV(A1174,"type"),"groupID")))</f>
        <v>-</v>
      </c>
      <c r="C1174" t="str" cm="1">
        <f t="array" ref="C1174">IF(B1174="-","-",_xldudf_EVEONLINE_CATEGORY(_FV(B1174,"category_id")))</f>
        <v>-</v>
      </c>
      <c r="K1174" s="4" cm="1">
        <f t="array" ref="K1174">IFERROR(_FV(_xldudf_EVEONLINE_TYPE(_FV(_FV(A1174,"type"),"id")),"Adjusted Price",TRUE),0)</f>
        <v>0</v>
      </c>
      <c r="L1174" s="4">
        <f t="shared" si="18"/>
        <v>0</v>
      </c>
    </row>
    <row r="1175" spans="2:12">
      <c r="B1175" t="str" cm="1">
        <f t="array" ref="B1175">IF(A1175="","-",_xldudf_EVEONLINE_GROUP(_FV(_FV(A1175,"type"),"groupID")))</f>
        <v>-</v>
      </c>
      <c r="C1175" t="str" cm="1">
        <f t="array" ref="C1175">IF(B1175="-","-",_xldudf_EVEONLINE_CATEGORY(_FV(B1175,"category_id")))</f>
        <v>-</v>
      </c>
      <c r="K1175" s="4" cm="1">
        <f t="array" ref="K1175">IFERROR(_FV(_xldudf_EVEONLINE_TYPE(_FV(_FV(A1175,"type"),"id")),"Adjusted Price",TRUE),0)</f>
        <v>0</v>
      </c>
      <c r="L1175" s="4">
        <f t="shared" si="18"/>
        <v>0</v>
      </c>
    </row>
    <row r="1176" spans="2:12">
      <c r="B1176" t="str" cm="1">
        <f t="array" ref="B1176">IF(A1176="","-",_xldudf_EVEONLINE_GROUP(_FV(_FV(A1176,"type"),"groupID")))</f>
        <v>-</v>
      </c>
      <c r="C1176" t="str" cm="1">
        <f t="array" ref="C1176">IF(B1176="-","-",_xldudf_EVEONLINE_CATEGORY(_FV(B1176,"category_id")))</f>
        <v>-</v>
      </c>
      <c r="K1176" s="4" cm="1">
        <f t="array" ref="K1176">IFERROR(_FV(_xldudf_EVEONLINE_TYPE(_FV(_FV(A1176,"type"),"id")),"Adjusted Price",TRUE),0)</f>
        <v>0</v>
      </c>
      <c r="L1176" s="4">
        <f t="shared" si="18"/>
        <v>0</v>
      </c>
    </row>
    <row r="1177" spans="2:12">
      <c r="B1177" t="str" cm="1">
        <f t="array" ref="B1177">IF(A1177="","-",_xldudf_EVEONLINE_GROUP(_FV(_FV(A1177,"type"),"groupID")))</f>
        <v>-</v>
      </c>
      <c r="C1177" t="str" cm="1">
        <f t="array" ref="C1177">IF(B1177="-","-",_xldudf_EVEONLINE_CATEGORY(_FV(B1177,"category_id")))</f>
        <v>-</v>
      </c>
      <c r="K1177" s="4" cm="1">
        <f t="array" ref="K1177">IFERROR(_FV(_xldudf_EVEONLINE_TYPE(_FV(_FV(A1177,"type"),"id")),"Adjusted Price",TRUE),0)</f>
        <v>0</v>
      </c>
      <c r="L1177" s="4">
        <f t="shared" si="18"/>
        <v>0</v>
      </c>
    </row>
    <row r="1178" spans="2:12">
      <c r="B1178" t="str" cm="1">
        <f t="array" ref="B1178">IF(A1178="","-",_xldudf_EVEONLINE_GROUP(_FV(_FV(A1178,"type"),"groupID")))</f>
        <v>-</v>
      </c>
      <c r="C1178" t="str" cm="1">
        <f t="array" ref="C1178">IF(B1178="-","-",_xldudf_EVEONLINE_CATEGORY(_FV(B1178,"category_id")))</f>
        <v>-</v>
      </c>
      <c r="K1178" s="4" cm="1">
        <f t="array" ref="K1178">IFERROR(_FV(_xldudf_EVEONLINE_TYPE(_FV(_FV(A1178,"type"),"id")),"Adjusted Price",TRUE),0)</f>
        <v>0</v>
      </c>
      <c r="L1178" s="4">
        <f t="shared" si="18"/>
        <v>0</v>
      </c>
    </row>
    <row r="1179" spans="2:12">
      <c r="B1179" t="str" cm="1">
        <f t="array" ref="B1179">IF(A1179="","-",_xldudf_EVEONLINE_GROUP(_FV(_FV(A1179,"type"),"groupID")))</f>
        <v>-</v>
      </c>
      <c r="C1179" t="str" cm="1">
        <f t="array" ref="C1179">IF(B1179="-","-",_xldudf_EVEONLINE_CATEGORY(_FV(B1179,"category_id")))</f>
        <v>-</v>
      </c>
      <c r="K1179" s="4" cm="1">
        <f t="array" ref="K1179">IFERROR(_FV(_xldudf_EVEONLINE_TYPE(_FV(_FV(A1179,"type"),"id")),"Adjusted Price",TRUE),0)</f>
        <v>0</v>
      </c>
      <c r="L1179" s="4">
        <f t="shared" si="18"/>
        <v>0</v>
      </c>
    </row>
    <row r="1180" spans="2:12">
      <c r="B1180" t="str" cm="1">
        <f t="array" ref="B1180">IF(A1180="","-",_xldudf_EVEONLINE_GROUP(_FV(_FV(A1180,"type"),"groupID")))</f>
        <v>-</v>
      </c>
      <c r="C1180" t="str" cm="1">
        <f t="array" ref="C1180">IF(B1180="-","-",_xldudf_EVEONLINE_CATEGORY(_FV(B1180,"category_id")))</f>
        <v>-</v>
      </c>
      <c r="K1180" s="4" cm="1">
        <f t="array" ref="K1180">IFERROR(_FV(_xldudf_EVEONLINE_TYPE(_FV(_FV(A1180,"type"),"id")),"Adjusted Price",TRUE),0)</f>
        <v>0</v>
      </c>
      <c r="L1180" s="4">
        <f t="shared" si="18"/>
        <v>0</v>
      </c>
    </row>
    <row r="1181" spans="2:12">
      <c r="B1181" t="str" cm="1">
        <f t="array" ref="B1181">IF(A1181="","-",_xldudf_EVEONLINE_GROUP(_FV(_FV(A1181,"type"),"groupID")))</f>
        <v>-</v>
      </c>
      <c r="C1181" t="str" cm="1">
        <f t="array" ref="C1181">IF(B1181="-","-",_xldudf_EVEONLINE_CATEGORY(_FV(B1181,"category_id")))</f>
        <v>-</v>
      </c>
      <c r="K1181" s="4" cm="1">
        <f t="array" ref="K1181">IFERROR(_FV(_xldudf_EVEONLINE_TYPE(_FV(_FV(A1181,"type"),"id")),"Adjusted Price",TRUE),0)</f>
        <v>0</v>
      </c>
      <c r="L1181" s="4">
        <f t="shared" si="18"/>
        <v>0</v>
      </c>
    </row>
    <row r="1182" spans="2:12">
      <c r="B1182" t="str" cm="1">
        <f t="array" ref="B1182">IF(A1182="","-",_xldudf_EVEONLINE_GROUP(_FV(_FV(A1182,"type"),"groupID")))</f>
        <v>-</v>
      </c>
      <c r="C1182" t="str" cm="1">
        <f t="array" ref="C1182">IF(B1182="-","-",_xldudf_EVEONLINE_CATEGORY(_FV(B1182,"category_id")))</f>
        <v>-</v>
      </c>
      <c r="K1182" s="4" cm="1">
        <f t="array" ref="K1182">IFERROR(_FV(_xldudf_EVEONLINE_TYPE(_FV(_FV(A1182,"type"),"id")),"Adjusted Price",TRUE),0)</f>
        <v>0</v>
      </c>
      <c r="L1182" s="4">
        <f t="shared" si="18"/>
        <v>0</v>
      </c>
    </row>
    <row r="1183" spans="2:12">
      <c r="B1183" t="str" cm="1">
        <f t="array" ref="B1183">IF(A1183="","-",_xldudf_EVEONLINE_GROUP(_FV(_FV(A1183,"type"),"groupID")))</f>
        <v>-</v>
      </c>
      <c r="C1183" t="str" cm="1">
        <f t="array" ref="C1183">IF(B1183="-","-",_xldudf_EVEONLINE_CATEGORY(_FV(B1183,"category_id")))</f>
        <v>-</v>
      </c>
      <c r="K1183" s="4" cm="1">
        <f t="array" ref="K1183">IFERROR(_FV(_xldudf_EVEONLINE_TYPE(_FV(_FV(A1183,"type"),"id")),"Adjusted Price",TRUE),0)</f>
        <v>0</v>
      </c>
      <c r="L1183" s="4">
        <f t="shared" si="18"/>
        <v>0</v>
      </c>
    </row>
    <row r="1184" spans="2:12">
      <c r="B1184" t="str" cm="1">
        <f t="array" ref="B1184">IF(A1184="","-",_xldudf_EVEONLINE_GROUP(_FV(_FV(A1184,"type"),"groupID")))</f>
        <v>-</v>
      </c>
      <c r="C1184" t="str" cm="1">
        <f t="array" ref="C1184">IF(B1184="-","-",_xldudf_EVEONLINE_CATEGORY(_FV(B1184,"category_id")))</f>
        <v>-</v>
      </c>
      <c r="K1184" s="4" cm="1">
        <f t="array" ref="K1184">IFERROR(_FV(_xldudf_EVEONLINE_TYPE(_FV(_FV(A1184,"type"),"id")),"Adjusted Price",TRUE),0)</f>
        <v>0</v>
      </c>
      <c r="L1184" s="4">
        <f t="shared" si="18"/>
        <v>0</v>
      </c>
    </row>
    <row r="1185" spans="2:12">
      <c r="B1185" t="str" cm="1">
        <f t="array" ref="B1185">IF(A1185="","-",_xldudf_EVEONLINE_GROUP(_FV(_FV(A1185,"type"),"groupID")))</f>
        <v>-</v>
      </c>
      <c r="C1185" t="str" cm="1">
        <f t="array" ref="C1185">IF(B1185="-","-",_xldudf_EVEONLINE_CATEGORY(_FV(B1185,"category_id")))</f>
        <v>-</v>
      </c>
      <c r="K1185" s="4" cm="1">
        <f t="array" ref="K1185">IFERROR(_FV(_xldudf_EVEONLINE_TYPE(_FV(_FV(A1185,"type"),"id")),"Adjusted Price",TRUE),0)</f>
        <v>0</v>
      </c>
      <c r="L1185" s="4">
        <f t="shared" si="18"/>
        <v>0</v>
      </c>
    </row>
    <row r="1186" spans="2:12">
      <c r="B1186" t="str" cm="1">
        <f t="array" ref="B1186">IF(A1186="","-",_xldudf_EVEONLINE_GROUP(_FV(_FV(A1186,"type"),"groupID")))</f>
        <v>-</v>
      </c>
      <c r="C1186" t="str" cm="1">
        <f t="array" ref="C1186">IF(B1186="-","-",_xldudf_EVEONLINE_CATEGORY(_FV(B1186,"category_id")))</f>
        <v>-</v>
      </c>
      <c r="K1186" s="4" cm="1">
        <f t="array" ref="K1186">IFERROR(_FV(_xldudf_EVEONLINE_TYPE(_FV(_FV(A1186,"type"),"id")),"Adjusted Price",TRUE),0)</f>
        <v>0</v>
      </c>
      <c r="L1186" s="4">
        <f t="shared" si="18"/>
        <v>0</v>
      </c>
    </row>
    <row r="1187" spans="2:12">
      <c r="B1187" t="str" cm="1">
        <f t="array" ref="B1187">IF(A1187="","-",_xldudf_EVEONLINE_GROUP(_FV(_FV(A1187,"type"),"groupID")))</f>
        <v>-</v>
      </c>
      <c r="C1187" t="str" cm="1">
        <f t="array" ref="C1187">IF(B1187="-","-",_xldudf_EVEONLINE_CATEGORY(_FV(B1187,"category_id")))</f>
        <v>-</v>
      </c>
      <c r="K1187" s="4" cm="1">
        <f t="array" ref="K1187">IFERROR(_FV(_xldudf_EVEONLINE_TYPE(_FV(_FV(A1187,"type"),"id")),"Adjusted Price",TRUE),0)</f>
        <v>0</v>
      </c>
      <c r="L1187" s="4">
        <f t="shared" si="18"/>
        <v>0</v>
      </c>
    </row>
    <row r="1188" spans="2:12">
      <c r="B1188" t="str" cm="1">
        <f t="array" ref="B1188">IF(A1188="","-",_xldudf_EVEONLINE_GROUP(_FV(_FV(A1188,"type"),"groupID")))</f>
        <v>-</v>
      </c>
      <c r="C1188" t="str" cm="1">
        <f t="array" ref="C1188">IF(B1188="-","-",_xldudf_EVEONLINE_CATEGORY(_FV(B1188,"category_id")))</f>
        <v>-</v>
      </c>
      <c r="K1188" s="4" cm="1">
        <f t="array" ref="K1188">IFERROR(_FV(_xldudf_EVEONLINE_TYPE(_FV(_FV(A1188,"type"),"id")),"Adjusted Price",TRUE),0)</f>
        <v>0</v>
      </c>
      <c r="L1188" s="4">
        <f t="shared" si="18"/>
        <v>0</v>
      </c>
    </row>
    <row r="1189" spans="2:12">
      <c r="B1189" t="str" cm="1">
        <f t="array" ref="B1189">IF(A1189="","-",_xldudf_EVEONLINE_GROUP(_FV(_FV(A1189,"type"),"groupID")))</f>
        <v>-</v>
      </c>
      <c r="C1189" t="str" cm="1">
        <f t="array" ref="C1189">IF(B1189="-","-",_xldudf_EVEONLINE_CATEGORY(_FV(B1189,"category_id")))</f>
        <v>-</v>
      </c>
      <c r="K1189" s="4" cm="1">
        <f t="array" ref="K1189">IFERROR(_FV(_xldudf_EVEONLINE_TYPE(_FV(_FV(A1189,"type"),"id")),"Adjusted Price",TRUE),0)</f>
        <v>0</v>
      </c>
      <c r="L1189" s="4">
        <f t="shared" si="18"/>
        <v>0</v>
      </c>
    </row>
    <row r="1190" spans="2:12">
      <c r="B1190" t="str" cm="1">
        <f t="array" ref="B1190">IF(A1190="","-",_xldudf_EVEONLINE_GROUP(_FV(_FV(A1190,"type"),"groupID")))</f>
        <v>-</v>
      </c>
      <c r="C1190" t="str" cm="1">
        <f t="array" ref="C1190">IF(B1190="-","-",_xldudf_EVEONLINE_CATEGORY(_FV(B1190,"category_id")))</f>
        <v>-</v>
      </c>
      <c r="K1190" s="4" cm="1">
        <f t="array" ref="K1190">IFERROR(_FV(_xldudf_EVEONLINE_TYPE(_FV(_FV(A1190,"type"),"id")),"Adjusted Price",TRUE),0)</f>
        <v>0</v>
      </c>
      <c r="L1190" s="4">
        <f t="shared" si="18"/>
        <v>0</v>
      </c>
    </row>
    <row r="1191" spans="2:12">
      <c r="B1191" t="str" cm="1">
        <f t="array" ref="B1191">IF(A1191="","-",_xldudf_EVEONLINE_GROUP(_FV(_FV(A1191,"type"),"groupID")))</f>
        <v>-</v>
      </c>
      <c r="C1191" t="str" cm="1">
        <f t="array" ref="C1191">IF(B1191="-","-",_xldudf_EVEONLINE_CATEGORY(_FV(B1191,"category_id")))</f>
        <v>-</v>
      </c>
      <c r="K1191" s="4" cm="1">
        <f t="array" ref="K1191">IFERROR(_FV(_xldudf_EVEONLINE_TYPE(_FV(_FV(A1191,"type"),"id")),"Adjusted Price",TRUE),0)</f>
        <v>0</v>
      </c>
      <c r="L1191" s="4">
        <f t="shared" si="18"/>
        <v>0</v>
      </c>
    </row>
    <row r="1192" spans="2:12">
      <c r="B1192" t="str" cm="1">
        <f t="array" ref="B1192">IF(A1192="","-",_xldudf_EVEONLINE_GROUP(_FV(_FV(A1192,"type"),"groupID")))</f>
        <v>-</v>
      </c>
      <c r="C1192" t="str" cm="1">
        <f t="array" ref="C1192">IF(B1192="-","-",_xldudf_EVEONLINE_CATEGORY(_FV(B1192,"category_id")))</f>
        <v>-</v>
      </c>
      <c r="K1192" s="4" cm="1">
        <f t="array" ref="K1192">IFERROR(_FV(_xldudf_EVEONLINE_TYPE(_FV(_FV(A1192,"type"),"id")),"Adjusted Price",TRUE),0)</f>
        <v>0</v>
      </c>
      <c r="L1192" s="4">
        <f t="shared" si="18"/>
        <v>0</v>
      </c>
    </row>
    <row r="1193" spans="2:12">
      <c r="B1193" t="str" cm="1">
        <f t="array" ref="B1193">IF(A1193="","-",_xldudf_EVEONLINE_GROUP(_FV(_FV(A1193,"type"),"groupID")))</f>
        <v>-</v>
      </c>
      <c r="C1193" t="str" cm="1">
        <f t="array" ref="C1193">IF(B1193="-","-",_xldudf_EVEONLINE_CATEGORY(_FV(B1193,"category_id")))</f>
        <v>-</v>
      </c>
      <c r="K1193" s="4" cm="1">
        <f t="array" ref="K1193">IFERROR(_FV(_xldudf_EVEONLINE_TYPE(_FV(_FV(A1193,"type"),"id")),"Adjusted Price",TRUE),0)</f>
        <v>0</v>
      </c>
      <c r="L1193" s="4">
        <f t="shared" si="18"/>
        <v>0</v>
      </c>
    </row>
    <row r="1194" spans="2:12">
      <c r="B1194" t="str" cm="1">
        <f t="array" ref="B1194">IF(A1194="","-",_xldudf_EVEONLINE_GROUP(_FV(_FV(A1194,"type"),"groupID")))</f>
        <v>-</v>
      </c>
      <c r="C1194" t="str" cm="1">
        <f t="array" ref="C1194">IF(B1194="-","-",_xldudf_EVEONLINE_CATEGORY(_FV(B1194,"category_id")))</f>
        <v>-</v>
      </c>
      <c r="K1194" s="4" cm="1">
        <f t="array" ref="K1194">IFERROR(_FV(_xldudf_EVEONLINE_TYPE(_FV(_FV(A1194,"type"),"id")),"Adjusted Price",TRUE),0)</f>
        <v>0</v>
      </c>
      <c r="L1194" s="4">
        <f t="shared" si="18"/>
        <v>0</v>
      </c>
    </row>
    <row r="1195" spans="2:12">
      <c r="B1195" t="str" cm="1">
        <f t="array" ref="B1195">IF(A1195="","-",_xldudf_EVEONLINE_GROUP(_FV(_FV(A1195,"type"),"groupID")))</f>
        <v>-</v>
      </c>
      <c r="C1195" t="str" cm="1">
        <f t="array" ref="C1195">IF(B1195="-","-",_xldudf_EVEONLINE_CATEGORY(_FV(B1195,"category_id")))</f>
        <v>-</v>
      </c>
      <c r="K1195" s="4" cm="1">
        <f t="array" ref="K1195">IFERROR(_FV(_xldudf_EVEONLINE_TYPE(_FV(_FV(A1195,"type"),"id")),"Adjusted Price",TRUE),0)</f>
        <v>0</v>
      </c>
      <c r="L1195" s="4">
        <f t="shared" si="18"/>
        <v>0</v>
      </c>
    </row>
    <row r="1196" spans="2:12">
      <c r="B1196" t="str" cm="1">
        <f t="array" ref="B1196">IF(A1196="","-",_xldudf_EVEONLINE_GROUP(_FV(_FV(A1196,"type"),"groupID")))</f>
        <v>-</v>
      </c>
      <c r="C1196" t="str" cm="1">
        <f t="array" ref="C1196">IF(B1196="-","-",_xldudf_EVEONLINE_CATEGORY(_FV(B1196,"category_id")))</f>
        <v>-</v>
      </c>
      <c r="K1196" s="4" cm="1">
        <f t="array" ref="K1196">IFERROR(_FV(_xldudf_EVEONLINE_TYPE(_FV(_FV(A1196,"type"),"id")),"Adjusted Price",TRUE),0)</f>
        <v>0</v>
      </c>
      <c r="L1196" s="4">
        <f t="shared" si="18"/>
        <v>0</v>
      </c>
    </row>
    <row r="1197" spans="2:12">
      <c r="B1197" t="str" cm="1">
        <f t="array" ref="B1197">IF(A1197="","-",_xldudf_EVEONLINE_GROUP(_FV(_FV(A1197,"type"),"groupID")))</f>
        <v>-</v>
      </c>
      <c r="C1197" t="str" cm="1">
        <f t="array" ref="C1197">IF(B1197="-","-",_xldudf_EVEONLINE_CATEGORY(_FV(B1197,"category_id")))</f>
        <v>-</v>
      </c>
      <c r="K1197" s="4" cm="1">
        <f t="array" ref="K1197">IFERROR(_FV(_xldudf_EVEONLINE_TYPE(_FV(_FV(A1197,"type"),"id")),"Adjusted Price",TRUE),0)</f>
        <v>0</v>
      </c>
      <c r="L1197" s="4">
        <f t="shared" si="18"/>
        <v>0</v>
      </c>
    </row>
    <row r="1198" spans="2:12">
      <c r="B1198" t="str" cm="1">
        <f t="array" ref="B1198">IF(A1198="","-",_xldudf_EVEONLINE_GROUP(_FV(_FV(A1198,"type"),"groupID")))</f>
        <v>-</v>
      </c>
      <c r="C1198" t="str" cm="1">
        <f t="array" ref="C1198">IF(B1198="-","-",_xldudf_EVEONLINE_CATEGORY(_FV(B1198,"category_id")))</f>
        <v>-</v>
      </c>
      <c r="K1198" s="4" cm="1">
        <f t="array" ref="K1198">IFERROR(_FV(_xldudf_EVEONLINE_TYPE(_FV(_FV(A1198,"type"),"id")),"Adjusted Price",TRUE),0)</f>
        <v>0</v>
      </c>
      <c r="L1198" s="4">
        <f t="shared" si="18"/>
        <v>0</v>
      </c>
    </row>
    <row r="1199" spans="2:12">
      <c r="B1199" t="str" cm="1">
        <f t="array" ref="B1199">IF(A1199="","-",_xldudf_EVEONLINE_GROUP(_FV(_FV(A1199,"type"),"groupID")))</f>
        <v>-</v>
      </c>
      <c r="C1199" t="str" cm="1">
        <f t="array" ref="C1199">IF(B1199="-","-",_xldudf_EVEONLINE_CATEGORY(_FV(B1199,"category_id")))</f>
        <v>-</v>
      </c>
      <c r="K1199" s="4" cm="1">
        <f t="array" ref="K1199">IFERROR(_FV(_xldudf_EVEONLINE_TYPE(_FV(_FV(A1199,"type"),"id")),"Adjusted Price",TRUE),0)</f>
        <v>0</v>
      </c>
      <c r="L1199" s="4">
        <f t="shared" si="18"/>
        <v>0</v>
      </c>
    </row>
    <row r="1200" spans="2:12">
      <c r="B1200" t="str" cm="1">
        <f t="array" ref="B1200">IF(A1200="","-",_xldudf_EVEONLINE_GROUP(_FV(_FV(A1200,"type"),"groupID")))</f>
        <v>-</v>
      </c>
      <c r="C1200" t="str" cm="1">
        <f t="array" ref="C1200">IF(B1200="-","-",_xldudf_EVEONLINE_CATEGORY(_FV(B1200,"category_id")))</f>
        <v>-</v>
      </c>
      <c r="K1200" s="4" cm="1">
        <f t="array" ref="K1200">IFERROR(_FV(_xldudf_EVEONLINE_TYPE(_FV(_FV(A1200,"type"),"id")),"Adjusted Price",TRUE),0)</f>
        <v>0</v>
      </c>
      <c r="L1200" s="4">
        <f t="shared" si="18"/>
        <v>0</v>
      </c>
    </row>
    <row r="1201" spans="2:12">
      <c r="B1201" t="str" cm="1">
        <f t="array" ref="B1201">IF(A1201="","-",_xldudf_EVEONLINE_GROUP(_FV(_FV(A1201,"type"),"groupID")))</f>
        <v>-</v>
      </c>
      <c r="C1201" t="str" cm="1">
        <f t="array" ref="C1201">IF(B1201="-","-",_xldudf_EVEONLINE_CATEGORY(_FV(B1201,"category_id")))</f>
        <v>-</v>
      </c>
      <c r="K1201" s="4" cm="1">
        <f t="array" ref="K1201">IFERROR(_FV(_xldudf_EVEONLINE_TYPE(_FV(_FV(A1201,"type"),"id")),"Adjusted Price",TRUE),0)</f>
        <v>0</v>
      </c>
      <c r="L1201" s="4">
        <f t="shared" si="18"/>
        <v>0</v>
      </c>
    </row>
    <row r="1202" spans="2:12">
      <c r="B1202" t="str" cm="1">
        <f t="array" ref="B1202">IF(A1202="","-",_xldudf_EVEONLINE_GROUP(_FV(_FV(A1202,"type"),"groupID")))</f>
        <v>-</v>
      </c>
      <c r="C1202" t="str" cm="1">
        <f t="array" ref="C1202">IF(B1202="-","-",_xldudf_EVEONLINE_CATEGORY(_FV(B1202,"category_id")))</f>
        <v>-</v>
      </c>
      <c r="K1202" s="4" cm="1">
        <f t="array" ref="K1202">IFERROR(_FV(_xldudf_EVEONLINE_TYPE(_FV(_FV(A1202,"type"),"id")),"Adjusted Price",TRUE),0)</f>
        <v>0</v>
      </c>
      <c r="L1202" s="4">
        <f t="shared" si="18"/>
        <v>0</v>
      </c>
    </row>
    <row r="1203" spans="2:12">
      <c r="B1203" t="str" cm="1">
        <f t="array" ref="B1203">IF(A1203="","-",_xldudf_EVEONLINE_GROUP(_FV(_FV(A1203,"type"),"groupID")))</f>
        <v>-</v>
      </c>
      <c r="C1203" t="str" cm="1">
        <f t="array" ref="C1203">IF(B1203="-","-",_xldudf_EVEONLINE_CATEGORY(_FV(B1203,"category_id")))</f>
        <v>-</v>
      </c>
      <c r="K1203" s="4" cm="1">
        <f t="array" ref="K1203">IFERROR(_FV(_xldudf_EVEONLINE_TYPE(_FV(_FV(A1203,"type"),"id")),"Adjusted Price",TRUE),0)</f>
        <v>0</v>
      </c>
      <c r="L1203" s="4">
        <f t="shared" si="18"/>
        <v>0</v>
      </c>
    </row>
    <row r="1204" spans="2:12">
      <c r="B1204" t="str" cm="1">
        <f t="array" ref="B1204">IF(A1204="","-",_xldudf_EVEONLINE_GROUP(_FV(_FV(A1204,"type"),"groupID")))</f>
        <v>-</v>
      </c>
      <c r="C1204" t="str" cm="1">
        <f t="array" ref="C1204">IF(B1204="-","-",_xldudf_EVEONLINE_CATEGORY(_FV(B1204,"category_id")))</f>
        <v>-</v>
      </c>
      <c r="K1204" s="4" cm="1">
        <f t="array" ref="K1204">IFERROR(_FV(_xldudf_EVEONLINE_TYPE(_FV(_FV(A1204,"type"),"id")),"Adjusted Price",TRUE),0)</f>
        <v>0</v>
      </c>
      <c r="L1204" s="4">
        <f t="shared" si="18"/>
        <v>0</v>
      </c>
    </row>
    <row r="1205" spans="2:12">
      <c r="B1205" t="str" cm="1">
        <f t="array" ref="B1205">IF(A1205="","-",_xldudf_EVEONLINE_GROUP(_FV(_FV(A1205,"type"),"groupID")))</f>
        <v>-</v>
      </c>
      <c r="C1205" t="str" cm="1">
        <f t="array" ref="C1205">IF(B1205="-","-",_xldudf_EVEONLINE_CATEGORY(_FV(B1205,"category_id")))</f>
        <v>-</v>
      </c>
      <c r="K1205" s="4" cm="1">
        <f t="array" ref="K1205">IFERROR(_FV(_xldudf_EVEONLINE_TYPE(_FV(_FV(A1205,"type"),"id")),"Adjusted Price",TRUE),0)</f>
        <v>0</v>
      </c>
      <c r="L1205" s="4">
        <f t="shared" si="18"/>
        <v>0</v>
      </c>
    </row>
    <row r="1206" spans="2:12">
      <c r="B1206" t="str" cm="1">
        <f t="array" ref="B1206">IF(A1206="","-",_xldudf_EVEONLINE_GROUP(_FV(_FV(A1206,"type"),"groupID")))</f>
        <v>-</v>
      </c>
      <c r="C1206" t="str" cm="1">
        <f t="array" ref="C1206">IF(B1206="-","-",_xldudf_EVEONLINE_CATEGORY(_FV(B1206,"category_id")))</f>
        <v>-</v>
      </c>
      <c r="K1206" s="4" cm="1">
        <f t="array" ref="K1206">IFERROR(_FV(_xldudf_EVEONLINE_TYPE(_FV(_FV(A1206,"type"),"id")),"Adjusted Price",TRUE),0)</f>
        <v>0</v>
      </c>
      <c r="L1206" s="4">
        <f t="shared" si="18"/>
        <v>0</v>
      </c>
    </row>
    <row r="1207" spans="2:12">
      <c r="B1207" t="str" cm="1">
        <f t="array" ref="B1207">IF(A1207="","-",_xldudf_EVEONLINE_GROUP(_FV(_FV(A1207,"type"),"groupID")))</f>
        <v>-</v>
      </c>
      <c r="C1207" t="str" cm="1">
        <f t="array" ref="C1207">IF(B1207="-","-",_xldudf_EVEONLINE_CATEGORY(_FV(B1207,"category_id")))</f>
        <v>-</v>
      </c>
      <c r="K1207" s="4" cm="1">
        <f t="array" ref="K1207">IFERROR(_FV(_xldudf_EVEONLINE_TYPE(_FV(_FV(A1207,"type"),"id")),"Adjusted Price",TRUE),0)</f>
        <v>0</v>
      </c>
      <c r="L1207" s="4">
        <f t="shared" si="18"/>
        <v>0</v>
      </c>
    </row>
    <row r="1208" spans="2:12">
      <c r="B1208" t="str" cm="1">
        <f t="array" ref="B1208">IF(A1208="","-",_xldudf_EVEONLINE_GROUP(_FV(_FV(A1208,"type"),"groupID")))</f>
        <v>-</v>
      </c>
      <c r="C1208" t="str" cm="1">
        <f t="array" ref="C1208">IF(B1208="-","-",_xldudf_EVEONLINE_CATEGORY(_FV(B1208,"category_id")))</f>
        <v>-</v>
      </c>
      <c r="K1208" s="4" cm="1">
        <f t="array" ref="K1208">IFERROR(_FV(_xldudf_EVEONLINE_TYPE(_FV(_FV(A1208,"type"),"id")),"Adjusted Price",TRUE),0)</f>
        <v>0</v>
      </c>
      <c r="L1208" s="4">
        <f t="shared" si="18"/>
        <v>0</v>
      </c>
    </row>
    <row r="1209" spans="2:12">
      <c r="B1209" t="str" cm="1">
        <f t="array" ref="B1209">IF(A1209="","-",_xldudf_EVEONLINE_GROUP(_FV(_FV(A1209,"type"),"groupID")))</f>
        <v>-</v>
      </c>
      <c r="C1209" t="str" cm="1">
        <f t="array" ref="C1209">IF(B1209="-","-",_xldudf_EVEONLINE_CATEGORY(_FV(B1209,"category_id")))</f>
        <v>-</v>
      </c>
      <c r="K1209" s="4" cm="1">
        <f t="array" ref="K1209">IFERROR(_FV(_xldudf_EVEONLINE_TYPE(_FV(_FV(A1209,"type"),"id")),"Adjusted Price",TRUE),0)</f>
        <v>0</v>
      </c>
      <c r="L1209" s="4">
        <f t="shared" si="18"/>
        <v>0</v>
      </c>
    </row>
    <row r="1210" spans="2:12">
      <c r="B1210" t="str" cm="1">
        <f t="array" ref="B1210">IF(A1210="","-",_xldudf_EVEONLINE_GROUP(_FV(_FV(A1210,"type"),"groupID")))</f>
        <v>-</v>
      </c>
      <c r="C1210" t="str" cm="1">
        <f t="array" ref="C1210">IF(B1210="-","-",_xldudf_EVEONLINE_CATEGORY(_FV(B1210,"category_id")))</f>
        <v>-</v>
      </c>
      <c r="K1210" s="4" cm="1">
        <f t="array" ref="K1210">IFERROR(_FV(_xldudf_EVEONLINE_TYPE(_FV(_FV(A1210,"type"),"id")),"Adjusted Price",TRUE),0)</f>
        <v>0</v>
      </c>
      <c r="L1210" s="4">
        <f t="shared" si="18"/>
        <v>0</v>
      </c>
    </row>
    <row r="1211" spans="2:12">
      <c r="B1211" t="str" cm="1">
        <f t="array" ref="B1211">IF(A1211="","-",_xldudf_EVEONLINE_GROUP(_FV(_FV(A1211,"type"),"groupID")))</f>
        <v>-</v>
      </c>
      <c r="C1211" t="str" cm="1">
        <f t="array" ref="C1211">IF(B1211="-","-",_xldudf_EVEONLINE_CATEGORY(_FV(B1211,"category_id")))</f>
        <v>-</v>
      </c>
      <c r="K1211" s="4" cm="1">
        <f t="array" ref="K1211">IFERROR(_FV(_xldudf_EVEONLINE_TYPE(_FV(_FV(A1211,"type"),"id")),"Adjusted Price",TRUE),0)</f>
        <v>0</v>
      </c>
      <c r="L1211" s="4">
        <f t="shared" si="18"/>
        <v>0</v>
      </c>
    </row>
    <row r="1212" spans="2:12">
      <c r="B1212" t="str" cm="1">
        <f t="array" ref="B1212">IF(A1212="","-",_xldudf_EVEONLINE_GROUP(_FV(_FV(A1212,"type"),"groupID")))</f>
        <v>-</v>
      </c>
      <c r="C1212" t="str" cm="1">
        <f t="array" ref="C1212">IF(B1212="-","-",_xldudf_EVEONLINE_CATEGORY(_FV(B1212,"category_id")))</f>
        <v>-</v>
      </c>
      <c r="K1212" s="4" cm="1">
        <f t="array" ref="K1212">IFERROR(_FV(_xldudf_EVEONLINE_TYPE(_FV(_FV(A1212,"type"),"id")),"Adjusted Price",TRUE),0)</f>
        <v>0</v>
      </c>
      <c r="L1212" s="4">
        <f t="shared" si="18"/>
        <v>0</v>
      </c>
    </row>
    <row r="1213" spans="2:12">
      <c r="B1213" t="str" cm="1">
        <f t="array" ref="B1213">IF(A1213="","-",_xldudf_EVEONLINE_GROUP(_FV(_FV(A1213,"type"),"groupID")))</f>
        <v>-</v>
      </c>
      <c r="C1213" t="str" cm="1">
        <f t="array" ref="C1213">IF(B1213="-","-",_xldudf_EVEONLINE_CATEGORY(_FV(B1213,"category_id")))</f>
        <v>-</v>
      </c>
      <c r="K1213" s="4" cm="1">
        <f t="array" ref="K1213">IFERROR(_FV(_xldudf_EVEONLINE_TYPE(_FV(_FV(A1213,"type"),"id")),"Adjusted Price",TRUE),0)</f>
        <v>0</v>
      </c>
      <c r="L1213" s="4">
        <f t="shared" si="18"/>
        <v>0</v>
      </c>
    </row>
    <row r="1214" spans="2:12">
      <c r="B1214" t="str" cm="1">
        <f t="array" ref="B1214">IF(A1214="","-",_xldudf_EVEONLINE_GROUP(_FV(_FV(A1214,"type"),"groupID")))</f>
        <v>-</v>
      </c>
      <c r="C1214" t="str" cm="1">
        <f t="array" ref="C1214">IF(B1214="-","-",_xldudf_EVEONLINE_CATEGORY(_FV(B1214,"category_id")))</f>
        <v>-</v>
      </c>
      <c r="K1214" s="4" cm="1">
        <f t="array" ref="K1214">IFERROR(_FV(_xldudf_EVEONLINE_TYPE(_FV(_FV(A1214,"type"),"id")),"Adjusted Price",TRUE),0)</f>
        <v>0</v>
      </c>
      <c r="L1214" s="4">
        <f t="shared" si="18"/>
        <v>0</v>
      </c>
    </row>
    <row r="1215" spans="2:12">
      <c r="B1215" t="str" cm="1">
        <f t="array" ref="B1215">IF(A1215="","-",_xldudf_EVEONLINE_GROUP(_FV(_FV(A1215,"type"),"groupID")))</f>
        <v>-</v>
      </c>
      <c r="C1215" t="str" cm="1">
        <f t="array" ref="C1215">IF(B1215="-","-",_xldudf_EVEONLINE_CATEGORY(_FV(B1215,"category_id")))</f>
        <v>-</v>
      </c>
      <c r="K1215" s="4" cm="1">
        <f t="array" ref="K1215">IFERROR(_FV(_xldudf_EVEONLINE_TYPE(_FV(_FV(A1215,"type"),"id")),"Adjusted Price",TRUE),0)</f>
        <v>0</v>
      </c>
      <c r="L1215" s="4">
        <f t="shared" si="18"/>
        <v>0</v>
      </c>
    </row>
    <row r="1216" spans="2:12">
      <c r="B1216" t="str" cm="1">
        <f t="array" ref="B1216">IF(A1216="","-",_xldudf_EVEONLINE_GROUP(_FV(_FV(A1216,"type"),"groupID")))</f>
        <v>-</v>
      </c>
      <c r="C1216" t="str" cm="1">
        <f t="array" ref="C1216">IF(B1216="-","-",_xldudf_EVEONLINE_CATEGORY(_FV(B1216,"category_id")))</f>
        <v>-</v>
      </c>
      <c r="K1216" s="4" cm="1">
        <f t="array" ref="K1216">IFERROR(_FV(_xldudf_EVEONLINE_TYPE(_FV(_FV(A1216,"type"),"id")),"Adjusted Price",TRUE),0)</f>
        <v>0</v>
      </c>
      <c r="L1216" s="4">
        <f t="shared" si="18"/>
        <v>0</v>
      </c>
    </row>
    <row r="1217" spans="2:12">
      <c r="B1217" t="str" cm="1">
        <f t="array" ref="B1217">IF(A1217="","-",_xldudf_EVEONLINE_GROUP(_FV(_FV(A1217,"type"),"groupID")))</f>
        <v>-</v>
      </c>
      <c r="C1217" t="str" cm="1">
        <f t="array" ref="C1217">IF(B1217="-","-",_xldudf_EVEONLINE_CATEGORY(_FV(B1217,"category_id")))</f>
        <v>-</v>
      </c>
      <c r="K1217" s="4" cm="1">
        <f t="array" ref="K1217">IFERROR(_FV(_xldudf_EVEONLINE_TYPE(_FV(_FV(A1217,"type"),"id")),"Adjusted Price",TRUE),0)</f>
        <v>0</v>
      </c>
      <c r="L1217" s="4">
        <f t="shared" si="18"/>
        <v>0</v>
      </c>
    </row>
    <row r="1218" spans="2:12">
      <c r="B1218" t="str" cm="1">
        <f t="array" ref="B1218">IF(A1218="","-",_xldudf_EVEONLINE_GROUP(_FV(_FV(A1218,"type"),"groupID")))</f>
        <v>-</v>
      </c>
      <c r="C1218" t="str" cm="1">
        <f t="array" ref="C1218">IF(B1218="-","-",_xldudf_EVEONLINE_CATEGORY(_FV(B1218,"category_id")))</f>
        <v>-</v>
      </c>
      <c r="K1218" s="4" cm="1">
        <f t="array" ref="K1218">IFERROR(_FV(_xldudf_EVEONLINE_TYPE(_FV(_FV(A1218,"type"),"id")),"Adjusted Price",TRUE),0)</f>
        <v>0</v>
      </c>
      <c r="L1218" s="4">
        <f t="shared" si="18"/>
        <v>0</v>
      </c>
    </row>
    <row r="1219" spans="2:12">
      <c r="B1219" t="str" cm="1">
        <f t="array" ref="B1219">IF(A1219="","-",_xldudf_EVEONLINE_GROUP(_FV(_FV(A1219,"type"),"groupID")))</f>
        <v>-</v>
      </c>
      <c r="C1219" t="str" cm="1">
        <f t="array" ref="C1219">IF(B1219="-","-",_xldudf_EVEONLINE_CATEGORY(_FV(B1219,"category_id")))</f>
        <v>-</v>
      </c>
      <c r="K1219" s="4" cm="1">
        <f t="array" ref="K1219">IFERROR(_FV(_xldudf_EVEONLINE_TYPE(_FV(_FV(A1219,"type"),"id")),"Adjusted Price",TRUE),0)</f>
        <v>0</v>
      </c>
      <c r="L1219" s="4">
        <f t="shared" ref="L1219:L1282" si="19">F1219*K1219</f>
        <v>0</v>
      </c>
    </row>
    <row r="1220" spans="2:12">
      <c r="B1220" t="str" cm="1">
        <f t="array" ref="B1220">IF(A1220="","-",_xldudf_EVEONLINE_GROUP(_FV(_FV(A1220,"type"),"groupID")))</f>
        <v>-</v>
      </c>
      <c r="C1220" t="str" cm="1">
        <f t="array" ref="C1220">IF(B1220="-","-",_xldudf_EVEONLINE_CATEGORY(_FV(B1220,"category_id")))</f>
        <v>-</v>
      </c>
      <c r="K1220" s="4" cm="1">
        <f t="array" ref="K1220">IFERROR(_FV(_xldudf_EVEONLINE_TYPE(_FV(_FV(A1220,"type"),"id")),"Adjusted Price",TRUE),0)</f>
        <v>0</v>
      </c>
      <c r="L1220" s="4">
        <f t="shared" si="19"/>
        <v>0</v>
      </c>
    </row>
    <row r="1221" spans="2:12">
      <c r="B1221" t="str" cm="1">
        <f t="array" ref="B1221">IF(A1221="","-",_xldudf_EVEONLINE_GROUP(_FV(_FV(A1221,"type"),"groupID")))</f>
        <v>-</v>
      </c>
      <c r="C1221" t="str" cm="1">
        <f t="array" ref="C1221">IF(B1221="-","-",_xldudf_EVEONLINE_CATEGORY(_FV(B1221,"category_id")))</f>
        <v>-</v>
      </c>
      <c r="K1221" s="4" cm="1">
        <f t="array" ref="K1221">IFERROR(_FV(_xldudf_EVEONLINE_TYPE(_FV(_FV(A1221,"type"),"id")),"Adjusted Price",TRUE),0)</f>
        <v>0</v>
      </c>
      <c r="L1221" s="4">
        <f t="shared" si="19"/>
        <v>0</v>
      </c>
    </row>
    <row r="1222" spans="2:12">
      <c r="B1222" t="str" cm="1">
        <f t="array" ref="B1222">IF(A1222="","-",_xldudf_EVEONLINE_GROUP(_FV(_FV(A1222,"type"),"groupID")))</f>
        <v>-</v>
      </c>
      <c r="C1222" t="str" cm="1">
        <f t="array" ref="C1222">IF(B1222="-","-",_xldudf_EVEONLINE_CATEGORY(_FV(B1222,"category_id")))</f>
        <v>-</v>
      </c>
      <c r="K1222" s="4" cm="1">
        <f t="array" ref="K1222">IFERROR(_FV(_xldudf_EVEONLINE_TYPE(_FV(_FV(A1222,"type"),"id")),"Adjusted Price",TRUE),0)</f>
        <v>0</v>
      </c>
      <c r="L1222" s="4">
        <f t="shared" si="19"/>
        <v>0</v>
      </c>
    </row>
    <row r="1223" spans="2:12">
      <c r="B1223" t="str" cm="1">
        <f t="array" ref="B1223">IF(A1223="","-",_xldudf_EVEONLINE_GROUP(_FV(_FV(A1223,"type"),"groupID")))</f>
        <v>-</v>
      </c>
      <c r="C1223" t="str" cm="1">
        <f t="array" ref="C1223">IF(B1223="-","-",_xldudf_EVEONLINE_CATEGORY(_FV(B1223,"category_id")))</f>
        <v>-</v>
      </c>
      <c r="K1223" s="4" cm="1">
        <f t="array" ref="K1223">IFERROR(_FV(_xldudf_EVEONLINE_TYPE(_FV(_FV(A1223,"type"),"id")),"Adjusted Price",TRUE),0)</f>
        <v>0</v>
      </c>
      <c r="L1223" s="4">
        <f t="shared" si="19"/>
        <v>0</v>
      </c>
    </row>
    <row r="1224" spans="2:12">
      <c r="B1224" t="str" cm="1">
        <f t="array" ref="B1224">IF(A1224="","-",_xldudf_EVEONLINE_GROUP(_FV(_FV(A1224,"type"),"groupID")))</f>
        <v>-</v>
      </c>
      <c r="C1224" t="str" cm="1">
        <f t="array" ref="C1224">IF(B1224="-","-",_xldudf_EVEONLINE_CATEGORY(_FV(B1224,"category_id")))</f>
        <v>-</v>
      </c>
      <c r="K1224" s="4" cm="1">
        <f t="array" ref="K1224">IFERROR(_FV(_xldudf_EVEONLINE_TYPE(_FV(_FV(A1224,"type"),"id")),"Adjusted Price",TRUE),0)</f>
        <v>0</v>
      </c>
      <c r="L1224" s="4">
        <f t="shared" si="19"/>
        <v>0</v>
      </c>
    </row>
    <row r="1225" spans="2:12">
      <c r="B1225" t="str" cm="1">
        <f t="array" ref="B1225">IF(A1225="","-",_xldudf_EVEONLINE_GROUP(_FV(_FV(A1225,"type"),"groupID")))</f>
        <v>-</v>
      </c>
      <c r="C1225" t="str" cm="1">
        <f t="array" ref="C1225">IF(B1225="-","-",_xldudf_EVEONLINE_CATEGORY(_FV(B1225,"category_id")))</f>
        <v>-</v>
      </c>
      <c r="K1225" s="4" cm="1">
        <f t="array" ref="K1225">IFERROR(_FV(_xldudf_EVEONLINE_TYPE(_FV(_FV(A1225,"type"),"id")),"Adjusted Price",TRUE),0)</f>
        <v>0</v>
      </c>
      <c r="L1225" s="4">
        <f t="shared" si="19"/>
        <v>0</v>
      </c>
    </row>
    <row r="1226" spans="2:12">
      <c r="B1226" t="str" cm="1">
        <f t="array" ref="B1226">IF(A1226="","-",_xldudf_EVEONLINE_GROUP(_FV(_FV(A1226,"type"),"groupID")))</f>
        <v>-</v>
      </c>
      <c r="C1226" t="str" cm="1">
        <f t="array" ref="C1226">IF(B1226="-","-",_xldudf_EVEONLINE_CATEGORY(_FV(B1226,"category_id")))</f>
        <v>-</v>
      </c>
      <c r="K1226" s="4" cm="1">
        <f t="array" ref="K1226">IFERROR(_FV(_xldudf_EVEONLINE_TYPE(_FV(_FV(A1226,"type"),"id")),"Adjusted Price",TRUE),0)</f>
        <v>0</v>
      </c>
      <c r="L1226" s="4">
        <f t="shared" si="19"/>
        <v>0</v>
      </c>
    </row>
    <row r="1227" spans="2:12">
      <c r="B1227" t="str" cm="1">
        <f t="array" ref="B1227">IF(A1227="","-",_xldudf_EVEONLINE_GROUP(_FV(_FV(A1227,"type"),"groupID")))</f>
        <v>-</v>
      </c>
      <c r="C1227" t="str" cm="1">
        <f t="array" ref="C1227">IF(B1227="-","-",_xldudf_EVEONLINE_CATEGORY(_FV(B1227,"category_id")))</f>
        <v>-</v>
      </c>
      <c r="K1227" s="4" cm="1">
        <f t="array" ref="K1227">IFERROR(_FV(_xldudf_EVEONLINE_TYPE(_FV(_FV(A1227,"type"),"id")),"Adjusted Price",TRUE),0)</f>
        <v>0</v>
      </c>
      <c r="L1227" s="4">
        <f t="shared" si="19"/>
        <v>0</v>
      </c>
    </row>
    <row r="1228" spans="2:12">
      <c r="B1228" t="str" cm="1">
        <f t="array" ref="B1228">IF(A1228="","-",_xldudf_EVEONLINE_GROUP(_FV(_FV(A1228,"type"),"groupID")))</f>
        <v>-</v>
      </c>
      <c r="C1228" t="str" cm="1">
        <f t="array" ref="C1228">IF(B1228="-","-",_xldudf_EVEONLINE_CATEGORY(_FV(B1228,"category_id")))</f>
        <v>-</v>
      </c>
      <c r="K1228" s="4" cm="1">
        <f t="array" ref="K1228">IFERROR(_FV(_xldudf_EVEONLINE_TYPE(_FV(_FV(A1228,"type"),"id")),"Adjusted Price",TRUE),0)</f>
        <v>0</v>
      </c>
      <c r="L1228" s="4">
        <f t="shared" si="19"/>
        <v>0</v>
      </c>
    </row>
    <row r="1229" spans="2:12">
      <c r="B1229" t="str" cm="1">
        <f t="array" ref="B1229">IF(A1229="","-",_xldudf_EVEONLINE_GROUP(_FV(_FV(A1229,"type"),"groupID")))</f>
        <v>-</v>
      </c>
      <c r="C1229" t="str" cm="1">
        <f t="array" ref="C1229">IF(B1229="-","-",_xldudf_EVEONLINE_CATEGORY(_FV(B1229,"category_id")))</f>
        <v>-</v>
      </c>
      <c r="K1229" s="4" cm="1">
        <f t="array" ref="K1229">IFERROR(_FV(_xldudf_EVEONLINE_TYPE(_FV(_FV(A1229,"type"),"id")),"Adjusted Price",TRUE),0)</f>
        <v>0</v>
      </c>
      <c r="L1229" s="4">
        <f t="shared" si="19"/>
        <v>0</v>
      </c>
    </row>
    <row r="1230" spans="2:12">
      <c r="B1230" t="str" cm="1">
        <f t="array" ref="B1230">IF(A1230="","-",_xldudf_EVEONLINE_GROUP(_FV(_FV(A1230,"type"),"groupID")))</f>
        <v>-</v>
      </c>
      <c r="C1230" t="str" cm="1">
        <f t="array" ref="C1230">IF(B1230="-","-",_xldudf_EVEONLINE_CATEGORY(_FV(B1230,"category_id")))</f>
        <v>-</v>
      </c>
      <c r="K1230" s="4" cm="1">
        <f t="array" ref="K1230">IFERROR(_FV(_xldudf_EVEONLINE_TYPE(_FV(_FV(A1230,"type"),"id")),"Adjusted Price",TRUE),0)</f>
        <v>0</v>
      </c>
      <c r="L1230" s="4">
        <f t="shared" si="19"/>
        <v>0</v>
      </c>
    </row>
    <row r="1231" spans="2:12">
      <c r="B1231" t="str" cm="1">
        <f t="array" ref="B1231">IF(A1231="","-",_xldudf_EVEONLINE_GROUP(_FV(_FV(A1231,"type"),"groupID")))</f>
        <v>-</v>
      </c>
      <c r="C1231" t="str" cm="1">
        <f t="array" ref="C1231">IF(B1231="-","-",_xldudf_EVEONLINE_CATEGORY(_FV(B1231,"category_id")))</f>
        <v>-</v>
      </c>
      <c r="K1231" s="4" cm="1">
        <f t="array" ref="K1231">IFERROR(_FV(_xldudf_EVEONLINE_TYPE(_FV(_FV(A1231,"type"),"id")),"Adjusted Price",TRUE),0)</f>
        <v>0</v>
      </c>
      <c r="L1231" s="4">
        <f t="shared" si="19"/>
        <v>0</v>
      </c>
    </row>
    <row r="1232" spans="2:12">
      <c r="B1232" t="str" cm="1">
        <f t="array" ref="B1232">IF(A1232="","-",_xldudf_EVEONLINE_GROUP(_FV(_FV(A1232,"type"),"groupID")))</f>
        <v>-</v>
      </c>
      <c r="C1232" t="str" cm="1">
        <f t="array" ref="C1232">IF(B1232="-","-",_xldudf_EVEONLINE_CATEGORY(_FV(B1232,"category_id")))</f>
        <v>-</v>
      </c>
      <c r="K1232" s="4" cm="1">
        <f t="array" ref="K1232">IFERROR(_FV(_xldudf_EVEONLINE_TYPE(_FV(_FV(A1232,"type"),"id")),"Adjusted Price",TRUE),0)</f>
        <v>0</v>
      </c>
      <c r="L1232" s="4">
        <f t="shared" si="19"/>
        <v>0</v>
      </c>
    </row>
    <row r="1233" spans="2:12">
      <c r="B1233" t="str" cm="1">
        <f t="array" ref="B1233">IF(A1233="","-",_xldudf_EVEONLINE_GROUP(_FV(_FV(A1233,"type"),"groupID")))</f>
        <v>-</v>
      </c>
      <c r="C1233" t="str" cm="1">
        <f t="array" ref="C1233">IF(B1233="-","-",_xldudf_EVEONLINE_CATEGORY(_FV(B1233,"category_id")))</f>
        <v>-</v>
      </c>
      <c r="K1233" s="4" cm="1">
        <f t="array" ref="K1233">IFERROR(_FV(_xldudf_EVEONLINE_TYPE(_FV(_FV(A1233,"type"),"id")),"Adjusted Price",TRUE),0)</f>
        <v>0</v>
      </c>
      <c r="L1233" s="4">
        <f t="shared" si="19"/>
        <v>0</v>
      </c>
    </row>
    <row r="1234" spans="2:12">
      <c r="B1234" t="str" cm="1">
        <f t="array" ref="B1234">IF(A1234="","-",_xldudf_EVEONLINE_GROUP(_FV(_FV(A1234,"type"),"groupID")))</f>
        <v>-</v>
      </c>
      <c r="C1234" t="str" cm="1">
        <f t="array" ref="C1234">IF(B1234="-","-",_xldudf_EVEONLINE_CATEGORY(_FV(B1234,"category_id")))</f>
        <v>-</v>
      </c>
      <c r="K1234" s="4" cm="1">
        <f t="array" ref="K1234">IFERROR(_FV(_xldudf_EVEONLINE_TYPE(_FV(_FV(A1234,"type"),"id")),"Adjusted Price",TRUE),0)</f>
        <v>0</v>
      </c>
      <c r="L1234" s="4">
        <f t="shared" si="19"/>
        <v>0</v>
      </c>
    </row>
    <row r="1235" spans="2:12">
      <c r="B1235" t="str" cm="1">
        <f t="array" ref="B1235">IF(A1235="","-",_xldudf_EVEONLINE_GROUP(_FV(_FV(A1235,"type"),"groupID")))</f>
        <v>-</v>
      </c>
      <c r="C1235" t="str" cm="1">
        <f t="array" ref="C1235">IF(B1235="-","-",_xldudf_EVEONLINE_CATEGORY(_FV(B1235,"category_id")))</f>
        <v>-</v>
      </c>
      <c r="K1235" s="4" cm="1">
        <f t="array" ref="K1235">IFERROR(_FV(_xldudf_EVEONLINE_TYPE(_FV(_FV(A1235,"type"),"id")),"Adjusted Price",TRUE),0)</f>
        <v>0</v>
      </c>
      <c r="L1235" s="4">
        <f t="shared" si="19"/>
        <v>0</v>
      </c>
    </row>
    <row r="1236" spans="2:12">
      <c r="B1236" t="str" cm="1">
        <f t="array" ref="B1236">IF(A1236="","-",_xldudf_EVEONLINE_GROUP(_FV(_FV(A1236,"type"),"groupID")))</f>
        <v>-</v>
      </c>
      <c r="C1236" t="str" cm="1">
        <f t="array" ref="C1236">IF(B1236="-","-",_xldudf_EVEONLINE_CATEGORY(_FV(B1236,"category_id")))</f>
        <v>-</v>
      </c>
      <c r="K1236" s="4" cm="1">
        <f t="array" ref="K1236">IFERROR(_FV(_xldudf_EVEONLINE_TYPE(_FV(_FV(A1236,"type"),"id")),"Adjusted Price",TRUE),0)</f>
        <v>0</v>
      </c>
      <c r="L1236" s="4">
        <f t="shared" si="19"/>
        <v>0</v>
      </c>
    </row>
    <row r="1237" spans="2:12">
      <c r="B1237" t="str" cm="1">
        <f t="array" ref="B1237">IF(A1237="","-",_xldudf_EVEONLINE_GROUP(_FV(_FV(A1237,"type"),"groupID")))</f>
        <v>-</v>
      </c>
      <c r="C1237" t="str" cm="1">
        <f t="array" ref="C1237">IF(B1237="-","-",_xldudf_EVEONLINE_CATEGORY(_FV(B1237,"category_id")))</f>
        <v>-</v>
      </c>
      <c r="K1237" s="4" cm="1">
        <f t="array" ref="K1237">IFERROR(_FV(_xldudf_EVEONLINE_TYPE(_FV(_FV(A1237,"type"),"id")),"Adjusted Price",TRUE),0)</f>
        <v>0</v>
      </c>
      <c r="L1237" s="4">
        <f t="shared" si="19"/>
        <v>0</v>
      </c>
    </row>
    <row r="1238" spans="2:12">
      <c r="B1238" t="str" cm="1">
        <f t="array" ref="B1238">IF(A1238="","-",_xldudf_EVEONLINE_GROUP(_FV(_FV(A1238,"type"),"groupID")))</f>
        <v>-</v>
      </c>
      <c r="C1238" t="str" cm="1">
        <f t="array" ref="C1238">IF(B1238="-","-",_xldudf_EVEONLINE_CATEGORY(_FV(B1238,"category_id")))</f>
        <v>-</v>
      </c>
      <c r="K1238" s="4" cm="1">
        <f t="array" ref="K1238">IFERROR(_FV(_xldudf_EVEONLINE_TYPE(_FV(_FV(A1238,"type"),"id")),"Adjusted Price",TRUE),0)</f>
        <v>0</v>
      </c>
      <c r="L1238" s="4">
        <f t="shared" si="19"/>
        <v>0</v>
      </c>
    </row>
    <row r="1239" spans="2:12">
      <c r="B1239" t="str" cm="1">
        <f t="array" ref="B1239">IF(A1239="","-",_xldudf_EVEONLINE_GROUP(_FV(_FV(A1239,"type"),"groupID")))</f>
        <v>-</v>
      </c>
      <c r="C1239" t="str" cm="1">
        <f t="array" ref="C1239">IF(B1239="-","-",_xldudf_EVEONLINE_CATEGORY(_FV(B1239,"category_id")))</f>
        <v>-</v>
      </c>
      <c r="K1239" s="4" cm="1">
        <f t="array" ref="K1239">IFERROR(_FV(_xldudf_EVEONLINE_TYPE(_FV(_FV(A1239,"type"),"id")),"Adjusted Price",TRUE),0)</f>
        <v>0</v>
      </c>
      <c r="L1239" s="4">
        <f t="shared" si="19"/>
        <v>0</v>
      </c>
    </row>
    <row r="1240" spans="2:12">
      <c r="B1240" t="str" cm="1">
        <f t="array" ref="B1240">IF(A1240="","-",_xldudf_EVEONLINE_GROUP(_FV(_FV(A1240,"type"),"groupID")))</f>
        <v>-</v>
      </c>
      <c r="C1240" t="str" cm="1">
        <f t="array" ref="C1240">IF(B1240="-","-",_xldudf_EVEONLINE_CATEGORY(_FV(B1240,"category_id")))</f>
        <v>-</v>
      </c>
      <c r="K1240" s="4" cm="1">
        <f t="array" ref="K1240">IFERROR(_FV(_xldudf_EVEONLINE_TYPE(_FV(_FV(A1240,"type"),"id")),"Adjusted Price",TRUE),0)</f>
        <v>0</v>
      </c>
      <c r="L1240" s="4">
        <f t="shared" si="19"/>
        <v>0</v>
      </c>
    </row>
    <row r="1241" spans="2:12">
      <c r="B1241" t="str" cm="1">
        <f t="array" ref="B1241">IF(A1241="","-",_xldudf_EVEONLINE_GROUP(_FV(_FV(A1241,"type"),"groupID")))</f>
        <v>-</v>
      </c>
      <c r="C1241" t="str" cm="1">
        <f t="array" ref="C1241">IF(B1241="-","-",_xldudf_EVEONLINE_CATEGORY(_FV(B1241,"category_id")))</f>
        <v>-</v>
      </c>
      <c r="K1241" s="4" cm="1">
        <f t="array" ref="K1241">IFERROR(_FV(_xldudf_EVEONLINE_TYPE(_FV(_FV(A1241,"type"),"id")),"Adjusted Price",TRUE),0)</f>
        <v>0</v>
      </c>
      <c r="L1241" s="4">
        <f t="shared" si="19"/>
        <v>0</v>
      </c>
    </row>
    <row r="1242" spans="2:12">
      <c r="B1242" t="str" cm="1">
        <f t="array" ref="B1242">IF(A1242="","-",_xldudf_EVEONLINE_GROUP(_FV(_FV(A1242,"type"),"groupID")))</f>
        <v>-</v>
      </c>
      <c r="C1242" t="str" cm="1">
        <f t="array" ref="C1242">IF(B1242="-","-",_xldudf_EVEONLINE_CATEGORY(_FV(B1242,"category_id")))</f>
        <v>-</v>
      </c>
      <c r="K1242" s="4" cm="1">
        <f t="array" ref="K1242">IFERROR(_FV(_xldudf_EVEONLINE_TYPE(_FV(_FV(A1242,"type"),"id")),"Adjusted Price",TRUE),0)</f>
        <v>0</v>
      </c>
      <c r="L1242" s="4">
        <f t="shared" si="19"/>
        <v>0</v>
      </c>
    </row>
    <row r="1243" spans="2:12">
      <c r="B1243" t="str" cm="1">
        <f t="array" ref="B1243">IF(A1243="","-",_xldudf_EVEONLINE_GROUP(_FV(_FV(A1243,"type"),"groupID")))</f>
        <v>-</v>
      </c>
      <c r="C1243" t="str" cm="1">
        <f t="array" ref="C1243">IF(B1243="-","-",_xldudf_EVEONLINE_CATEGORY(_FV(B1243,"category_id")))</f>
        <v>-</v>
      </c>
      <c r="K1243" s="4" cm="1">
        <f t="array" ref="K1243">IFERROR(_FV(_xldudf_EVEONLINE_TYPE(_FV(_FV(A1243,"type"),"id")),"Adjusted Price",TRUE),0)</f>
        <v>0</v>
      </c>
      <c r="L1243" s="4">
        <f t="shared" si="19"/>
        <v>0</v>
      </c>
    </row>
    <row r="1244" spans="2:12">
      <c r="B1244" t="str" cm="1">
        <f t="array" ref="B1244">IF(A1244="","-",_xldudf_EVEONLINE_GROUP(_FV(_FV(A1244,"type"),"groupID")))</f>
        <v>-</v>
      </c>
      <c r="C1244" t="str" cm="1">
        <f t="array" ref="C1244">IF(B1244="-","-",_xldudf_EVEONLINE_CATEGORY(_FV(B1244,"category_id")))</f>
        <v>-</v>
      </c>
      <c r="K1244" s="4" cm="1">
        <f t="array" ref="K1244">IFERROR(_FV(_xldudf_EVEONLINE_TYPE(_FV(_FV(A1244,"type"),"id")),"Adjusted Price",TRUE),0)</f>
        <v>0</v>
      </c>
      <c r="L1244" s="4">
        <f t="shared" si="19"/>
        <v>0</v>
      </c>
    </row>
    <row r="1245" spans="2:12">
      <c r="B1245" t="str" cm="1">
        <f t="array" ref="B1245">IF(A1245="","-",_xldudf_EVEONLINE_GROUP(_FV(_FV(A1245,"type"),"groupID")))</f>
        <v>-</v>
      </c>
      <c r="C1245" t="str" cm="1">
        <f t="array" ref="C1245">IF(B1245="-","-",_xldudf_EVEONLINE_CATEGORY(_FV(B1245,"category_id")))</f>
        <v>-</v>
      </c>
      <c r="K1245" s="4" cm="1">
        <f t="array" ref="K1245">IFERROR(_FV(_xldudf_EVEONLINE_TYPE(_FV(_FV(A1245,"type"),"id")),"Adjusted Price",TRUE),0)</f>
        <v>0</v>
      </c>
      <c r="L1245" s="4">
        <f t="shared" si="19"/>
        <v>0</v>
      </c>
    </row>
    <row r="1246" spans="2:12">
      <c r="B1246" t="str" cm="1">
        <f t="array" ref="B1246">IF(A1246="","-",_xldudf_EVEONLINE_GROUP(_FV(_FV(A1246,"type"),"groupID")))</f>
        <v>-</v>
      </c>
      <c r="C1246" t="str" cm="1">
        <f t="array" ref="C1246">IF(B1246="-","-",_xldudf_EVEONLINE_CATEGORY(_FV(B1246,"category_id")))</f>
        <v>-</v>
      </c>
      <c r="K1246" s="4" cm="1">
        <f t="array" ref="K1246">IFERROR(_FV(_xldudf_EVEONLINE_TYPE(_FV(_FV(A1246,"type"),"id")),"Adjusted Price",TRUE),0)</f>
        <v>0</v>
      </c>
      <c r="L1246" s="4">
        <f t="shared" si="19"/>
        <v>0</v>
      </c>
    </row>
    <row r="1247" spans="2:12">
      <c r="B1247" t="str" cm="1">
        <f t="array" ref="B1247">IF(A1247="","-",_xldudf_EVEONLINE_GROUP(_FV(_FV(A1247,"type"),"groupID")))</f>
        <v>-</v>
      </c>
      <c r="C1247" t="str" cm="1">
        <f t="array" ref="C1247">IF(B1247="-","-",_xldudf_EVEONLINE_CATEGORY(_FV(B1247,"category_id")))</f>
        <v>-</v>
      </c>
      <c r="K1247" s="4" cm="1">
        <f t="array" ref="K1247">IFERROR(_FV(_xldudf_EVEONLINE_TYPE(_FV(_FV(A1247,"type"),"id")),"Adjusted Price",TRUE),0)</f>
        <v>0</v>
      </c>
      <c r="L1247" s="4">
        <f t="shared" si="19"/>
        <v>0</v>
      </c>
    </row>
    <row r="1248" spans="2:12">
      <c r="B1248" t="str" cm="1">
        <f t="array" ref="B1248">IF(A1248="","-",_xldudf_EVEONLINE_GROUP(_FV(_FV(A1248,"type"),"groupID")))</f>
        <v>-</v>
      </c>
      <c r="C1248" t="str" cm="1">
        <f t="array" ref="C1248">IF(B1248="-","-",_xldudf_EVEONLINE_CATEGORY(_FV(B1248,"category_id")))</f>
        <v>-</v>
      </c>
      <c r="K1248" s="4" cm="1">
        <f t="array" ref="K1248">IFERROR(_FV(_xldudf_EVEONLINE_TYPE(_FV(_FV(A1248,"type"),"id")),"Adjusted Price",TRUE),0)</f>
        <v>0</v>
      </c>
      <c r="L1248" s="4">
        <f t="shared" si="19"/>
        <v>0</v>
      </c>
    </row>
    <row r="1249" spans="2:12">
      <c r="B1249" t="str" cm="1">
        <f t="array" ref="B1249">IF(A1249="","-",_xldudf_EVEONLINE_GROUP(_FV(_FV(A1249,"type"),"groupID")))</f>
        <v>-</v>
      </c>
      <c r="C1249" t="str" cm="1">
        <f t="array" ref="C1249">IF(B1249="-","-",_xldudf_EVEONLINE_CATEGORY(_FV(B1249,"category_id")))</f>
        <v>-</v>
      </c>
      <c r="K1249" s="4" cm="1">
        <f t="array" ref="K1249">IFERROR(_FV(_xldudf_EVEONLINE_TYPE(_FV(_FV(A1249,"type"),"id")),"Adjusted Price",TRUE),0)</f>
        <v>0</v>
      </c>
      <c r="L1249" s="4">
        <f t="shared" si="19"/>
        <v>0</v>
      </c>
    </row>
    <row r="1250" spans="2:12">
      <c r="B1250" t="str" cm="1">
        <f t="array" ref="B1250">IF(A1250="","-",_xldudf_EVEONLINE_GROUP(_FV(_FV(A1250,"type"),"groupID")))</f>
        <v>-</v>
      </c>
      <c r="C1250" t="str" cm="1">
        <f t="array" ref="C1250">IF(B1250="-","-",_xldudf_EVEONLINE_CATEGORY(_FV(B1250,"category_id")))</f>
        <v>-</v>
      </c>
      <c r="K1250" s="4" cm="1">
        <f t="array" ref="K1250">IFERROR(_FV(_xldudf_EVEONLINE_TYPE(_FV(_FV(A1250,"type"),"id")),"Adjusted Price",TRUE),0)</f>
        <v>0</v>
      </c>
      <c r="L1250" s="4">
        <f t="shared" si="19"/>
        <v>0</v>
      </c>
    </row>
    <row r="1251" spans="2:12">
      <c r="B1251" t="str" cm="1">
        <f t="array" ref="B1251">IF(A1251="","-",_xldudf_EVEONLINE_GROUP(_FV(_FV(A1251,"type"),"groupID")))</f>
        <v>-</v>
      </c>
      <c r="C1251" t="str" cm="1">
        <f t="array" ref="C1251">IF(B1251="-","-",_xldudf_EVEONLINE_CATEGORY(_FV(B1251,"category_id")))</f>
        <v>-</v>
      </c>
      <c r="K1251" s="4" cm="1">
        <f t="array" ref="K1251">IFERROR(_FV(_xldudf_EVEONLINE_TYPE(_FV(_FV(A1251,"type"),"id")),"Adjusted Price",TRUE),0)</f>
        <v>0</v>
      </c>
      <c r="L1251" s="4">
        <f t="shared" si="19"/>
        <v>0</v>
      </c>
    </row>
    <row r="1252" spans="2:12">
      <c r="B1252" t="str" cm="1">
        <f t="array" ref="B1252">IF(A1252="","-",_xldudf_EVEONLINE_GROUP(_FV(_FV(A1252,"type"),"groupID")))</f>
        <v>-</v>
      </c>
      <c r="C1252" t="str" cm="1">
        <f t="array" ref="C1252">IF(B1252="-","-",_xldudf_EVEONLINE_CATEGORY(_FV(B1252,"category_id")))</f>
        <v>-</v>
      </c>
      <c r="K1252" s="4" cm="1">
        <f t="array" ref="K1252">IFERROR(_FV(_xldudf_EVEONLINE_TYPE(_FV(_FV(A1252,"type"),"id")),"Adjusted Price",TRUE),0)</f>
        <v>0</v>
      </c>
      <c r="L1252" s="4">
        <f t="shared" si="19"/>
        <v>0</v>
      </c>
    </row>
    <row r="1253" spans="2:12">
      <c r="B1253" t="str" cm="1">
        <f t="array" ref="B1253">IF(A1253="","-",_xldudf_EVEONLINE_GROUP(_FV(_FV(A1253,"type"),"groupID")))</f>
        <v>-</v>
      </c>
      <c r="C1253" t="str" cm="1">
        <f t="array" ref="C1253">IF(B1253="-","-",_xldudf_EVEONLINE_CATEGORY(_FV(B1253,"category_id")))</f>
        <v>-</v>
      </c>
      <c r="K1253" s="4" cm="1">
        <f t="array" ref="K1253">IFERROR(_FV(_xldudf_EVEONLINE_TYPE(_FV(_FV(A1253,"type"),"id")),"Adjusted Price",TRUE),0)</f>
        <v>0</v>
      </c>
      <c r="L1253" s="4">
        <f t="shared" si="19"/>
        <v>0</v>
      </c>
    </row>
    <row r="1254" spans="2:12">
      <c r="B1254" t="str" cm="1">
        <f t="array" ref="B1254">IF(A1254="","-",_xldudf_EVEONLINE_GROUP(_FV(_FV(A1254,"type"),"groupID")))</f>
        <v>-</v>
      </c>
      <c r="C1254" t="str" cm="1">
        <f t="array" ref="C1254">IF(B1254="-","-",_xldudf_EVEONLINE_CATEGORY(_FV(B1254,"category_id")))</f>
        <v>-</v>
      </c>
      <c r="K1254" s="4" cm="1">
        <f t="array" ref="K1254">IFERROR(_FV(_xldudf_EVEONLINE_TYPE(_FV(_FV(A1254,"type"),"id")),"Adjusted Price",TRUE),0)</f>
        <v>0</v>
      </c>
      <c r="L1254" s="4">
        <f t="shared" si="19"/>
        <v>0</v>
      </c>
    </row>
    <row r="1255" spans="2:12">
      <c r="B1255" t="str" cm="1">
        <f t="array" ref="B1255">IF(A1255="","-",_xldudf_EVEONLINE_GROUP(_FV(_FV(A1255,"type"),"groupID")))</f>
        <v>-</v>
      </c>
      <c r="C1255" t="str" cm="1">
        <f t="array" ref="C1255">IF(B1255="-","-",_xldudf_EVEONLINE_CATEGORY(_FV(B1255,"category_id")))</f>
        <v>-</v>
      </c>
      <c r="K1255" s="4" cm="1">
        <f t="array" ref="K1255">IFERROR(_FV(_xldudf_EVEONLINE_TYPE(_FV(_FV(A1255,"type"),"id")),"Adjusted Price",TRUE),0)</f>
        <v>0</v>
      </c>
      <c r="L1255" s="4">
        <f t="shared" si="19"/>
        <v>0</v>
      </c>
    </row>
    <row r="1256" spans="2:12">
      <c r="B1256" t="str" cm="1">
        <f t="array" ref="B1256">IF(A1256="","-",_xldudf_EVEONLINE_GROUP(_FV(_FV(A1256,"type"),"groupID")))</f>
        <v>-</v>
      </c>
      <c r="C1256" t="str" cm="1">
        <f t="array" ref="C1256">IF(B1256="-","-",_xldudf_EVEONLINE_CATEGORY(_FV(B1256,"category_id")))</f>
        <v>-</v>
      </c>
      <c r="K1256" s="4" cm="1">
        <f t="array" ref="K1256">IFERROR(_FV(_xldudf_EVEONLINE_TYPE(_FV(_FV(A1256,"type"),"id")),"Adjusted Price",TRUE),0)</f>
        <v>0</v>
      </c>
      <c r="L1256" s="4">
        <f t="shared" si="19"/>
        <v>0</v>
      </c>
    </row>
    <row r="1257" spans="2:12">
      <c r="B1257" t="str" cm="1">
        <f t="array" ref="B1257">IF(A1257="","-",_xldudf_EVEONLINE_GROUP(_FV(_FV(A1257,"type"),"groupID")))</f>
        <v>-</v>
      </c>
      <c r="C1257" t="str" cm="1">
        <f t="array" ref="C1257">IF(B1257="-","-",_xldudf_EVEONLINE_CATEGORY(_FV(B1257,"category_id")))</f>
        <v>-</v>
      </c>
      <c r="K1257" s="4" cm="1">
        <f t="array" ref="K1257">IFERROR(_FV(_xldudf_EVEONLINE_TYPE(_FV(_FV(A1257,"type"),"id")),"Adjusted Price",TRUE),0)</f>
        <v>0</v>
      </c>
      <c r="L1257" s="4">
        <f t="shared" si="19"/>
        <v>0</v>
      </c>
    </row>
    <row r="1258" spans="2:12">
      <c r="B1258" t="str" cm="1">
        <f t="array" ref="B1258">IF(A1258="","-",_xldudf_EVEONLINE_GROUP(_FV(_FV(A1258,"type"),"groupID")))</f>
        <v>-</v>
      </c>
      <c r="C1258" t="str" cm="1">
        <f t="array" ref="C1258">IF(B1258="-","-",_xldudf_EVEONLINE_CATEGORY(_FV(B1258,"category_id")))</f>
        <v>-</v>
      </c>
      <c r="K1258" s="4" cm="1">
        <f t="array" ref="K1258">IFERROR(_FV(_xldudf_EVEONLINE_TYPE(_FV(_FV(A1258,"type"),"id")),"Adjusted Price",TRUE),0)</f>
        <v>0</v>
      </c>
      <c r="L1258" s="4">
        <f t="shared" si="19"/>
        <v>0</v>
      </c>
    </row>
    <row r="1259" spans="2:12">
      <c r="B1259" t="str" cm="1">
        <f t="array" ref="B1259">IF(A1259="","-",_xldudf_EVEONLINE_GROUP(_FV(_FV(A1259,"type"),"groupID")))</f>
        <v>-</v>
      </c>
      <c r="C1259" t="str" cm="1">
        <f t="array" ref="C1259">IF(B1259="-","-",_xldudf_EVEONLINE_CATEGORY(_FV(B1259,"category_id")))</f>
        <v>-</v>
      </c>
      <c r="K1259" s="4" cm="1">
        <f t="array" ref="K1259">IFERROR(_FV(_xldudf_EVEONLINE_TYPE(_FV(_FV(A1259,"type"),"id")),"Adjusted Price",TRUE),0)</f>
        <v>0</v>
      </c>
      <c r="L1259" s="4">
        <f t="shared" si="19"/>
        <v>0</v>
      </c>
    </row>
    <row r="1260" spans="2:12">
      <c r="B1260" t="str" cm="1">
        <f t="array" ref="B1260">IF(A1260="","-",_xldudf_EVEONLINE_GROUP(_FV(_FV(A1260,"type"),"groupID")))</f>
        <v>-</v>
      </c>
      <c r="C1260" t="str" cm="1">
        <f t="array" ref="C1260">IF(B1260="-","-",_xldudf_EVEONLINE_CATEGORY(_FV(B1260,"category_id")))</f>
        <v>-</v>
      </c>
      <c r="K1260" s="4" cm="1">
        <f t="array" ref="K1260">IFERROR(_FV(_xldudf_EVEONLINE_TYPE(_FV(_FV(A1260,"type"),"id")),"Adjusted Price",TRUE),0)</f>
        <v>0</v>
      </c>
      <c r="L1260" s="4">
        <f t="shared" si="19"/>
        <v>0</v>
      </c>
    </row>
    <row r="1261" spans="2:12">
      <c r="B1261" t="str" cm="1">
        <f t="array" ref="B1261">IF(A1261="","-",_xldudf_EVEONLINE_GROUP(_FV(_FV(A1261,"type"),"groupID")))</f>
        <v>-</v>
      </c>
      <c r="C1261" t="str" cm="1">
        <f t="array" ref="C1261">IF(B1261="-","-",_xldudf_EVEONLINE_CATEGORY(_FV(B1261,"category_id")))</f>
        <v>-</v>
      </c>
      <c r="K1261" s="4" cm="1">
        <f t="array" ref="K1261">IFERROR(_FV(_xldudf_EVEONLINE_TYPE(_FV(_FV(A1261,"type"),"id")),"Adjusted Price",TRUE),0)</f>
        <v>0</v>
      </c>
      <c r="L1261" s="4">
        <f t="shared" si="19"/>
        <v>0</v>
      </c>
    </row>
    <row r="1262" spans="2:12">
      <c r="B1262" t="str" cm="1">
        <f t="array" ref="B1262">IF(A1262="","-",_xldudf_EVEONLINE_GROUP(_FV(_FV(A1262,"type"),"groupID")))</f>
        <v>-</v>
      </c>
      <c r="C1262" t="str" cm="1">
        <f t="array" ref="C1262">IF(B1262="-","-",_xldudf_EVEONLINE_CATEGORY(_FV(B1262,"category_id")))</f>
        <v>-</v>
      </c>
      <c r="K1262" s="4" cm="1">
        <f t="array" ref="K1262">IFERROR(_FV(_xldudf_EVEONLINE_TYPE(_FV(_FV(A1262,"type"),"id")),"Adjusted Price",TRUE),0)</f>
        <v>0</v>
      </c>
      <c r="L1262" s="4">
        <f t="shared" si="19"/>
        <v>0</v>
      </c>
    </row>
    <row r="1263" spans="2:12">
      <c r="B1263" t="str" cm="1">
        <f t="array" ref="B1263">IF(A1263="","-",_xldudf_EVEONLINE_GROUP(_FV(_FV(A1263,"type"),"groupID")))</f>
        <v>-</v>
      </c>
      <c r="C1263" t="str" cm="1">
        <f t="array" ref="C1263">IF(B1263="-","-",_xldudf_EVEONLINE_CATEGORY(_FV(B1263,"category_id")))</f>
        <v>-</v>
      </c>
      <c r="K1263" s="4" cm="1">
        <f t="array" ref="K1263">IFERROR(_FV(_xldudf_EVEONLINE_TYPE(_FV(_FV(A1263,"type"),"id")),"Adjusted Price",TRUE),0)</f>
        <v>0</v>
      </c>
      <c r="L1263" s="4">
        <f t="shared" si="19"/>
        <v>0</v>
      </c>
    </row>
    <row r="1264" spans="2:12">
      <c r="B1264" t="str" cm="1">
        <f t="array" ref="B1264">IF(A1264="","-",_xldudf_EVEONLINE_GROUP(_FV(_FV(A1264,"type"),"groupID")))</f>
        <v>-</v>
      </c>
      <c r="C1264" t="str" cm="1">
        <f t="array" ref="C1264">IF(B1264="-","-",_xldudf_EVEONLINE_CATEGORY(_FV(B1264,"category_id")))</f>
        <v>-</v>
      </c>
      <c r="K1264" s="4" cm="1">
        <f t="array" ref="K1264">IFERROR(_FV(_xldudf_EVEONLINE_TYPE(_FV(_FV(A1264,"type"),"id")),"Adjusted Price",TRUE),0)</f>
        <v>0</v>
      </c>
      <c r="L1264" s="4">
        <f t="shared" si="19"/>
        <v>0</v>
      </c>
    </row>
    <row r="1265" spans="2:12">
      <c r="B1265" t="str" cm="1">
        <f t="array" ref="B1265">IF(A1265="","-",_xldudf_EVEONLINE_GROUP(_FV(_FV(A1265,"type"),"groupID")))</f>
        <v>-</v>
      </c>
      <c r="C1265" t="str" cm="1">
        <f t="array" ref="C1265">IF(B1265="-","-",_xldudf_EVEONLINE_CATEGORY(_FV(B1265,"category_id")))</f>
        <v>-</v>
      </c>
      <c r="K1265" s="4" cm="1">
        <f t="array" ref="K1265">IFERROR(_FV(_xldudf_EVEONLINE_TYPE(_FV(_FV(A1265,"type"),"id")),"Adjusted Price",TRUE),0)</f>
        <v>0</v>
      </c>
      <c r="L1265" s="4">
        <f t="shared" si="19"/>
        <v>0</v>
      </c>
    </row>
    <row r="1266" spans="2:12">
      <c r="B1266" t="str" cm="1">
        <f t="array" ref="B1266">IF(A1266="","-",_xldudf_EVEONLINE_GROUP(_FV(_FV(A1266,"type"),"groupID")))</f>
        <v>-</v>
      </c>
      <c r="C1266" t="str" cm="1">
        <f t="array" ref="C1266">IF(B1266="-","-",_xldudf_EVEONLINE_CATEGORY(_FV(B1266,"category_id")))</f>
        <v>-</v>
      </c>
      <c r="K1266" s="4" cm="1">
        <f t="array" ref="K1266">IFERROR(_FV(_xldudf_EVEONLINE_TYPE(_FV(_FV(A1266,"type"),"id")),"Adjusted Price",TRUE),0)</f>
        <v>0</v>
      </c>
      <c r="L1266" s="4">
        <f t="shared" si="19"/>
        <v>0</v>
      </c>
    </row>
    <row r="1267" spans="2:12">
      <c r="B1267" t="str" cm="1">
        <f t="array" ref="B1267">IF(A1267="","-",_xldudf_EVEONLINE_GROUP(_FV(_FV(A1267,"type"),"groupID")))</f>
        <v>-</v>
      </c>
      <c r="C1267" t="str" cm="1">
        <f t="array" ref="C1267">IF(B1267="-","-",_xldudf_EVEONLINE_CATEGORY(_FV(B1267,"category_id")))</f>
        <v>-</v>
      </c>
      <c r="K1267" s="4" cm="1">
        <f t="array" ref="K1267">IFERROR(_FV(_xldudf_EVEONLINE_TYPE(_FV(_FV(A1267,"type"),"id")),"Adjusted Price",TRUE),0)</f>
        <v>0</v>
      </c>
      <c r="L1267" s="4">
        <f t="shared" si="19"/>
        <v>0</v>
      </c>
    </row>
    <row r="1268" spans="2:12">
      <c r="B1268" t="str" cm="1">
        <f t="array" ref="B1268">IF(A1268="","-",_xldudf_EVEONLINE_GROUP(_FV(_FV(A1268,"type"),"groupID")))</f>
        <v>-</v>
      </c>
      <c r="C1268" t="str" cm="1">
        <f t="array" ref="C1268">IF(B1268="-","-",_xldudf_EVEONLINE_CATEGORY(_FV(B1268,"category_id")))</f>
        <v>-</v>
      </c>
      <c r="K1268" s="4" cm="1">
        <f t="array" ref="K1268">IFERROR(_FV(_xldudf_EVEONLINE_TYPE(_FV(_FV(A1268,"type"),"id")),"Adjusted Price",TRUE),0)</f>
        <v>0</v>
      </c>
      <c r="L1268" s="4">
        <f t="shared" si="19"/>
        <v>0</v>
      </c>
    </row>
    <row r="1269" spans="2:12">
      <c r="B1269" t="str" cm="1">
        <f t="array" ref="B1269">IF(A1269="","-",_xldudf_EVEONLINE_GROUP(_FV(_FV(A1269,"type"),"groupID")))</f>
        <v>-</v>
      </c>
      <c r="C1269" t="str" cm="1">
        <f t="array" ref="C1269">IF(B1269="-","-",_xldudf_EVEONLINE_CATEGORY(_FV(B1269,"category_id")))</f>
        <v>-</v>
      </c>
      <c r="K1269" s="4" cm="1">
        <f t="array" ref="K1269">IFERROR(_FV(_xldudf_EVEONLINE_TYPE(_FV(_FV(A1269,"type"),"id")),"Adjusted Price",TRUE),0)</f>
        <v>0</v>
      </c>
      <c r="L1269" s="4">
        <f t="shared" si="19"/>
        <v>0</v>
      </c>
    </row>
    <row r="1270" spans="2:12">
      <c r="B1270" t="str" cm="1">
        <f t="array" ref="B1270">IF(A1270="","-",_xldudf_EVEONLINE_GROUP(_FV(_FV(A1270,"type"),"groupID")))</f>
        <v>-</v>
      </c>
      <c r="C1270" t="str" cm="1">
        <f t="array" ref="C1270">IF(B1270="-","-",_xldudf_EVEONLINE_CATEGORY(_FV(B1270,"category_id")))</f>
        <v>-</v>
      </c>
      <c r="K1270" s="4" cm="1">
        <f t="array" ref="K1270">IFERROR(_FV(_xldudf_EVEONLINE_TYPE(_FV(_FV(A1270,"type"),"id")),"Adjusted Price",TRUE),0)</f>
        <v>0</v>
      </c>
      <c r="L1270" s="4">
        <f t="shared" si="19"/>
        <v>0</v>
      </c>
    </row>
    <row r="1271" spans="2:12">
      <c r="B1271" t="str" cm="1">
        <f t="array" ref="B1271">IF(A1271="","-",_xldudf_EVEONLINE_GROUP(_FV(_FV(A1271,"type"),"groupID")))</f>
        <v>-</v>
      </c>
      <c r="C1271" t="str" cm="1">
        <f t="array" ref="C1271">IF(B1271="-","-",_xldudf_EVEONLINE_CATEGORY(_FV(B1271,"category_id")))</f>
        <v>-</v>
      </c>
      <c r="K1271" s="4" cm="1">
        <f t="array" ref="K1271">IFERROR(_FV(_xldudf_EVEONLINE_TYPE(_FV(_FV(A1271,"type"),"id")),"Adjusted Price",TRUE),0)</f>
        <v>0</v>
      </c>
      <c r="L1271" s="4">
        <f t="shared" si="19"/>
        <v>0</v>
      </c>
    </row>
    <row r="1272" spans="2:12">
      <c r="B1272" t="str" cm="1">
        <f t="array" ref="B1272">IF(A1272="","-",_xldudf_EVEONLINE_GROUP(_FV(_FV(A1272,"type"),"groupID")))</f>
        <v>-</v>
      </c>
      <c r="C1272" t="str" cm="1">
        <f t="array" ref="C1272">IF(B1272="-","-",_xldudf_EVEONLINE_CATEGORY(_FV(B1272,"category_id")))</f>
        <v>-</v>
      </c>
      <c r="K1272" s="4" cm="1">
        <f t="array" ref="K1272">IFERROR(_FV(_xldudf_EVEONLINE_TYPE(_FV(_FV(A1272,"type"),"id")),"Adjusted Price",TRUE),0)</f>
        <v>0</v>
      </c>
      <c r="L1272" s="4">
        <f t="shared" si="19"/>
        <v>0</v>
      </c>
    </row>
    <row r="1273" spans="2:12">
      <c r="B1273" t="str" cm="1">
        <f t="array" ref="B1273">IF(A1273="","-",_xldudf_EVEONLINE_GROUP(_FV(_FV(A1273,"type"),"groupID")))</f>
        <v>-</v>
      </c>
      <c r="C1273" t="str" cm="1">
        <f t="array" ref="C1273">IF(B1273="-","-",_xldudf_EVEONLINE_CATEGORY(_FV(B1273,"category_id")))</f>
        <v>-</v>
      </c>
      <c r="K1273" s="4" cm="1">
        <f t="array" ref="K1273">IFERROR(_FV(_xldudf_EVEONLINE_TYPE(_FV(_FV(A1273,"type"),"id")),"Adjusted Price",TRUE),0)</f>
        <v>0</v>
      </c>
      <c r="L1273" s="4">
        <f t="shared" si="19"/>
        <v>0</v>
      </c>
    </row>
    <row r="1274" spans="2:12">
      <c r="B1274" t="str" cm="1">
        <f t="array" ref="B1274">IF(A1274="","-",_xldudf_EVEONLINE_GROUP(_FV(_FV(A1274,"type"),"groupID")))</f>
        <v>-</v>
      </c>
      <c r="C1274" t="str" cm="1">
        <f t="array" ref="C1274">IF(B1274="-","-",_xldudf_EVEONLINE_CATEGORY(_FV(B1274,"category_id")))</f>
        <v>-</v>
      </c>
      <c r="K1274" s="4" cm="1">
        <f t="array" ref="K1274">IFERROR(_FV(_xldudf_EVEONLINE_TYPE(_FV(_FV(A1274,"type"),"id")),"Adjusted Price",TRUE),0)</f>
        <v>0</v>
      </c>
      <c r="L1274" s="4">
        <f t="shared" si="19"/>
        <v>0</v>
      </c>
    </row>
    <row r="1275" spans="2:12">
      <c r="B1275" t="str" cm="1">
        <f t="array" ref="B1275">IF(A1275="","-",_xldudf_EVEONLINE_GROUP(_FV(_FV(A1275,"type"),"groupID")))</f>
        <v>-</v>
      </c>
      <c r="C1275" t="str" cm="1">
        <f t="array" ref="C1275">IF(B1275="-","-",_xldudf_EVEONLINE_CATEGORY(_FV(B1275,"category_id")))</f>
        <v>-</v>
      </c>
      <c r="K1275" s="4" cm="1">
        <f t="array" ref="K1275">IFERROR(_FV(_xldudf_EVEONLINE_TYPE(_FV(_FV(A1275,"type"),"id")),"Adjusted Price",TRUE),0)</f>
        <v>0</v>
      </c>
      <c r="L1275" s="4">
        <f t="shared" si="19"/>
        <v>0</v>
      </c>
    </row>
    <row r="1276" spans="2:12">
      <c r="B1276" t="str" cm="1">
        <f t="array" ref="B1276">IF(A1276="","-",_xldudf_EVEONLINE_GROUP(_FV(_FV(A1276,"type"),"groupID")))</f>
        <v>-</v>
      </c>
      <c r="C1276" t="str" cm="1">
        <f t="array" ref="C1276">IF(B1276="-","-",_xldudf_EVEONLINE_CATEGORY(_FV(B1276,"category_id")))</f>
        <v>-</v>
      </c>
      <c r="K1276" s="4" cm="1">
        <f t="array" ref="K1276">IFERROR(_FV(_xldudf_EVEONLINE_TYPE(_FV(_FV(A1276,"type"),"id")),"Adjusted Price",TRUE),0)</f>
        <v>0</v>
      </c>
      <c r="L1276" s="4">
        <f t="shared" si="19"/>
        <v>0</v>
      </c>
    </row>
    <row r="1277" spans="2:12">
      <c r="B1277" t="str" cm="1">
        <f t="array" ref="B1277">IF(A1277="","-",_xldudf_EVEONLINE_GROUP(_FV(_FV(A1277,"type"),"groupID")))</f>
        <v>-</v>
      </c>
      <c r="C1277" t="str" cm="1">
        <f t="array" ref="C1277">IF(B1277="-","-",_xldudf_EVEONLINE_CATEGORY(_FV(B1277,"category_id")))</f>
        <v>-</v>
      </c>
      <c r="K1277" s="4" cm="1">
        <f t="array" ref="K1277">IFERROR(_FV(_xldudf_EVEONLINE_TYPE(_FV(_FV(A1277,"type"),"id")),"Adjusted Price",TRUE),0)</f>
        <v>0</v>
      </c>
      <c r="L1277" s="4">
        <f t="shared" si="19"/>
        <v>0</v>
      </c>
    </row>
    <row r="1278" spans="2:12">
      <c r="B1278" t="str" cm="1">
        <f t="array" ref="B1278">IF(A1278="","-",_xldudf_EVEONLINE_GROUP(_FV(_FV(A1278,"type"),"groupID")))</f>
        <v>-</v>
      </c>
      <c r="C1278" t="str" cm="1">
        <f t="array" ref="C1278">IF(B1278="-","-",_xldudf_EVEONLINE_CATEGORY(_FV(B1278,"category_id")))</f>
        <v>-</v>
      </c>
      <c r="K1278" s="4" cm="1">
        <f t="array" ref="K1278">IFERROR(_FV(_xldudf_EVEONLINE_TYPE(_FV(_FV(A1278,"type"),"id")),"Adjusted Price",TRUE),0)</f>
        <v>0</v>
      </c>
      <c r="L1278" s="4">
        <f t="shared" si="19"/>
        <v>0</v>
      </c>
    </row>
    <row r="1279" spans="2:12">
      <c r="B1279" t="str" cm="1">
        <f t="array" ref="B1279">IF(A1279="","-",_xldudf_EVEONLINE_GROUP(_FV(_FV(A1279,"type"),"groupID")))</f>
        <v>-</v>
      </c>
      <c r="C1279" t="str" cm="1">
        <f t="array" ref="C1279">IF(B1279="-","-",_xldudf_EVEONLINE_CATEGORY(_FV(B1279,"category_id")))</f>
        <v>-</v>
      </c>
      <c r="K1279" s="4" cm="1">
        <f t="array" ref="K1279">IFERROR(_FV(_xldudf_EVEONLINE_TYPE(_FV(_FV(A1279,"type"),"id")),"Adjusted Price",TRUE),0)</f>
        <v>0</v>
      </c>
      <c r="L1279" s="4">
        <f t="shared" si="19"/>
        <v>0</v>
      </c>
    </row>
    <row r="1280" spans="2:12">
      <c r="B1280" t="str" cm="1">
        <f t="array" ref="B1280">IF(A1280="","-",_xldudf_EVEONLINE_GROUP(_FV(_FV(A1280,"type"),"groupID")))</f>
        <v>-</v>
      </c>
      <c r="C1280" t="str" cm="1">
        <f t="array" ref="C1280">IF(B1280="-","-",_xldudf_EVEONLINE_CATEGORY(_FV(B1280,"category_id")))</f>
        <v>-</v>
      </c>
      <c r="K1280" s="4" cm="1">
        <f t="array" ref="K1280">IFERROR(_FV(_xldudf_EVEONLINE_TYPE(_FV(_FV(A1280,"type"),"id")),"Adjusted Price",TRUE),0)</f>
        <v>0</v>
      </c>
      <c r="L1280" s="4">
        <f t="shared" si="19"/>
        <v>0</v>
      </c>
    </row>
    <row r="1281" spans="2:12">
      <c r="B1281" t="str" cm="1">
        <f t="array" ref="B1281">IF(A1281="","-",_xldudf_EVEONLINE_GROUP(_FV(_FV(A1281,"type"),"groupID")))</f>
        <v>-</v>
      </c>
      <c r="C1281" t="str" cm="1">
        <f t="array" ref="C1281">IF(B1281="-","-",_xldudf_EVEONLINE_CATEGORY(_FV(B1281,"category_id")))</f>
        <v>-</v>
      </c>
      <c r="K1281" s="4" cm="1">
        <f t="array" ref="K1281">IFERROR(_FV(_xldudf_EVEONLINE_TYPE(_FV(_FV(A1281,"type"),"id")),"Adjusted Price",TRUE),0)</f>
        <v>0</v>
      </c>
      <c r="L1281" s="4">
        <f t="shared" si="19"/>
        <v>0</v>
      </c>
    </row>
    <row r="1282" spans="2:12">
      <c r="B1282" t="str" cm="1">
        <f t="array" ref="B1282">IF(A1282="","-",_xldudf_EVEONLINE_GROUP(_FV(_FV(A1282,"type"),"groupID")))</f>
        <v>-</v>
      </c>
      <c r="C1282" t="str" cm="1">
        <f t="array" ref="C1282">IF(B1282="-","-",_xldudf_EVEONLINE_CATEGORY(_FV(B1282,"category_id")))</f>
        <v>-</v>
      </c>
      <c r="K1282" s="4" cm="1">
        <f t="array" ref="K1282">IFERROR(_FV(_xldudf_EVEONLINE_TYPE(_FV(_FV(A1282,"type"),"id")),"Adjusted Price",TRUE),0)</f>
        <v>0</v>
      </c>
      <c r="L1282" s="4">
        <f t="shared" si="19"/>
        <v>0</v>
      </c>
    </row>
    <row r="1283" spans="2:12">
      <c r="B1283" t="str" cm="1">
        <f t="array" ref="B1283">IF(A1283="","-",_xldudf_EVEONLINE_GROUP(_FV(_FV(A1283,"type"),"groupID")))</f>
        <v>-</v>
      </c>
      <c r="C1283" t="str" cm="1">
        <f t="array" ref="C1283">IF(B1283="-","-",_xldudf_EVEONLINE_CATEGORY(_FV(B1283,"category_id")))</f>
        <v>-</v>
      </c>
      <c r="K1283" s="4" cm="1">
        <f t="array" ref="K1283">IFERROR(_FV(_xldudf_EVEONLINE_TYPE(_FV(_FV(A1283,"type"),"id")),"Adjusted Price",TRUE),0)</f>
        <v>0</v>
      </c>
      <c r="L1283" s="4">
        <f t="shared" ref="L1283:L1346" si="20">F1283*K1283</f>
        <v>0</v>
      </c>
    </row>
    <row r="1284" spans="2:12">
      <c r="B1284" t="str" cm="1">
        <f t="array" ref="B1284">IF(A1284="","-",_xldudf_EVEONLINE_GROUP(_FV(_FV(A1284,"type"),"groupID")))</f>
        <v>-</v>
      </c>
      <c r="C1284" t="str" cm="1">
        <f t="array" ref="C1284">IF(B1284="-","-",_xldudf_EVEONLINE_CATEGORY(_FV(B1284,"category_id")))</f>
        <v>-</v>
      </c>
      <c r="K1284" s="4" cm="1">
        <f t="array" ref="K1284">IFERROR(_FV(_xldudf_EVEONLINE_TYPE(_FV(_FV(A1284,"type"),"id")),"Adjusted Price",TRUE),0)</f>
        <v>0</v>
      </c>
      <c r="L1284" s="4">
        <f t="shared" si="20"/>
        <v>0</v>
      </c>
    </row>
    <row r="1285" spans="2:12">
      <c r="B1285" t="str" cm="1">
        <f t="array" ref="B1285">IF(A1285="","-",_xldudf_EVEONLINE_GROUP(_FV(_FV(A1285,"type"),"groupID")))</f>
        <v>-</v>
      </c>
      <c r="C1285" t="str" cm="1">
        <f t="array" ref="C1285">IF(B1285="-","-",_xldudf_EVEONLINE_CATEGORY(_FV(B1285,"category_id")))</f>
        <v>-</v>
      </c>
      <c r="K1285" s="4" cm="1">
        <f t="array" ref="K1285">IFERROR(_FV(_xldudf_EVEONLINE_TYPE(_FV(_FV(A1285,"type"),"id")),"Adjusted Price",TRUE),0)</f>
        <v>0</v>
      </c>
      <c r="L1285" s="4">
        <f t="shared" si="20"/>
        <v>0</v>
      </c>
    </row>
    <row r="1286" spans="2:12">
      <c r="B1286" t="str" cm="1">
        <f t="array" ref="B1286">IF(A1286="","-",_xldudf_EVEONLINE_GROUP(_FV(_FV(A1286,"type"),"groupID")))</f>
        <v>-</v>
      </c>
      <c r="C1286" t="str" cm="1">
        <f t="array" ref="C1286">IF(B1286="-","-",_xldudf_EVEONLINE_CATEGORY(_FV(B1286,"category_id")))</f>
        <v>-</v>
      </c>
      <c r="K1286" s="4" cm="1">
        <f t="array" ref="K1286">IFERROR(_FV(_xldudf_EVEONLINE_TYPE(_FV(_FV(A1286,"type"),"id")),"Adjusted Price",TRUE),0)</f>
        <v>0</v>
      </c>
      <c r="L1286" s="4">
        <f t="shared" si="20"/>
        <v>0</v>
      </c>
    </row>
    <row r="1287" spans="2:12">
      <c r="B1287" t="str" cm="1">
        <f t="array" ref="B1287">IF(A1287="","-",_xldudf_EVEONLINE_GROUP(_FV(_FV(A1287,"type"),"groupID")))</f>
        <v>-</v>
      </c>
      <c r="C1287" t="str" cm="1">
        <f t="array" ref="C1287">IF(B1287="-","-",_xldudf_EVEONLINE_CATEGORY(_FV(B1287,"category_id")))</f>
        <v>-</v>
      </c>
      <c r="K1287" s="4" cm="1">
        <f t="array" ref="K1287">IFERROR(_FV(_xldudf_EVEONLINE_TYPE(_FV(_FV(A1287,"type"),"id")),"Adjusted Price",TRUE),0)</f>
        <v>0</v>
      </c>
      <c r="L1287" s="4">
        <f t="shared" si="20"/>
        <v>0</v>
      </c>
    </row>
    <row r="1288" spans="2:12">
      <c r="B1288" t="str" cm="1">
        <f t="array" ref="B1288">IF(A1288="","-",_xldudf_EVEONLINE_GROUP(_FV(_FV(A1288,"type"),"groupID")))</f>
        <v>-</v>
      </c>
      <c r="C1288" t="str" cm="1">
        <f t="array" ref="C1288">IF(B1288="-","-",_xldudf_EVEONLINE_CATEGORY(_FV(B1288,"category_id")))</f>
        <v>-</v>
      </c>
      <c r="K1288" s="4" cm="1">
        <f t="array" ref="K1288">IFERROR(_FV(_xldudf_EVEONLINE_TYPE(_FV(_FV(A1288,"type"),"id")),"Adjusted Price",TRUE),0)</f>
        <v>0</v>
      </c>
      <c r="L1288" s="4">
        <f t="shared" si="20"/>
        <v>0</v>
      </c>
    </row>
    <row r="1289" spans="2:12">
      <c r="B1289" t="str" cm="1">
        <f t="array" ref="B1289">IF(A1289="","-",_xldudf_EVEONLINE_GROUP(_FV(_FV(A1289,"type"),"groupID")))</f>
        <v>-</v>
      </c>
      <c r="C1289" t="str" cm="1">
        <f t="array" ref="C1289">IF(B1289="-","-",_xldudf_EVEONLINE_CATEGORY(_FV(B1289,"category_id")))</f>
        <v>-</v>
      </c>
      <c r="K1289" s="4" cm="1">
        <f t="array" ref="K1289">IFERROR(_FV(_xldudf_EVEONLINE_TYPE(_FV(_FV(A1289,"type"),"id")),"Adjusted Price",TRUE),0)</f>
        <v>0</v>
      </c>
      <c r="L1289" s="4">
        <f t="shared" si="20"/>
        <v>0</v>
      </c>
    </row>
    <row r="1290" spans="2:12">
      <c r="B1290" t="str" cm="1">
        <f t="array" ref="B1290">IF(A1290="","-",_xldudf_EVEONLINE_GROUP(_FV(_FV(A1290,"type"),"groupID")))</f>
        <v>-</v>
      </c>
      <c r="C1290" t="str" cm="1">
        <f t="array" ref="C1290">IF(B1290="-","-",_xldudf_EVEONLINE_CATEGORY(_FV(B1290,"category_id")))</f>
        <v>-</v>
      </c>
      <c r="K1290" s="4" cm="1">
        <f t="array" ref="K1290">IFERROR(_FV(_xldudf_EVEONLINE_TYPE(_FV(_FV(A1290,"type"),"id")),"Adjusted Price",TRUE),0)</f>
        <v>0</v>
      </c>
      <c r="L1290" s="4">
        <f t="shared" si="20"/>
        <v>0</v>
      </c>
    </row>
    <row r="1291" spans="2:12">
      <c r="B1291" t="str" cm="1">
        <f t="array" ref="B1291">IF(A1291="","-",_xldudf_EVEONLINE_GROUP(_FV(_FV(A1291,"type"),"groupID")))</f>
        <v>-</v>
      </c>
      <c r="C1291" t="str" cm="1">
        <f t="array" ref="C1291">IF(B1291="-","-",_xldudf_EVEONLINE_CATEGORY(_FV(B1291,"category_id")))</f>
        <v>-</v>
      </c>
      <c r="K1291" s="4" cm="1">
        <f t="array" ref="K1291">IFERROR(_FV(_xldudf_EVEONLINE_TYPE(_FV(_FV(A1291,"type"),"id")),"Adjusted Price",TRUE),0)</f>
        <v>0</v>
      </c>
      <c r="L1291" s="4">
        <f t="shared" si="20"/>
        <v>0</v>
      </c>
    </row>
    <row r="1292" spans="2:12">
      <c r="B1292" t="str" cm="1">
        <f t="array" ref="B1292">IF(A1292="","-",_xldudf_EVEONLINE_GROUP(_FV(_FV(A1292,"type"),"groupID")))</f>
        <v>-</v>
      </c>
      <c r="C1292" t="str" cm="1">
        <f t="array" ref="C1292">IF(B1292="-","-",_xldudf_EVEONLINE_CATEGORY(_FV(B1292,"category_id")))</f>
        <v>-</v>
      </c>
      <c r="K1292" s="4" cm="1">
        <f t="array" ref="K1292">IFERROR(_FV(_xldudf_EVEONLINE_TYPE(_FV(_FV(A1292,"type"),"id")),"Adjusted Price",TRUE),0)</f>
        <v>0</v>
      </c>
      <c r="L1292" s="4">
        <f t="shared" si="20"/>
        <v>0</v>
      </c>
    </row>
    <row r="1293" spans="2:12">
      <c r="B1293" t="str" cm="1">
        <f t="array" ref="B1293">IF(A1293="","-",_xldudf_EVEONLINE_GROUP(_FV(_FV(A1293,"type"),"groupID")))</f>
        <v>-</v>
      </c>
      <c r="C1293" t="str" cm="1">
        <f t="array" ref="C1293">IF(B1293="-","-",_xldudf_EVEONLINE_CATEGORY(_FV(B1293,"category_id")))</f>
        <v>-</v>
      </c>
      <c r="K1293" s="4" cm="1">
        <f t="array" ref="K1293">IFERROR(_FV(_xldudf_EVEONLINE_TYPE(_FV(_FV(A1293,"type"),"id")),"Adjusted Price",TRUE),0)</f>
        <v>0</v>
      </c>
      <c r="L1293" s="4">
        <f t="shared" si="20"/>
        <v>0</v>
      </c>
    </row>
    <row r="1294" spans="2:12">
      <c r="B1294" t="str" cm="1">
        <f t="array" ref="B1294">IF(A1294="","-",_xldudf_EVEONLINE_GROUP(_FV(_FV(A1294,"type"),"groupID")))</f>
        <v>-</v>
      </c>
      <c r="C1294" t="str" cm="1">
        <f t="array" ref="C1294">IF(B1294="-","-",_xldudf_EVEONLINE_CATEGORY(_FV(B1294,"category_id")))</f>
        <v>-</v>
      </c>
      <c r="K1294" s="4" cm="1">
        <f t="array" ref="K1294">IFERROR(_FV(_xldudf_EVEONLINE_TYPE(_FV(_FV(A1294,"type"),"id")),"Adjusted Price",TRUE),0)</f>
        <v>0</v>
      </c>
      <c r="L1294" s="4">
        <f t="shared" si="20"/>
        <v>0</v>
      </c>
    </row>
    <row r="1295" spans="2:12">
      <c r="B1295" t="str" cm="1">
        <f t="array" ref="B1295">IF(A1295="","-",_xldudf_EVEONLINE_GROUP(_FV(_FV(A1295,"type"),"groupID")))</f>
        <v>-</v>
      </c>
      <c r="C1295" t="str" cm="1">
        <f t="array" ref="C1295">IF(B1295="-","-",_xldudf_EVEONLINE_CATEGORY(_FV(B1295,"category_id")))</f>
        <v>-</v>
      </c>
      <c r="K1295" s="4" cm="1">
        <f t="array" ref="K1295">IFERROR(_FV(_xldudf_EVEONLINE_TYPE(_FV(_FV(A1295,"type"),"id")),"Adjusted Price",TRUE),0)</f>
        <v>0</v>
      </c>
      <c r="L1295" s="4">
        <f t="shared" si="20"/>
        <v>0</v>
      </c>
    </row>
    <row r="1296" spans="2:12">
      <c r="B1296" t="str" cm="1">
        <f t="array" ref="B1296">IF(A1296="","-",_xldudf_EVEONLINE_GROUP(_FV(_FV(A1296,"type"),"groupID")))</f>
        <v>-</v>
      </c>
      <c r="C1296" t="str" cm="1">
        <f t="array" ref="C1296">IF(B1296="-","-",_xldudf_EVEONLINE_CATEGORY(_FV(B1296,"category_id")))</f>
        <v>-</v>
      </c>
      <c r="K1296" s="4" cm="1">
        <f t="array" ref="K1296">IFERROR(_FV(_xldudf_EVEONLINE_TYPE(_FV(_FV(A1296,"type"),"id")),"Adjusted Price",TRUE),0)</f>
        <v>0</v>
      </c>
      <c r="L1296" s="4">
        <f t="shared" si="20"/>
        <v>0</v>
      </c>
    </row>
    <row r="1297" spans="2:12">
      <c r="B1297" t="str" cm="1">
        <f t="array" ref="B1297">IF(A1297="","-",_xldudf_EVEONLINE_GROUP(_FV(_FV(A1297,"type"),"groupID")))</f>
        <v>-</v>
      </c>
      <c r="C1297" t="str" cm="1">
        <f t="array" ref="C1297">IF(B1297="-","-",_xldudf_EVEONLINE_CATEGORY(_FV(B1297,"category_id")))</f>
        <v>-</v>
      </c>
      <c r="K1297" s="4" cm="1">
        <f t="array" ref="K1297">IFERROR(_FV(_xldudf_EVEONLINE_TYPE(_FV(_FV(A1297,"type"),"id")),"Adjusted Price",TRUE),0)</f>
        <v>0</v>
      </c>
      <c r="L1297" s="4">
        <f t="shared" si="20"/>
        <v>0</v>
      </c>
    </row>
    <row r="1298" spans="2:12">
      <c r="B1298" t="str" cm="1">
        <f t="array" ref="B1298">IF(A1298="","-",_xldudf_EVEONLINE_GROUP(_FV(_FV(A1298,"type"),"groupID")))</f>
        <v>-</v>
      </c>
      <c r="C1298" t="str" cm="1">
        <f t="array" ref="C1298">IF(B1298="-","-",_xldudf_EVEONLINE_CATEGORY(_FV(B1298,"category_id")))</f>
        <v>-</v>
      </c>
      <c r="K1298" s="4" cm="1">
        <f t="array" ref="K1298">IFERROR(_FV(_xldudf_EVEONLINE_TYPE(_FV(_FV(A1298,"type"),"id")),"Adjusted Price",TRUE),0)</f>
        <v>0</v>
      </c>
      <c r="L1298" s="4">
        <f t="shared" si="20"/>
        <v>0</v>
      </c>
    </row>
    <row r="1299" spans="2:12">
      <c r="B1299" t="str" cm="1">
        <f t="array" ref="B1299">IF(A1299="","-",_xldudf_EVEONLINE_GROUP(_FV(_FV(A1299,"type"),"groupID")))</f>
        <v>-</v>
      </c>
      <c r="C1299" t="str" cm="1">
        <f t="array" ref="C1299">IF(B1299="-","-",_xldudf_EVEONLINE_CATEGORY(_FV(B1299,"category_id")))</f>
        <v>-</v>
      </c>
      <c r="K1299" s="4" cm="1">
        <f t="array" ref="K1299">IFERROR(_FV(_xldudf_EVEONLINE_TYPE(_FV(_FV(A1299,"type"),"id")),"Adjusted Price",TRUE),0)</f>
        <v>0</v>
      </c>
      <c r="L1299" s="4">
        <f t="shared" si="20"/>
        <v>0</v>
      </c>
    </row>
    <row r="1300" spans="2:12">
      <c r="B1300" t="str" cm="1">
        <f t="array" ref="B1300">IF(A1300="","-",_xldudf_EVEONLINE_GROUP(_FV(_FV(A1300,"type"),"groupID")))</f>
        <v>-</v>
      </c>
      <c r="C1300" t="str" cm="1">
        <f t="array" ref="C1300">IF(B1300="-","-",_xldudf_EVEONLINE_CATEGORY(_FV(B1300,"category_id")))</f>
        <v>-</v>
      </c>
      <c r="K1300" s="4" cm="1">
        <f t="array" ref="K1300">IFERROR(_FV(_xldudf_EVEONLINE_TYPE(_FV(_FV(A1300,"type"),"id")),"Adjusted Price",TRUE),0)</f>
        <v>0</v>
      </c>
      <c r="L1300" s="4">
        <f t="shared" si="20"/>
        <v>0</v>
      </c>
    </row>
    <row r="1301" spans="2:12">
      <c r="B1301" t="str" cm="1">
        <f t="array" ref="B1301">IF(A1301="","-",_xldudf_EVEONLINE_GROUP(_FV(_FV(A1301,"type"),"groupID")))</f>
        <v>-</v>
      </c>
      <c r="C1301" t="str" cm="1">
        <f t="array" ref="C1301">IF(B1301="-","-",_xldudf_EVEONLINE_CATEGORY(_FV(B1301,"category_id")))</f>
        <v>-</v>
      </c>
      <c r="K1301" s="4" cm="1">
        <f t="array" ref="K1301">IFERROR(_FV(_xldudf_EVEONLINE_TYPE(_FV(_FV(A1301,"type"),"id")),"Adjusted Price",TRUE),0)</f>
        <v>0</v>
      </c>
      <c r="L1301" s="4">
        <f t="shared" si="20"/>
        <v>0</v>
      </c>
    </row>
    <row r="1302" spans="2:12">
      <c r="B1302" t="str" cm="1">
        <f t="array" ref="B1302">IF(A1302="","-",_xldudf_EVEONLINE_GROUP(_FV(_FV(A1302,"type"),"groupID")))</f>
        <v>-</v>
      </c>
      <c r="C1302" t="str" cm="1">
        <f t="array" ref="C1302">IF(B1302="-","-",_xldudf_EVEONLINE_CATEGORY(_FV(B1302,"category_id")))</f>
        <v>-</v>
      </c>
      <c r="K1302" s="4" cm="1">
        <f t="array" ref="K1302">IFERROR(_FV(_xldudf_EVEONLINE_TYPE(_FV(_FV(A1302,"type"),"id")),"Adjusted Price",TRUE),0)</f>
        <v>0</v>
      </c>
      <c r="L1302" s="4">
        <f t="shared" si="20"/>
        <v>0</v>
      </c>
    </row>
    <row r="1303" spans="2:12">
      <c r="B1303" t="str" cm="1">
        <f t="array" ref="B1303">IF(A1303="","-",_xldudf_EVEONLINE_GROUP(_FV(_FV(A1303,"type"),"groupID")))</f>
        <v>-</v>
      </c>
      <c r="C1303" t="str" cm="1">
        <f t="array" ref="C1303">IF(B1303="-","-",_xldudf_EVEONLINE_CATEGORY(_FV(B1303,"category_id")))</f>
        <v>-</v>
      </c>
      <c r="K1303" s="4" cm="1">
        <f t="array" ref="K1303">IFERROR(_FV(_xldudf_EVEONLINE_TYPE(_FV(_FV(A1303,"type"),"id")),"Adjusted Price",TRUE),0)</f>
        <v>0</v>
      </c>
      <c r="L1303" s="4">
        <f t="shared" si="20"/>
        <v>0</v>
      </c>
    </row>
    <row r="1304" spans="2:12">
      <c r="B1304" t="str" cm="1">
        <f t="array" ref="B1304">IF(A1304="","-",_xldudf_EVEONLINE_GROUP(_FV(_FV(A1304,"type"),"groupID")))</f>
        <v>-</v>
      </c>
      <c r="C1304" t="str" cm="1">
        <f t="array" ref="C1304">IF(B1304="-","-",_xldudf_EVEONLINE_CATEGORY(_FV(B1304,"category_id")))</f>
        <v>-</v>
      </c>
      <c r="K1304" s="4" cm="1">
        <f t="array" ref="K1304">IFERROR(_FV(_xldudf_EVEONLINE_TYPE(_FV(_FV(A1304,"type"),"id")),"Adjusted Price",TRUE),0)</f>
        <v>0</v>
      </c>
      <c r="L1304" s="4">
        <f t="shared" si="20"/>
        <v>0</v>
      </c>
    </row>
    <row r="1305" spans="2:12">
      <c r="B1305" t="str" cm="1">
        <f t="array" ref="B1305">IF(A1305="","-",_xldudf_EVEONLINE_GROUP(_FV(_FV(A1305,"type"),"groupID")))</f>
        <v>-</v>
      </c>
      <c r="C1305" t="str" cm="1">
        <f t="array" ref="C1305">IF(B1305="-","-",_xldudf_EVEONLINE_CATEGORY(_FV(B1305,"category_id")))</f>
        <v>-</v>
      </c>
      <c r="K1305" s="4" cm="1">
        <f t="array" ref="K1305">IFERROR(_FV(_xldudf_EVEONLINE_TYPE(_FV(_FV(A1305,"type"),"id")),"Adjusted Price",TRUE),0)</f>
        <v>0</v>
      </c>
      <c r="L1305" s="4">
        <f t="shared" si="20"/>
        <v>0</v>
      </c>
    </row>
    <row r="1306" spans="2:12">
      <c r="B1306" t="str" cm="1">
        <f t="array" ref="B1306">IF(A1306="","-",_xldudf_EVEONLINE_GROUP(_FV(_FV(A1306,"type"),"groupID")))</f>
        <v>-</v>
      </c>
      <c r="C1306" t="str" cm="1">
        <f t="array" ref="C1306">IF(B1306="-","-",_xldudf_EVEONLINE_CATEGORY(_FV(B1306,"category_id")))</f>
        <v>-</v>
      </c>
      <c r="K1306" s="4" cm="1">
        <f t="array" ref="K1306">IFERROR(_FV(_xldudf_EVEONLINE_TYPE(_FV(_FV(A1306,"type"),"id")),"Adjusted Price",TRUE),0)</f>
        <v>0</v>
      </c>
      <c r="L1306" s="4">
        <f t="shared" si="20"/>
        <v>0</v>
      </c>
    </row>
    <row r="1307" spans="2:12">
      <c r="B1307" t="str" cm="1">
        <f t="array" ref="B1307">IF(A1307="","-",_xldudf_EVEONLINE_GROUP(_FV(_FV(A1307,"type"),"groupID")))</f>
        <v>-</v>
      </c>
      <c r="C1307" t="str" cm="1">
        <f t="array" ref="C1307">IF(B1307="-","-",_xldudf_EVEONLINE_CATEGORY(_FV(B1307,"category_id")))</f>
        <v>-</v>
      </c>
      <c r="K1307" s="4" cm="1">
        <f t="array" ref="K1307">IFERROR(_FV(_xldudf_EVEONLINE_TYPE(_FV(_FV(A1307,"type"),"id")),"Adjusted Price",TRUE),0)</f>
        <v>0</v>
      </c>
      <c r="L1307" s="4">
        <f t="shared" si="20"/>
        <v>0</v>
      </c>
    </row>
    <row r="1308" spans="2:12">
      <c r="B1308" t="str" cm="1">
        <f t="array" ref="B1308">IF(A1308="","-",_xldudf_EVEONLINE_GROUP(_FV(_FV(A1308,"type"),"groupID")))</f>
        <v>-</v>
      </c>
      <c r="C1308" t="str" cm="1">
        <f t="array" ref="C1308">IF(B1308="-","-",_xldudf_EVEONLINE_CATEGORY(_FV(B1308,"category_id")))</f>
        <v>-</v>
      </c>
      <c r="K1308" s="4" cm="1">
        <f t="array" ref="K1308">IFERROR(_FV(_xldudf_EVEONLINE_TYPE(_FV(_FV(A1308,"type"),"id")),"Adjusted Price",TRUE),0)</f>
        <v>0</v>
      </c>
      <c r="L1308" s="4">
        <f t="shared" si="20"/>
        <v>0</v>
      </c>
    </row>
    <row r="1309" spans="2:12">
      <c r="B1309" t="str" cm="1">
        <f t="array" ref="B1309">IF(A1309="","-",_xldudf_EVEONLINE_GROUP(_FV(_FV(A1309,"type"),"groupID")))</f>
        <v>-</v>
      </c>
      <c r="C1309" t="str" cm="1">
        <f t="array" ref="C1309">IF(B1309="-","-",_xldudf_EVEONLINE_CATEGORY(_FV(B1309,"category_id")))</f>
        <v>-</v>
      </c>
      <c r="K1309" s="4" cm="1">
        <f t="array" ref="K1309">IFERROR(_FV(_xldudf_EVEONLINE_TYPE(_FV(_FV(A1309,"type"),"id")),"Adjusted Price",TRUE),0)</f>
        <v>0</v>
      </c>
      <c r="L1309" s="4">
        <f t="shared" si="20"/>
        <v>0</v>
      </c>
    </row>
    <row r="1310" spans="2:12">
      <c r="B1310" t="str" cm="1">
        <f t="array" ref="B1310">IF(A1310="","-",_xldudf_EVEONLINE_GROUP(_FV(_FV(A1310,"type"),"groupID")))</f>
        <v>-</v>
      </c>
      <c r="C1310" t="str" cm="1">
        <f t="array" ref="C1310">IF(B1310="-","-",_xldudf_EVEONLINE_CATEGORY(_FV(B1310,"category_id")))</f>
        <v>-</v>
      </c>
      <c r="K1310" s="4" cm="1">
        <f t="array" ref="K1310">IFERROR(_FV(_xldudf_EVEONLINE_TYPE(_FV(_FV(A1310,"type"),"id")),"Adjusted Price",TRUE),0)</f>
        <v>0</v>
      </c>
      <c r="L1310" s="4">
        <f t="shared" si="20"/>
        <v>0</v>
      </c>
    </row>
    <row r="1311" spans="2:12">
      <c r="B1311" t="str" cm="1">
        <f t="array" ref="B1311">IF(A1311="","-",_xldudf_EVEONLINE_GROUP(_FV(_FV(A1311,"type"),"groupID")))</f>
        <v>-</v>
      </c>
      <c r="C1311" t="str" cm="1">
        <f t="array" ref="C1311">IF(B1311="-","-",_xldudf_EVEONLINE_CATEGORY(_FV(B1311,"category_id")))</f>
        <v>-</v>
      </c>
      <c r="K1311" s="4" cm="1">
        <f t="array" ref="K1311">IFERROR(_FV(_xldudf_EVEONLINE_TYPE(_FV(_FV(A1311,"type"),"id")),"Adjusted Price",TRUE),0)</f>
        <v>0</v>
      </c>
      <c r="L1311" s="4">
        <f t="shared" si="20"/>
        <v>0</v>
      </c>
    </row>
    <row r="1312" spans="2:12">
      <c r="B1312" t="str" cm="1">
        <f t="array" ref="B1312">IF(A1312="","-",_xldudf_EVEONLINE_GROUP(_FV(_FV(A1312,"type"),"groupID")))</f>
        <v>-</v>
      </c>
      <c r="C1312" t="str" cm="1">
        <f t="array" ref="C1312">IF(B1312="-","-",_xldudf_EVEONLINE_CATEGORY(_FV(B1312,"category_id")))</f>
        <v>-</v>
      </c>
      <c r="K1312" s="4" cm="1">
        <f t="array" ref="K1312">IFERROR(_FV(_xldudf_EVEONLINE_TYPE(_FV(_FV(A1312,"type"),"id")),"Adjusted Price",TRUE),0)</f>
        <v>0</v>
      </c>
      <c r="L1312" s="4">
        <f t="shared" si="20"/>
        <v>0</v>
      </c>
    </row>
    <row r="1313" spans="2:12">
      <c r="B1313" t="str" cm="1">
        <f t="array" ref="B1313">IF(A1313="","-",_xldudf_EVEONLINE_GROUP(_FV(_FV(A1313,"type"),"groupID")))</f>
        <v>-</v>
      </c>
      <c r="C1313" t="str" cm="1">
        <f t="array" ref="C1313">IF(B1313="-","-",_xldudf_EVEONLINE_CATEGORY(_FV(B1313,"category_id")))</f>
        <v>-</v>
      </c>
      <c r="K1313" s="4" cm="1">
        <f t="array" ref="K1313">IFERROR(_FV(_xldudf_EVEONLINE_TYPE(_FV(_FV(A1313,"type"),"id")),"Adjusted Price",TRUE),0)</f>
        <v>0</v>
      </c>
      <c r="L1313" s="4">
        <f t="shared" si="20"/>
        <v>0</v>
      </c>
    </row>
    <row r="1314" spans="2:12">
      <c r="B1314" t="str" cm="1">
        <f t="array" ref="B1314">IF(A1314="","-",_xldudf_EVEONLINE_GROUP(_FV(_FV(A1314,"type"),"groupID")))</f>
        <v>-</v>
      </c>
      <c r="C1314" t="str" cm="1">
        <f t="array" ref="C1314">IF(B1314="-","-",_xldudf_EVEONLINE_CATEGORY(_FV(B1314,"category_id")))</f>
        <v>-</v>
      </c>
      <c r="K1314" s="4" cm="1">
        <f t="array" ref="K1314">IFERROR(_FV(_xldudf_EVEONLINE_TYPE(_FV(_FV(A1314,"type"),"id")),"Adjusted Price",TRUE),0)</f>
        <v>0</v>
      </c>
      <c r="L1314" s="4">
        <f t="shared" si="20"/>
        <v>0</v>
      </c>
    </row>
    <row r="1315" spans="2:12">
      <c r="B1315" t="str" cm="1">
        <f t="array" ref="B1315">IF(A1315="","-",_xldudf_EVEONLINE_GROUP(_FV(_FV(A1315,"type"),"groupID")))</f>
        <v>-</v>
      </c>
      <c r="C1315" t="str" cm="1">
        <f t="array" ref="C1315">IF(B1315="-","-",_xldudf_EVEONLINE_CATEGORY(_FV(B1315,"category_id")))</f>
        <v>-</v>
      </c>
      <c r="K1315" s="4" cm="1">
        <f t="array" ref="K1315">IFERROR(_FV(_xldudf_EVEONLINE_TYPE(_FV(_FV(A1315,"type"),"id")),"Adjusted Price",TRUE),0)</f>
        <v>0</v>
      </c>
      <c r="L1315" s="4">
        <f t="shared" si="20"/>
        <v>0</v>
      </c>
    </row>
    <row r="1316" spans="2:12">
      <c r="B1316" t="str" cm="1">
        <f t="array" ref="B1316">IF(A1316="","-",_xldudf_EVEONLINE_GROUP(_FV(_FV(A1316,"type"),"groupID")))</f>
        <v>-</v>
      </c>
      <c r="C1316" t="str" cm="1">
        <f t="array" ref="C1316">IF(B1316="-","-",_xldudf_EVEONLINE_CATEGORY(_FV(B1316,"category_id")))</f>
        <v>-</v>
      </c>
      <c r="K1316" s="4" cm="1">
        <f t="array" ref="K1316">IFERROR(_FV(_xldudf_EVEONLINE_TYPE(_FV(_FV(A1316,"type"),"id")),"Adjusted Price",TRUE),0)</f>
        <v>0</v>
      </c>
      <c r="L1316" s="4">
        <f t="shared" si="20"/>
        <v>0</v>
      </c>
    </row>
    <row r="1317" spans="2:12">
      <c r="B1317" t="str" cm="1">
        <f t="array" ref="B1317">IF(A1317="","-",_xldudf_EVEONLINE_GROUP(_FV(_FV(A1317,"type"),"groupID")))</f>
        <v>-</v>
      </c>
      <c r="C1317" t="str" cm="1">
        <f t="array" ref="C1317">IF(B1317="-","-",_xldudf_EVEONLINE_CATEGORY(_FV(B1317,"category_id")))</f>
        <v>-</v>
      </c>
      <c r="K1317" s="4" cm="1">
        <f t="array" ref="K1317">IFERROR(_FV(_xldudf_EVEONLINE_TYPE(_FV(_FV(A1317,"type"),"id")),"Adjusted Price",TRUE),0)</f>
        <v>0</v>
      </c>
      <c r="L1317" s="4">
        <f t="shared" si="20"/>
        <v>0</v>
      </c>
    </row>
    <row r="1318" spans="2:12">
      <c r="B1318" t="str" cm="1">
        <f t="array" ref="B1318">IF(A1318="","-",_xldudf_EVEONLINE_GROUP(_FV(_FV(A1318,"type"),"groupID")))</f>
        <v>-</v>
      </c>
      <c r="C1318" t="str" cm="1">
        <f t="array" ref="C1318">IF(B1318="-","-",_xldudf_EVEONLINE_CATEGORY(_FV(B1318,"category_id")))</f>
        <v>-</v>
      </c>
      <c r="K1318" s="4" cm="1">
        <f t="array" ref="K1318">IFERROR(_FV(_xldudf_EVEONLINE_TYPE(_FV(_FV(A1318,"type"),"id")),"Adjusted Price",TRUE),0)</f>
        <v>0</v>
      </c>
      <c r="L1318" s="4">
        <f t="shared" si="20"/>
        <v>0</v>
      </c>
    </row>
    <row r="1319" spans="2:12">
      <c r="B1319" t="str" cm="1">
        <f t="array" ref="B1319">IF(A1319="","-",_xldudf_EVEONLINE_GROUP(_FV(_FV(A1319,"type"),"groupID")))</f>
        <v>-</v>
      </c>
      <c r="C1319" t="str" cm="1">
        <f t="array" ref="C1319">IF(B1319="-","-",_xldudf_EVEONLINE_CATEGORY(_FV(B1319,"category_id")))</f>
        <v>-</v>
      </c>
      <c r="K1319" s="4" cm="1">
        <f t="array" ref="K1319">IFERROR(_FV(_xldudf_EVEONLINE_TYPE(_FV(_FV(A1319,"type"),"id")),"Adjusted Price",TRUE),0)</f>
        <v>0</v>
      </c>
      <c r="L1319" s="4">
        <f t="shared" si="20"/>
        <v>0</v>
      </c>
    </row>
    <row r="1320" spans="2:12">
      <c r="B1320" t="str" cm="1">
        <f t="array" ref="B1320">IF(A1320="","-",_xldudf_EVEONLINE_GROUP(_FV(_FV(A1320,"type"),"groupID")))</f>
        <v>-</v>
      </c>
      <c r="C1320" t="str" cm="1">
        <f t="array" ref="C1320">IF(B1320="-","-",_xldudf_EVEONLINE_CATEGORY(_FV(B1320,"category_id")))</f>
        <v>-</v>
      </c>
      <c r="K1320" s="4" cm="1">
        <f t="array" ref="K1320">IFERROR(_FV(_xldudf_EVEONLINE_TYPE(_FV(_FV(A1320,"type"),"id")),"Adjusted Price",TRUE),0)</f>
        <v>0</v>
      </c>
      <c r="L1320" s="4">
        <f t="shared" si="20"/>
        <v>0</v>
      </c>
    </row>
    <row r="1321" spans="2:12">
      <c r="B1321" t="str" cm="1">
        <f t="array" ref="B1321">IF(A1321="","-",_xldudf_EVEONLINE_GROUP(_FV(_FV(A1321,"type"),"groupID")))</f>
        <v>-</v>
      </c>
      <c r="C1321" t="str" cm="1">
        <f t="array" ref="C1321">IF(B1321="-","-",_xldudf_EVEONLINE_CATEGORY(_FV(B1321,"category_id")))</f>
        <v>-</v>
      </c>
      <c r="K1321" s="4" cm="1">
        <f t="array" ref="K1321">IFERROR(_FV(_xldudf_EVEONLINE_TYPE(_FV(_FV(A1321,"type"),"id")),"Adjusted Price",TRUE),0)</f>
        <v>0</v>
      </c>
      <c r="L1321" s="4">
        <f t="shared" si="20"/>
        <v>0</v>
      </c>
    </row>
    <row r="1322" spans="2:12">
      <c r="B1322" t="str" cm="1">
        <f t="array" ref="B1322">IF(A1322="","-",_xldudf_EVEONLINE_GROUP(_FV(_FV(A1322,"type"),"groupID")))</f>
        <v>-</v>
      </c>
      <c r="C1322" t="str" cm="1">
        <f t="array" ref="C1322">IF(B1322="-","-",_xldudf_EVEONLINE_CATEGORY(_FV(B1322,"category_id")))</f>
        <v>-</v>
      </c>
      <c r="K1322" s="4" cm="1">
        <f t="array" ref="K1322">IFERROR(_FV(_xldudf_EVEONLINE_TYPE(_FV(_FV(A1322,"type"),"id")),"Adjusted Price",TRUE),0)</f>
        <v>0</v>
      </c>
      <c r="L1322" s="4">
        <f t="shared" si="20"/>
        <v>0</v>
      </c>
    </row>
    <row r="1323" spans="2:12">
      <c r="B1323" t="str" cm="1">
        <f t="array" ref="B1323">IF(A1323="","-",_xldudf_EVEONLINE_GROUP(_FV(_FV(A1323,"type"),"groupID")))</f>
        <v>-</v>
      </c>
      <c r="C1323" t="str" cm="1">
        <f t="array" ref="C1323">IF(B1323="-","-",_xldudf_EVEONLINE_CATEGORY(_FV(B1323,"category_id")))</f>
        <v>-</v>
      </c>
      <c r="K1323" s="4" cm="1">
        <f t="array" ref="K1323">IFERROR(_FV(_xldudf_EVEONLINE_TYPE(_FV(_FV(A1323,"type"),"id")),"Adjusted Price",TRUE),0)</f>
        <v>0</v>
      </c>
      <c r="L1323" s="4">
        <f t="shared" si="20"/>
        <v>0</v>
      </c>
    </row>
    <row r="1324" spans="2:12">
      <c r="B1324" t="str" cm="1">
        <f t="array" ref="B1324">IF(A1324="","-",_xldudf_EVEONLINE_GROUP(_FV(_FV(A1324,"type"),"groupID")))</f>
        <v>-</v>
      </c>
      <c r="C1324" t="str" cm="1">
        <f t="array" ref="C1324">IF(B1324="-","-",_xldudf_EVEONLINE_CATEGORY(_FV(B1324,"category_id")))</f>
        <v>-</v>
      </c>
      <c r="K1324" s="4" cm="1">
        <f t="array" ref="K1324">IFERROR(_FV(_xldudf_EVEONLINE_TYPE(_FV(_FV(A1324,"type"),"id")),"Adjusted Price",TRUE),0)</f>
        <v>0</v>
      </c>
      <c r="L1324" s="4">
        <f t="shared" si="20"/>
        <v>0</v>
      </c>
    </row>
    <row r="1325" spans="2:12">
      <c r="B1325" t="str" cm="1">
        <f t="array" ref="B1325">IF(A1325="","-",_xldudf_EVEONLINE_GROUP(_FV(_FV(A1325,"type"),"groupID")))</f>
        <v>-</v>
      </c>
      <c r="C1325" t="str" cm="1">
        <f t="array" ref="C1325">IF(B1325="-","-",_xldudf_EVEONLINE_CATEGORY(_FV(B1325,"category_id")))</f>
        <v>-</v>
      </c>
      <c r="K1325" s="4" cm="1">
        <f t="array" ref="K1325">IFERROR(_FV(_xldudf_EVEONLINE_TYPE(_FV(_FV(A1325,"type"),"id")),"Adjusted Price",TRUE),0)</f>
        <v>0</v>
      </c>
      <c r="L1325" s="4">
        <f t="shared" si="20"/>
        <v>0</v>
      </c>
    </row>
    <row r="1326" spans="2:12">
      <c r="B1326" t="str" cm="1">
        <f t="array" ref="B1326">IF(A1326="","-",_xldudf_EVEONLINE_GROUP(_FV(_FV(A1326,"type"),"groupID")))</f>
        <v>-</v>
      </c>
      <c r="C1326" t="str" cm="1">
        <f t="array" ref="C1326">IF(B1326="-","-",_xldudf_EVEONLINE_CATEGORY(_FV(B1326,"category_id")))</f>
        <v>-</v>
      </c>
      <c r="K1326" s="4" cm="1">
        <f t="array" ref="K1326">IFERROR(_FV(_xldudf_EVEONLINE_TYPE(_FV(_FV(A1326,"type"),"id")),"Adjusted Price",TRUE),0)</f>
        <v>0</v>
      </c>
      <c r="L1326" s="4">
        <f t="shared" si="20"/>
        <v>0</v>
      </c>
    </row>
    <row r="1327" spans="2:12">
      <c r="B1327" t="str" cm="1">
        <f t="array" ref="B1327">IF(A1327="","-",_xldudf_EVEONLINE_GROUP(_FV(_FV(A1327,"type"),"groupID")))</f>
        <v>-</v>
      </c>
      <c r="C1327" t="str" cm="1">
        <f t="array" ref="C1327">IF(B1327="-","-",_xldudf_EVEONLINE_CATEGORY(_FV(B1327,"category_id")))</f>
        <v>-</v>
      </c>
      <c r="K1327" s="4" cm="1">
        <f t="array" ref="K1327">IFERROR(_FV(_xldudf_EVEONLINE_TYPE(_FV(_FV(A1327,"type"),"id")),"Adjusted Price",TRUE),0)</f>
        <v>0</v>
      </c>
      <c r="L1327" s="4">
        <f t="shared" si="20"/>
        <v>0</v>
      </c>
    </row>
    <row r="1328" spans="2:12">
      <c r="B1328" t="str" cm="1">
        <f t="array" ref="B1328">IF(A1328="","-",_xldudf_EVEONLINE_GROUP(_FV(_FV(A1328,"type"),"groupID")))</f>
        <v>-</v>
      </c>
      <c r="C1328" t="str" cm="1">
        <f t="array" ref="C1328">IF(B1328="-","-",_xldudf_EVEONLINE_CATEGORY(_FV(B1328,"category_id")))</f>
        <v>-</v>
      </c>
      <c r="K1328" s="4" cm="1">
        <f t="array" ref="K1328">IFERROR(_FV(_xldudf_EVEONLINE_TYPE(_FV(_FV(A1328,"type"),"id")),"Adjusted Price",TRUE),0)</f>
        <v>0</v>
      </c>
      <c r="L1328" s="4">
        <f t="shared" si="20"/>
        <v>0</v>
      </c>
    </row>
    <row r="1329" spans="2:12">
      <c r="B1329" t="str" cm="1">
        <f t="array" ref="B1329">IF(A1329="","-",_xldudf_EVEONLINE_GROUP(_FV(_FV(A1329,"type"),"groupID")))</f>
        <v>-</v>
      </c>
      <c r="C1329" t="str" cm="1">
        <f t="array" ref="C1329">IF(B1329="-","-",_xldudf_EVEONLINE_CATEGORY(_FV(B1329,"category_id")))</f>
        <v>-</v>
      </c>
      <c r="K1329" s="4" cm="1">
        <f t="array" ref="K1329">IFERROR(_FV(_xldudf_EVEONLINE_TYPE(_FV(_FV(A1329,"type"),"id")),"Adjusted Price",TRUE),0)</f>
        <v>0</v>
      </c>
      <c r="L1329" s="4">
        <f t="shared" si="20"/>
        <v>0</v>
      </c>
    </row>
    <row r="1330" spans="2:12">
      <c r="B1330" t="str" cm="1">
        <f t="array" ref="B1330">IF(A1330="","-",_xldudf_EVEONLINE_GROUP(_FV(_FV(A1330,"type"),"groupID")))</f>
        <v>-</v>
      </c>
      <c r="C1330" t="str" cm="1">
        <f t="array" ref="C1330">IF(B1330="-","-",_xldudf_EVEONLINE_CATEGORY(_FV(B1330,"category_id")))</f>
        <v>-</v>
      </c>
      <c r="K1330" s="4" cm="1">
        <f t="array" ref="K1330">IFERROR(_FV(_xldudf_EVEONLINE_TYPE(_FV(_FV(A1330,"type"),"id")),"Adjusted Price",TRUE),0)</f>
        <v>0</v>
      </c>
      <c r="L1330" s="4">
        <f t="shared" si="20"/>
        <v>0</v>
      </c>
    </row>
    <row r="1331" spans="2:12">
      <c r="B1331" t="str" cm="1">
        <f t="array" ref="B1331">IF(A1331="","-",_xldudf_EVEONLINE_GROUP(_FV(_FV(A1331,"type"),"groupID")))</f>
        <v>-</v>
      </c>
      <c r="C1331" t="str" cm="1">
        <f t="array" ref="C1331">IF(B1331="-","-",_xldudf_EVEONLINE_CATEGORY(_FV(B1331,"category_id")))</f>
        <v>-</v>
      </c>
      <c r="K1331" s="4" cm="1">
        <f t="array" ref="K1331">IFERROR(_FV(_xldudf_EVEONLINE_TYPE(_FV(_FV(A1331,"type"),"id")),"Adjusted Price",TRUE),0)</f>
        <v>0</v>
      </c>
      <c r="L1331" s="4">
        <f t="shared" si="20"/>
        <v>0</v>
      </c>
    </row>
    <row r="1332" spans="2:12">
      <c r="B1332" t="str" cm="1">
        <f t="array" ref="B1332">IF(A1332="","-",_xldudf_EVEONLINE_GROUP(_FV(_FV(A1332,"type"),"groupID")))</f>
        <v>-</v>
      </c>
      <c r="C1332" t="str" cm="1">
        <f t="array" ref="C1332">IF(B1332="-","-",_xldudf_EVEONLINE_CATEGORY(_FV(B1332,"category_id")))</f>
        <v>-</v>
      </c>
      <c r="K1332" s="4" cm="1">
        <f t="array" ref="K1332">IFERROR(_FV(_xldudf_EVEONLINE_TYPE(_FV(_FV(A1332,"type"),"id")),"Adjusted Price",TRUE),0)</f>
        <v>0</v>
      </c>
      <c r="L1332" s="4">
        <f t="shared" si="20"/>
        <v>0</v>
      </c>
    </row>
    <row r="1333" spans="2:12">
      <c r="B1333" t="str" cm="1">
        <f t="array" ref="B1333">IF(A1333="","-",_xldudf_EVEONLINE_GROUP(_FV(_FV(A1333,"type"),"groupID")))</f>
        <v>-</v>
      </c>
      <c r="C1333" t="str" cm="1">
        <f t="array" ref="C1333">IF(B1333="-","-",_xldudf_EVEONLINE_CATEGORY(_FV(B1333,"category_id")))</f>
        <v>-</v>
      </c>
      <c r="K1333" s="4" cm="1">
        <f t="array" ref="K1333">IFERROR(_FV(_xldudf_EVEONLINE_TYPE(_FV(_FV(A1333,"type"),"id")),"Adjusted Price",TRUE),0)</f>
        <v>0</v>
      </c>
      <c r="L1333" s="4">
        <f t="shared" si="20"/>
        <v>0</v>
      </c>
    </row>
    <row r="1334" spans="2:12">
      <c r="B1334" t="str" cm="1">
        <f t="array" ref="B1334">IF(A1334="","-",_xldudf_EVEONLINE_GROUP(_FV(_FV(A1334,"type"),"groupID")))</f>
        <v>-</v>
      </c>
      <c r="C1334" t="str" cm="1">
        <f t="array" ref="C1334">IF(B1334="-","-",_xldudf_EVEONLINE_CATEGORY(_FV(B1334,"category_id")))</f>
        <v>-</v>
      </c>
      <c r="K1334" s="4" cm="1">
        <f t="array" ref="K1334">IFERROR(_FV(_xldudf_EVEONLINE_TYPE(_FV(_FV(A1334,"type"),"id")),"Adjusted Price",TRUE),0)</f>
        <v>0</v>
      </c>
      <c r="L1334" s="4">
        <f t="shared" si="20"/>
        <v>0</v>
      </c>
    </row>
    <row r="1335" spans="2:12">
      <c r="B1335" t="str" cm="1">
        <f t="array" ref="B1335">IF(A1335="","-",_xldudf_EVEONLINE_GROUP(_FV(_FV(A1335,"type"),"groupID")))</f>
        <v>-</v>
      </c>
      <c r="C1335" t="str" cm="1">
        <f t="array" ref="C1335">IF(B1335="-","-",_xldudf_EVEONLINE_CATEGORY(_FV(B1335,"category_id")))</f>
        <v>-</v>
      </c>
      <c r="K1335" s="4" cm="1">
        <f t="array" ref="K1335">IFERROR(_FV(_xldudf_EVEONLINE_TYPE(_FV(_FV(A1335,"type"),"id")),"Adjusted Price",TRUE),0)</f>
        <v>0</v>
      </c>
      <c r="L1335" s="4">
        <f t="shared" si="20"/>
        <v>0</v>
      </c>
    </row>
    <row r="1336" spans="2:12">
      <c r="B1336" t="str" cm="1">
        <f t="array" ref="B1336">IF(A1336="","-",_xldudf_EVEONLINE_GROUP(_FV(_FV(A1336,"type"),"groupID")))</f>
        <v>-</v>
      </c>
      <c r="C1336" t="str" cm="1">
        <f t="array" ref="C1336">IF(B1336="-","-",_xldudf_EVEONLINE_CATEGORY(_FV(B1336,"category_id")))</f>
        <v>-</v>
      </c>
      <c r="K1336" s="4" cm="1">
        <f t="array" ref="K1336">IFERROR(_FV(_xldudf_EVEONLINE_TYPE(_FV(_FV(A1336,"type"),"id")),"Adjusted Price",TRUE),0)</f>
        <v>0</v>
      </c>
      <c r="L1336" s="4">
        <f t="shared" si="20"/>
        <v>0</v>
      </c>
    </row>
    <row r="1337" spans="2:12">
      <c r="B1337" t="str" cm="1">
        <f t="array" ref="B1337">IF(A1337="","-",_xldudf_EVEONLINE_GROUP(_FV(_FV(A1337,"type"),"groupID")))</f>
        <v>-</v>
      </c>
      <c r="C1337" t="str" cm="1">
        <f t="array" ref="C1337">IF(B1337="-","-",_xldudf_EVEONLINE_CATEGORY(_FV(B1337,"category_id")))</f>
        <v>-</v>
      </c>
      <c r="K1337" s="4" cm="1">
        <f t="array" ref="K1337">IFERROR(_FV(_xldudf_EVEONLINE_TYPE(_FV(_FV(A1337,"type"),"id")),"Adjusted Price",TRUE),0)</f>
        <v>0</v>
      </c>
      <c r="L1337" s="4">
        <f t="shared" si="20"/>
        <v>0</v>
      </c>
    </row>
    <row r="1338" spans="2:12">
      <c r="B1338" t="str" cm="1">
        <f t="array" ref="B1338">IF(A1338="","-",_xldudf_EVEONLINE_GROUP(_FV(_FV(A1338,"type"),"groupID")))</f>
        <v>-</v>
      </c>
      <c r="C1338" t="str" cm="1">
        <f t="array" ref="C1338">IF(B1338="-","-",_xldudf_EVEONLINE_CATEGORY(_FV(B1338,"category_id")))</f>
        <v>-</v>
      </c>
      <c r="K1338" s="4" cm="1">
        <f t="array" ref="K1338">IFERROR(_FV(_xldudf_EVEONLINE_TYPE(_FV(_FV(A1338,"type"),"id")),"Adjusted Price",TRUE),0)</f>
        <v>0</v>
      </c>
      <c r="L1338" s="4">
        <f t="shared" si="20"/>
        <v>0</v>
      </c>
    </row>
    <row r="1339" spans="2:12">
      <c r="B1339" t="str" cm="1">
        <f t="array" ref="B1339">IF(A1339="","-",_xldudf_EVEONLINE_GROUP(_FV(_FV(A1339,"type"),"groupID")))</f>
        <v>-</v>
      </c>
      <c r="C1339" t="str" cm="1">
        <f t="array" ref="C1339">IF(B1339="-","-",_xldudf_EVEONLINE_CATEGORY(_FV(B1339,"category_id")))</f>
        <v>-</v>
      </c>
      <c r="K1339" s="4" cm="1">
        <f t="array" ref="K1339">IFERROR(_FV(_xldudf_EVEONLINE_TYPE(_FV(_FV(A1339,"type"),"id")),"Adjusted Price",TRUE),0)</f>
        <v>0</v>
      </c>
      <c r="L1339" s="4">
        <f t="shared" si="20"/>
        <v>0</v>
      </c>
    </row>
    <row r="1340" spans="2:12">
      <c r="B1340" t="str" cm="1">
        <f t="array" ref="B1340">IF(A1340="","-",_xldudf_EVEONLINE_GROUP(_FV(_FV(A1340,"type"),"groupID")))</f>
        <v>-</v>
      </c>
      <c r="C1340" t="str" cm="1">
        <f t="array" ref="C1340">IF(B1340="-","-",_xldudf_EVEONLINE_CATEGORY(_FV(B1340,"category_id")))</f>
        <v>-</v>
      </c>
      <c r="K1340" s="4" cm="1">
        <f t="array" ref="K1340">IFERROR(_FV(_xldudf_EVEONLINE_TYPE(_FV(_FV(A1340,"type"),"id")),"Adjusted Price",TRUE),0)</f>
        <v>0</v>
      </c>
      <c r="L1340" s="4">
        <f t="shared" si="20"/>
        <v>0</v>
      </c>
    </row>
    <row r="1341" spans="2:12">
      <c r="B1341" t="str" cm="1">
        <f t="array" ref="B1341">IF(A1341="","-",_xldudf_EVEONLINE_GROUP(_FV(_FV(A1341,"type"),"groupID")))</f>
        <v>-</v>
      </c>
      <c r="C1341" t="str" cm="1">
        <f t="array" ref="C1341">IF(B1341="-","-",_xldudf_EVEONLINE_CATEGORY(_FV(B1341,"category_id")))</f>
        <v>-</v>
      </c>
      <c r="K1341" s="4" cm="1">
        <f t="array" ref="K1341">IFERROR(_FV(_xldudf_EVEONLINE_TYPE(_FV(_FV(A1341,"type"),"id")),"Adjusted Price",TRUE),0)</f>
        <v>0</v>
      </c>
      <c r="L1341" s="4">
        <f t="shared" si="20"/>
        <v>0</v>
      </c>
    </row>
    <row r="1342" spans="2:12">
      <c r="B1342" t="str" cm="1">
        <f t="array" ref="B1342">IF(A1342="","-",_xldudf_EVEONLINE_GROUP(_FV(_FV(A1342,"type"),"groupID")))</f>
        <v>-</v>
      </c>
      <c r="C1342" t="str" cm="1">
        <f t="array" ref="C1342">IF(B1342="-","-",_xldudf_EVEONLINE_CATEGORY(_FV(B1342,"category_id")))</f>
        <v>-</v>
      </c>
      <c r="K1342" s="4" cm="1">
        <f t="array" ref="K1342">IFERROR(_FV(_xldudf_EVEONLINE_TYPE(_FV(_FV(A1342,"type"),"id")),"Adjusted Price",TRUE),0)</f>
        <v>0</v>
      </c>
      <c r="L1342" s="4">
        <f t="shared" si="20"/>
        <v>0</v>
      </c>
    </row>
    <row r="1343" spans="2:12">
      <c r="B1343" t="str" cm="1">
        <f t="array" ref="B1343">IF(A1343="","-",_xldudf_EVEONLINE_GROUP(_FV(_FV(A1343,"type"),"groupID")))</f>
        <v>-</v>
      </c>
      <c r="C1343" t="str" cm="1">
        <f t="array" ref="C1343">IF(B1343="-","-",_xldudf_EVEONLINE_CATEGORY(_FV(B1343,"category_id")))</f>
        <v>-</v>
      </c>
      <c r="K1343" s="4" cm="1">
        <f t="array" ref="K1343">IFERROR(_FV(_xldudf_EVEONLINE_TYPE(_FV(_FV(A1343,"type"),"id")),"Adjusted Price",TRUE),0)</f>
        <v>0</v>
      </c>
      <c r="L1343" s="4">
        <f t="shared" si="20"/>
        <v>0</v>
      </c>
    </row>
    <row r="1344" spans="2:12">
      <c r="B1344" t="str" cm="1">
        <f t="array" ref="B1344">IF(A1344="","-",_xldudf_EVEONLINE_GROUP(_FV(_FV(A1344,"type"),"groupID")))</f>
        <v>-</v>
      </c>
      <c r="C1344" t="str" cm="1">
        <f t="array" ref="C1344">IF(B1344="-","-",_xldudf_EVEONLINE_CATEGORY(_FV(B1344,"category_id")))</f>
        <v>-</v>
      </c>
      <c r="K1344" s="4" cm="1">
        <f t="array" ref="K1344">IFERROR(_FV(_xldudf_EVEONLINE_TYPE(_FV(_FV(A1344,"type"),"id")),"Adjusted Price",TRUE),0)</f>
        <v>0</v>
      </c>
      <c r="L1344" s="4">
        <f t="shared" si="20"/>
        <v>0</v>
      </c>
    </row>
    <row r="1345" spans="2:12">
      <c r="B1345" t="str" cm="1">
        <f t="array" ref="B1345">IF(A1345="","-",_xldudf_EVEONLINE_GROUP(_FV(_FV(A1345,"type"),"groupID")))</f>
        <v>-</v>
      </c>
      <c r="C1345" t="str" cm="1">
        <f t="array" ref="C1345">IF(B1345="-","-",_xldudf_EVEONLINE_CATEGORY(_FV(B1345,"category_id")))</f>
        <v>-</v>
      </c>
      <c r="K1345" s="4" cm="1">
        <f t="array" ref="K1345">IFERROR(_FV(_xldudf_EVEONLINE_TYPE(_FV(_FV(A1345,"type"),"id")),"Adjusted Price",TRUE),0)</f>
        <v>0</v>
      </c>
      <c r="L1345" s="4">
        <f t="shared" si="20"/>
        <v>0</v>
      </c>
    </row>
    <row r="1346" spans="2:12">
      <c r="B1346" t="str" cm="1">
        <f t="array" ref="B1346">IF(A1346="","-",_xldudf_EVEONLINE_GROUP(_FV(_FV(A1346,"type"),"groupID")))</f>
        <v>-</v>
      </c>
      <c r="C1346" t="str" cm="1">
        <f t="array" ref="C1346">IF(B1346="-","-",_xldudf_EVEONLINE_CATEGORY(_FV(B1346,"category_id")))</f>
        <v>-</v>
      </c>
      <c r="K1346" s="4" cm="1">
        <f t="array" ref="K1346">IFERROR(_FV(_xldudf_EVEONLINE_TYPE(_FV(_FV(A1346,"type"),"id")),"Adjusted Price",TRUE),0)</f>
        <v>0</v>
      </c>
      <c r="L1346" s="4">
        <f t="shared" si="20"/>
        <v>0</v>
      </c>
    </row>
    <row r="1347" spans="2:12">
      <c r="B1347" t="str" cm="1">
        <f t="array" ref="B1347">IF(A1347="","-",_xldudf_EVEONLINE_GROUP(_FV(_FV(A1347,"type"),"groupID")))</f>
        <v>-</v>
      </c>
      <c r="C1347" t="str" cm="1">
        <f t="array" ref="C1347">IF(B1347="-","-",_xldudf_EVEONLINE_CATEGORY(_FV(B1347,"category_id")))</f>
        <v>-</v>
      </c>
      <c r="K1347" s="4" cm="1">
        <f t="array" ref="K1347">IFERROR(_FV(_xldudf_EVEONLINE_TYPE(_FV(_FV(A1347,"type"),"id")),"Adjusted Price",TRUE),0)</f>
        <v>0</v>
      </c>
      <c r="L1347" s="4">
        <f t="shared" ref="L1347:L1410" si="21">F1347*K1347</f>
        <v>0</v>
      </c>
    </row>
    <row r="1348" spans="2:12">
      <c r="B1348" t="str" cm="1">
        <f t="array" ref="B1348">IF(A1348="","-",_xldudf_EVEONLINE_GROUP(_FV(_FV(A1348,"type"),"groupID")))</f>
        <v>-</v>
      </c>
      <c r="C1348" t="str" cm="1">
        <f t="array" ref="C1348">IF(B1348="-","-",_xldudf_EVEONLINE_CATEGORY(_FV(B1348,"category_id")))</f>
        <v>-</v>
      </c>
      <c r="K1348" s="4" cm="1">
        <f t="array" ref="K1348">IFERROR(_FV(_xldudf_EVEONLINE_TYPE(_FV(_FV(A1348,"type"),"id")),"Adjusted Price",TRUE),0)</f>
        <v>0</v>
      </c>
      <c r="L1348" s="4">
        <f t="shared" si="21"/>
        <v>0</v>
      </c>
    </row>
    <row r="1349" spans="2:12">
      <c r="B1349" t="str" cm="1">
        <f t="array" ref="B1349">IF(A1349="","-",_xldudf_EVEONLINE_GROUP(_FV(_FV(A1349,"type"),"groupID")))</f>
        <v>-</v>
      </c>
      <c r="C1349" t="str" cm="1">
        <f t="array" ref="C1349">IF(B1349="-","-",_xldudf_EVEONLINE_CATEGORY(_FV(B1349,"category_id")))</f>
        <v>-</v>
      </c>
      <c r="K1349" s="4" cm="1">
        <f t="array" ref="K1349">IFERROR(_FV(_xldudf_EVEONLINE_TYPE(_FV(_FV(A1349,"type"),"id")),"Adjusted Price",TRUE),0)</f>
        <v>0</v>
      </c>
      <c r="L1349" s="4">
        <f t="shared" si="21"/>
        <v>0</v>
      </c>
    </row>
    <row r="1350" spans="2:12">
      <c r="B1350" t="str" cm="1">
        <f t="array" ref="B1350">IF(A1350="","-",_xldudf_EVEONLINE_GROUP(_FV(_FV(A1350,"type"),"groupID")))</f>
        <v>-</v>
      </c>
      <c r="C1350" t="str" cm="1">
        <f t="array" ref="C1350">IF(B1350="-","-",_xldudf_EVEONLINE_CATEGORY(_FV(B1350,"category_id")))</f>
        <v>-</v>
      </c>
      <c r="K1350" s="4" cm="1">
        <f t="array" ref="K1350">IFERROR(_FV(_xldudf_EVEONLINE_TYPE(_FV(_FV(A1350,"type"),"id")),"Adjusted Price",TRUE),0)</f>
        <v>0</v>
      </c>
      <c r="L1350" s="4">
        <f t="shared" si="21"/>
        <v>0</v>
      </c>
    </row>
    <row r="1351" spans="2:12">
      <c r="B1351" t="str" cm="1">
        <f t="array" ref="B1351">IF(A1351="","-",_xldudf_EVEONLINE_GROUP(_FV(_FV(A1351,"type"),"groupID")))</f>
        <v>-</v>
      </c>
      <c r="C1351" t="str" cm="1">
        <f t="array" ref="C1351">IF(B1351="-","-",_xldudf_EVEONLINE_CATEGORY(_FV(B1351,"category_id")))</f>
        <v>-</v>
      </c>
      <c r="K1351" s="4" cm="1">
        <f t="array" ref="K1351">IFERROR(_FV(_xldudf_EVEONLINE_TYPE(_FV(_FV(A1351,"type"),"id")),"Adjusted Price",TRUE),0)</f>
        <v>0</v>
      </c>
      <c r="L1351" s="4">
        <f t="shared" si="21"/>
        <v>0</v>
      </c>
    </row>
    <row r="1352" spans="2:12">
      <c r="B1352" t="str" cm="1">
        <f t="array" ref="B1352">IF(A1352="","-",_xldudf_EVEONLINE_GROUP(_FV(_FV(A1352,"type"),"groupID")))</f>
        <v>-</v>
      </c>
      <c r="C1352" t="str" cm="1">
        <f t="array" ref="C1352">IF(B1352="-","-",_xldudf_EVEONLINE_CATEGORY(_FV(B1352,"category_id")))</f>
        <v>-</v>
      </c>
      <c r="K1352" s="4" cm="1">
        <f t="array" ref="K1352">IFERROR(_FV(_xldudf_EVEONLINE_TYPE(_FV(_FV(A1352,"type"),"id")),"Adjusted Price",TRUE),0)</f>
        <v>0</v>
      </c>
      <c r="L1352" s="4">
        <f t="shared" si="21"/>
        <v>0</v>
      </c>
    </row>
    <row r="1353" spans="2:12">
      <c r="B1353" t="str" cm="1">
        <f t="array" ref="B1353">IF(A1353="","-",_xldudf_EVEONLINE_GROUP(_FV(_FV(A1353,"type"),"groupID")))</f>
        <v>-</v>
      </c>
      <c r="C1353" t="str" cm="1">
        <f t="array" ref="C1353">IF(B1353="-","-",_xldudf_EVEONLINE_CATEGORY(_FV(B1353,"category_id")))</f>
        <v>-</v>
      </c>
      <c r="K1353" s="4" cm="1">
        <f t="array" ref="K1353">IFERROR(_FV(_xldudf_EVEONLINE_TYPE(_FV(_FV(A1353,"type"),"id")),"Adjusted Price",TRUE),0)</f>
        <v>0</v>
      </c>
      <c r="L1353" s="4">
        <f t="shared" si="21"/>
        <v>0</v>
      </c>
    </row>
    <row r="1354" spans="2:12">
      <c r="B1354" t="str" cm="1">
        <f t="array" ref="B1354">IF(A1354="","-",_xldudf_EVEONLINE_GROUP(_FV(_FV(A1354,"type"),"groupID")))</f>
        <v>-</v>
      </c>
      <c r="C1354" t="str" cm="1">
        <f t="array" ref="C1354">IF(B1354="-","-",_xldudf_EVEONLINE_CATEGORY(_FV(B1354,"category_id")))</f>
        <v>-</v>
      </c>
      <c r="K1354" s="4" cm="1">
        <f t="array" ref="K1354">IFERROR(_FV(_xldudf_EVEONLINE_TYPE(_FV(_FV(A1354,"type"),"id")),"Adjusted Price",TRUE),0)</f>
        <v>0</v>
      </c>
      <c r="L1354" s="4">
        <f t="shared" si="21"/>
        <v>0</v>
      </c>
    </row>
    <row r="1355" spans="2:12">
      <c r="B1355" t="str" cm="1">
        <f t="array" ref="B1355">IF(A1355="","-",_xldudf_EVEONLINE_GROUP(_FV(_FV(A1355,"type"),"groupID")))</f>
        <v>-</v>
      </c>
      <c r="C1355" t="str" cm="1">
        <f t="array" ref="C1355">IF(B1355="-","-",_xldudf_EVEONLINE_CATEGORY(_FV(B1355,"category_id")))</f>
        <v>-</v>
      </c>
      <c r="K1355" s="4" cm="1">
        <f t="array" ref="K1355">IFERROR(_FV(_xldudf_EVEONLINE_TYPE(_FV(_FV(A1355,"type"),"id")),"Adjusted Price",TRUE),0)</f>
        <v>0</v>
      </c>
      <c r="L1355" s="4">
        <f t="shared" si="21"/>
        <v>0</v>
      </c>
    </row>
    <row r="1356" spans="2:12">
      <c r="B1356" t="str" cm="1">
        <f t="array" ref="B1356">IF(A1356="","-",_xldudf_EVEONLINE_GROUP(_FV(_FV(A1356,"type"),"groupID")))</f>
        <v>-</v>
      </c>
      <c r="C1356" t="str" cm="1">
        <f t="array" ref="C1356">IF(B1356="-","-",_xldudf_EVEONLINE_CATEGORY(_FV(B1356,"category_id")))</f>
        <v>-</v>
      </c>
      <c r="K1356" s="4" cm="1">
        <f t="array" ref="K1356">IFERROR(_FV(_xldudf_EVEONLINE_TYPE(_FV(_FV(A1356,"type"),"id")),"Adjusted Price",TRUE),0)</f>
        <v>0</v>
      </c>
      <c r="L1356" s="4">
        <f t="shared" si="21"/>
        <v>0</v>
      </c>
    </row>
    <row r="1357" spans="2:12">
      <c r="B1357" t="str" cm="1">
        <f t="array" ref="B1357">IF(A1357="","-",_xldudf_EVEONLINE_GROUP(_FV(_FV(A1357,"type"),"groupID")))</f>
        <v>-</v>
      </c>
      <c r="C1357" t="str" cm="1">
        <f t="array" ref="C1357">IF(B1357="-","-",_xldudf_EVEONLINE_CATEGORY(_FV(B1357,"category_id")))</f>
        <v>-</v>
      </c>
      <c r="K1357" s="4" cm="1">
        <f t="array" ref="K1357">IFERROR(_FV(_xldudf_EVEONLINE_TYPE(_FV(_FV(A1357,"type"),"id")),"Adjusted Price",TRUE),0)</f>
        <v>0</v>
      </c>
      <c r="L1357" s="4">
        <f t="shared" si="21"/>
        <v>0</v>
      </c>
    </row>
    <row r="1358" spans="2:12">
      <c r="B1358" t="str" cm="1">
        <f t="array" ref="B1358">IF(A1358="","-",_xldudf_EVEONLINE_GROUP(_FV(_FV(A1358,"type"),"groupID")))</f>
        <v>-</v>
      </c>
      <c r="C1358" t="str" cm="1">
        <f t="array" ref="C1358">IF(B1358="-","-",_xldudf_EVEONLINE_CATEGORY(_FV(B1358,"category_id")))</f>
        <v>-</v>
      </c>
      <c r="K1358" s="4" cm="1">
        <f t="array" ref="K1358">IFERROR(_FV(_xldudf_EVEONLINE_TYPE(_FV(_FV(A1358,"type"),"id")),"Adjusted Price",TRUE),0)</f>
        <v>0</v>
      </c>
      <c r="L1358" s="4">
        <f t="shared" si="21"/>
        <v>0</v>
      </c>
    </row>
    <row r="1359" spans="2:12">
      <c r="B1359" t="str" cm="1">
        <f t="array" ref="B1359">IF(A1359="","-",_xldudf_EVEONLINE_GROUP(_FV(_FV(A1359,"type"),"groupID")))</f>
        <v>-</v>
      </c>
      <c r="C1359" t="str" cm="1">
        <f t="array" ref="C1359">IF(B1359="-","-",_xldudf_EVEONLINE_CATEGORY(_FV(B1359,"category_id")))</f>
        <v>-</v>
      </c>
      <c r="K1359" s="4" cm="1">
        <f t="array" ref="K1359">IFERROR(_FV(_xldudf_EVEONLINE_TYPE(_FV(_FV(A1359,"type"),"id")),"Adjusted Price",TRUE),0)</f>
        <v>0</v>
      </c>
      <c r="L1359" s="4">
        <f t="shared" si="21"/>
        <v>0</v>
      </c>
    </row>
    <row r="1360" spans="2:12">
      <c r="B1360" t="str" cm="1">
        <f t="array" ref="B1360">IF(A1360="","-",_xldudf_EVEONLINE_GROUP(_FV(_FV(A1360,"type"),"groupID")))</f>
        <v>-</v>
      </c>
      <c r="C1360" t="str" cm="1">
        <f t="array" ref="C1360">IF(B1360="-","-",_xldudf_EVEONLINE_CATEGORY(_FV(B1360,"category_id")))</f>
        <v>-</v>
      </c>
      <c r="K1360" s="4" cm="1">
        <f t="array" ref="K1360">IFERROR(_FV(_xldudf_EVEONLINE_TYPE(_FV(_FV(A1360,"type"),"id")),"Adjusted Price",TRUE),0)</f>
        <v>0</v>
      </c>
      <c r="L1360" s="4">
        <f t="shared" si="21"/>
        <v>0</v>
      </c>
    </row>
    <row r="1361" spans="2:12">
      <c r="B1361" t="str" cm="1">
        <f t="array" ref="B1361">IF(A1361="","-",_xldudf_EVEONLINE_GROUP(_FV(_FV(A1361,"type"),"groupID")))</f>
        <v>-</v>
      </c>
      <c r="C1361" t="str" cm="1">
        <f t="array" ref="C1361">IF(B1361="-","-",_xldudf_EVEONLINE_CATEGORY(_FV(B1361,"category_id")))</f>
        <v>-</v>
      </c>
      <c r="K1361" s="4" cm="1">
        <f t="array" ref="K1361">IFERROR(_FV(_xldudf_EVEONLINE_TYPE(_FV(_FV(A1361,"type"),"id")),"Adjusted Price",TRUE),0)</f>
        <v>0</v>
      </c>
      <c r="L1361" s="4">
        <f t="shared" si="21"/>
        <v>0</v>
      </c>
    </row>
    <row r="1362" spans="2:12">
      <c r="B1362" t="str" cm="1">
        <f t="array" ref="B1362">IF(A1362="","-",_xldudf_EVEONLINE_GROUP(_FV(_FV(A1362,"type"),"groupID")))</f>
        <v>-</v>
      </c>
      <c r="C1362" t="str" cm="1">
        <f t="array" ref="C1362">IF(B1362="-","-",_xldudf_EVEONLINE_CATEGORY(_FV(B1362,"category_id")))</f>
        <v>-</v>
      </c>
      <c r="K1362" s="4" cm="1">
        <f t="array" ref="K1362">IFERROR(_FV(_xldudf_EVEONLINE_TYPE(_FV(_FV(A1362,"type"),"id")),"Adjusted Price",TRUE),0)</f>
        <v>0</v>
      </c>
      <c r="L1362" s="4">
        <f t="shared" si="21"/>
        <v>0</v>
      </c>
    </row>
    <row r="1363" spans="2:12">
      <c r="B1363" t="str" cm="1">
        <f t="array" ref="B1363">IF(A1363="","-",_xldudf_EVEONLINE_GROUP(_FV(_FV(A1363,"type"),"groupID")))</f>
        <v>-</v>
      </c>
      <c r="C1363" t="str" cm="1">
        <f t="array" ref="C1363">IF(B1363="-","-",_xldudf_EVEONLINE_CATEGORY(_FV(B1363,"category_id")))</f>
        <v>-</v>
      </c>
      <c r="K1363" s="4" cm="1">
        <f t="array" ref="K1363">IFERROR(_FV(_xldudf_EVEONLINE_TYPE(_FV(_FV(A1363,"type"),"id")),"Adjusted Price",TRUE),0)</f>
        <v>0</v>
      </c>
      <c r="L1363" s="4">
        <f t="shared" si="21"/>
        <v>0</v>
      </c>
    </row>
    <row r="1364" spans="2:12">
      <c r="B1364" t="str" cm="1">
        <f t="array" ref="B1364">IF(A1364="","-",_xldudf_EVEONLINE_GROUP(_FV(_FV(A1364,"type"),"groupID")))</f>
        <v>-</v>
      </c>
      <c r="C1364" t="str" cm="1">
        <f t="array" ref="C1364">IF(B1364="-","-",_xldudf_EVEONLINE_CATEGORY(_FV(B1364,"category_id")))</f>
        <v>-</v>
      </c>
      <c r="K1364" s="4" cm="1">
        <f t="array" ref="K1364">IFERROR(_FV(_xldudf_EVEONLINE_TYPE(_FV(_FV(A1364,"type"),"id")),"Adjusted Price",TRUE),0)</f>
        <v>0</v>
      </c>
      <c r="L1364" s="4">
        <f t="shared" si="21"/>
        <v>0</v>
      </c>
    </row>
    <row r="1365" spans="2:12">
      <c r="B1365" t="str" cm="1">
        <f t="array" ref="B1365">IF(A1365="","-",_xldudf_EVEONLINE_GROUP(_FV(_FV(A1365,"type"),"groupID")))</f>
        <v>-</v>
      </c>
      <c r="C1365" t="str" cm="1">
        <f t="array" ref="C1365">IF(B1365="-","-",_xldudf_EVEONLINE_CATEGORY(_FV(B1365,"category_id")))</f>
        <v>-</v>
      </c>
      <c r="K1365" s="4" cm="1">
        <f t="array" ref="K1365">IFERROR(_FV(_xldudf_EVEONLINE_TYPE(_FV(_FV(A1365,"type"),"id")),"Adjusted Price",TRUE),0)</f>
        <v>0</v>
      </c>
      <c r="L1365" s="4">
        <f t="shared" si="21"/>
        <v>0</v>
      </c>
    </row>
    <row r="1366" spans="2:12">
      <c r="B1366" t="str" cm="1">
        <f t="array" ref="B1366">IF(A1366="","-",_xldudf_EVEONLINE_GROUP(_FV(_FV(A1366,"type"),"groupID")))</f>
        <v>-</v>
      </c>
      <c r="C1366" t="str" cm="1">
        <f t="array" ref="C1366">IF(B1366="-","-",_xldudf_EVEONLINE_CATEGORY(_FV(B1366,"category_id")))</f>
        <v>-</v>
      </c>
      <c r="K1366" s="4" cm="1">
        <f t="array" ref="K1366">IFERROR(_FV(_xldudf_EVEONLINE_TYPE(_FV(_FV(A1366,"type"),"id")),"Adjusted Price",TRUE),0)</f>
        <v>0</v>
      </c>
      <c r="L1366" s="4">
        <f t="shared" si="21"/>
        <v>0</v>
      </c>
    </row>
    <row r="1367" spans="2:12">
      <c r="B1367" t="str" cm="1">
        <f t="array" ref="B1367">IF(A1367="","-",_xldudf_EVEONLINE_GROUP(_FV(_FV(A1367,"type"),"groupID")))</f>
        <v>-</v>
      </c>
      <c r="C1367" t="str" cm="1">
        <f t="array" ref="C1367">IF(B1367="-","-",_xldudf_EVEONLINE_CATEGORY(_FV(B1367,"category_id")))</f>
        <v>-</v>
      </c>
      <c r="K1367" s="4" cm="1">
        <f t="array" ref="K1367">IFERROR(_FV(_xldudf_EVEONLINE_TYPE(_FV(_FV(A1367,"type"),"id")),"Adjusted Price",TRUE),0)</f>
        <v>0</v>
      </c>
      <c r="L1367" s="4">
        <f t="shared" si="21"/>
        <v>0</v>
      </c>
    </row>
    <row r="1368" spans="2:12">
      <c r="B1368" t="str" cm="1">
        <f t="array" ref="B1368">IF(A1368="","-",_xldudf_EVEONLINE_GROUP(_FV(_FV(A1368,"type"),"groupID")))</f>
        <v>-</v>
      </c>
      <c r="C1368" t="str" cm="1">
        <f t="array" ref="C1368">IF(B1368="-","-",_xldudf_EVEONLINE_CATEGORY(_FV(B1368,"category_id")))</f>
        <v>-</v>
      </c>
      <c r="K1368" s="4" cm="1">
        <f t="array" ref="K1368">IFERROR(_FV(_xldudf_EVEONLINE_TYPE(_FV(_FV(A1368,"type"),"id")),"Adjusted Price",TRUE),0)</f>
        <v>0</v>
      </c>
      <c r="L1368" s="4">
        <f t="shared" si="21"/>
        <v>0</v>
      </c>
    </row>
    <row r="1369" spans="2:12">
      <c r="B1369" t="str" cm="1">
        <f t="array" ref="B1369">IF(A1369="","-",_xldudf_EVEONLINE_GROUP(_FV(_FV(A1369,"type"),"groupID")))</f>
        <v>-</v>
      </c>
      <c r="C1369" t="str" cm="1">
        <f t="array" ref="C1369">IF(B1369="-","-",_xldudf_EVEONLINE_CATEGORY(_FV(B1369,"category_id")))</f>
        <v>-</v>
      </c>
      <c r="K1369" s="4" cm="1">
        <f t="array" ref="K1369">IFERROR(_FV(_xldudf_EVEONLINE_TYPE(_FV(_FV(A1369,"type"),"id")),"Adjusted Price",TRUE),0)</f>
        <v>0</v>
      </c>
      <c r="L1369" s="4">
        <f t="shared" si="21"/>
        <v>0</v>
      </c>
    </row>
    <row r="1370" spans="2:12">
      <c r="B1370" t="str" cm="1">
        <f t="array" ref="B1370">IF(A1370="","-",_xldudf_EVEONLINE_GROUP(_FV(_FV(A1370,"type"),"groupID")))</f>
        <v>-</v>
      </c>
      <c r="C1370" t="str" cm="1">
        <f t="array" ref="C1370">IF(B1370="-","-",_xldudf_EVEONLINE_CATEGORY(_FV(B1370,"category_id")))</f>
        <v>-</v>
      </c>
      <c r="K1370" s="4" cm="1">
        <f t="array" ref="K1370">IFERROR(_FV(_xldudf_EVEONLINE_TYPE(_FV(_FV(A1370,"type"),"id")),"Adjusted Price",TRUE),0)</f>
        <v>0</v>
      </c>
      <c r="L1370" s="4">
        <f t="shared" si="21"/>
        <v>0</v>
      </c>
    </row>
    <row r="1371" spans="2:12">
      <c r="B1371" t="str" cm="1">
        <f t="array" ref="B1371">IF(A1371="","-",_xldudf_EVEONLINE_GROUP(_FV(_FV(A1371,"type"),"groupID")))</f>
        <v>-</v>
      </c>
      <c r="C1371" t="str" cm="1">
        <f t="array" ref="C1371">IF(B1371="-","-",_xldudf_EVEONLINE_CATEGORY(_FV(B1371,"category_id")))</f>
        <v>-</v>
      </c>
      <c r="K1371" s="4" cm="1">
        <f t="array" ref="K1371">IFERROR(_FV(_xldudf_EVEONLINE_TYPE(_FV(_FV(A1371,"type"),"id")),"Adjusted Price",TRUE),0)</f>
        <v>0</v>
      </c>
      <c r="L1371" s="4">
        <f t="shared" si="21"/>
        <v>0</v>
      </c>
    </row>
    <row r="1372" spans="2:12">
      <c r="B1372" t="str" cm="1">
        <f t="array" ref="B1372">IF(A1372="","-",_xldudf_EVEONLINE_GROUP(_FV(_FV(A1372,"type"),"groupID")))</f>
        <v>-</v>
      </c>
      <c r="C1372" t="str" cm="1">
        <f t="array" ref="C1372">IF(B1372="-","-",_xldudf_EVEONLINE_CATEGORY(_FV(B1372,"category_id")))</f>
        <v>-</v>
      </c>
      <c r="K1372" s="4" cm="1">
        <f t="array" ref="K1372">IFERROR(_FV(_xldudf_EVEONLINE_TYPE(_FV(_FV(A1372,"type"),"id")),"Adjusted Price",TRUE),0)</f>
        <v>0</v>
      </c>
      <c r="L1372" s="4">
        <f t="shared" si="21"/>
        <v>0</v>
      </c>
    </row>
    <row r="1373" spans="2:12">
      <c r="B1373" t="str" cm="1">
        <f t="array" ref="B1373">IF(A1373="","-",_xldudf_EVEONLINE_GROUP(_FV(_FV(A1373,"type"),"groupID")))</f>
        <v>-</v>
      </c>
      <c r="C1373" t="str" cm="1">
        <f t="array" ref="C1373">IF(B1373="-","-",_xldudf_EVEONLINE_CATEGORY(_FV(B1373,"category_id")))</f>
        <v>-</v>
      </c>
      <c r="K1373" s="4" cm="1">
        <f t="array" ref="K1373">IFERROR(_FV(_xldudf_EVEONLINE_TYPE(_FV(_FV(A1373,"type"),"id")),"Adjusted Price",TRUE),0)</f>
        <v>0</v>
      </c>
      <c r="L1373" s="4">
        <f t="shared" si="21"/>
        <v>0</v>
      </c>
    </row>
    <row r="1374" spans="2:12">
      <c r="B1374" t="str" cm="1">
        <f t="array" ref="B1374">IF(A1374="","-",_xldudf_EVEONLINE_GROUP(_FV(_FV(A1374,"type"),"groupID")))</f>
        <v>-</v>
      </c>
      <c r="C1374" t="str" cm="1">
        <f t="array" ref="C1374">IF(B1374="-","-",_xldudf_EVEONLINE_CATEGORY(_FV(B1374,"category_id")))</f>
        <v>-</v>
      </c>
      <c r="K1374" s="4" cm="1">
        <f t="array" ref="K1374">IFERROR(_FV(_xldudf_EVEONLINE_TYPE(_FV(_FV(A1374,"type"),"id")),"Adjusted Price",TRUE),0)</f>
        <v>0</v>
      </c>
      <c r="L1374" s="4">
        <f t="shared" si="21"/>
        <v>0</v>
      </c>
    </row>
    <row r="1375" spans="2:12">
      <c r="B1375" t="str" cm="1">
        <f t="array" ref="B1375">IF(A1375="","-",_xldudf_EVEONLINE_GROUP(_FV(_FV(A1375,"type"),"groupID")))</f>
        <v>-</v>
      </c>
      <c r="C1375" t="str" cm="1">
        <f t="array" ref="C1375">IF(B1375="-","-",_xldudf_EVEONLINE_CATEGORY(_FV(B1375,"category_id")))</f>
        <v>-</v>
      </c>
      <c r="K1375" s="4" cm="1">
        <f t="array" ref="K1375">IFERROR(_FV(_xldudf_EVEONLINE_TYPE(_FV(_FV(A1375,"type"),"id")),"Adjusted Price",TRUE),0)</f>
        <v>0</v>
      </c>
      <c r="L1375" s="4">
        <f t="shared" si="21"/>
        <v>0</v>
      </c>
    </row>
    <row r="1376" spans="2:12">
      <c r="B1376" t="str" cm="1">
        <f t="array" ref="B1376">IF(A1376="","-",_xldudf_EVEONLINE_GROUP(_FV(_FV(A1376,"type"),"groupID")))</f>
        <v>-</v>
      </c>
      <c r="C1376" t="str" cm="1">
        <f t="array" ref="C1376">IF(B1376="-","-",_xldudf_EVEONLINE_CATEGORY(_FV(B1376,"category_id")))</f>
        <v>-</v>
      </c>
      <c r="K1376" s="4" cm="1">
        <f t="array" ref="K1376">IFERROR(_FV(_xldudf_EVEONLINE_TYPE(_FV(_FV(A1376,"type"),"id")),"Adjusted Price",TRUE),0)</f>
        <v>0</v>
      </c>
      <c r="L1376" s="4">
        <f t="shared" si="21"/>
        <v>0</v>
      </c>
    </row>
    <row r="1377" spans="2:12">
      <c r="B1377" t="str" cm="1">
        <f t="array" ref="B1377">IF(A1377="","-",_xldudf_EVEONLINE_GROUP(_FV(_FV(A1377,"type"),"groupID")))</f>
        <v>-</v>
      </c>
      <c r="C1377" t="str" cm="1">
        <f t="array" ref="C1377">IF(B1377="-","-",_xldudf_EVEONLINE_CATEGORY(_FV(B1377,"category_id")))</f>
        <v>-</v>
      </c>
      <c r="K1377" s="4" cm="1">
        <f t="array" ref="K1377">IFERROR(_FV(_xldudf_EVEONLINE_TYPE(_FV(_FV(A1377,"type"),"id")),"Adjusted Price",TRUE),0)</f>
        <v>0</v>
      </c>
      <c r="L1377" s="4">
        <f t="shared" si="21"/>
        <v>0</v>
      </c>
    </row>
    <row r="1378" spans="2:12">
      <c r="B1378" t="str" cm="1">
        <f t="array" ref="B1378">IF(A1378="","-",_xldudf_EVEONLINE_GROUP(_FV(_FV(A1378,"type"),"groupID")))</f>
        <v>-</v>
      </c>
      <c r="C1378" t="str" cm="1">
        <f t="array" ref="C1378">IF(B1378="-","-",_xldudf_EVEONLINE_CATEGORY(_FV(B1378,"category_id")))</f>
        <v>-</v>
      </c>
      <c r="K1378" s="4" cm="1">
        <f t="array" ref="K1378">IFERROR(_FV(_xldudf_EVEONLINE_TYPE(_FV(_FV(A1378,"type"),"id")),"Adjusted Price",TRUE),0)</f>
        <v>0</v>
      </c>
      <c r="L1378" s="4">
        <f t="shared" si="21"/>
        <v>0</v>
      </c>
    </row>
    <row r="1379" spans="2:12">
      <c r="B1379" t="str" cm="1">
        <f t="array" ref="B1379">IF(A1379="","-",_xldudf_EVEONLINE_GROUP(_FV(_FV(A1379,"type"),"groupID")))</f>
        <v>-</v>
      </c>
      <c r="C1379" t="str" cm="1">
        <f t="array" ref="C1379">IF(B1379="-","-",_xldudf_EVEONLINE_CATEGORY(_FV(B1379,"category_id")))</f>
        <v>-</v>
      </c>
      <c r="K1379" s="4" cm="1">
        <f t="array" ref="K1379">IFERROR(_FV(_xldudf_EVEONLINE_TYPE(_FV(_FV(A1379,"type"),"id")),"Adjusted Price",TRUE),0)</f>
        <v>0</v>
      </c>
      <c r="L1379" s="4">
        <f t="shared" si="21"/>
        <v>0</v>
      </c>
    </row>
    <row r="1380" spans="2:12">
      <c r="B1380" t="str" cm="1">
        <f t="array" ref="B1380">IF(A1380="","-",_xldudf_EVEONLINE_GROUP(_FV(_FV(A1380,"type"),"groupID")))</f>
        <v>-</v>
      </c>
      <c r="C1380" t="str" cm="1">
        <f t="array" ref="C1380">IF(B1380="-","-",_xldudf_EVEONLINE_CATEGORY(_FV(B1380,"category_id")))</f>
        <v>-</v>
      </c>
      <c r="K1380" s="4" cm="1">
        <f t="array" ref="K1380">IFERROR(_FV(_xldudf_EVEONLINE_TYPE(_FV(_FV(A1380,"type"),"id")),"Adjusted Price",TRUE),0)</f>
        <v>0</v>
      </c>
      <c r="L1380" s="4">
        <f t="shared" si="21"/>
        <v>0</v>
      </c>
    </row>
    <row r="1381" spans="2:12">
      <c r="B1381" t="str" cm="1">
        <f t="array" ref="B1381">IF(A1381="","-",_xldudf_EVEONLINE_GROUP(_FV(_FV(A1381,"type"),"groupID")))</f>
        <v>-</v>
      </c>
      <c r="C1381" t="str" cm="1">
        <f t="array" ref="C1381">IF(B1381="-","-",_xldudf_EVEONLINE_CATEGORY(_FV(B1381,"category_id")))</f>
        <v>-</v>
      </c>
      <c r="K1381" s="4" cm="1">
        <f t="array" ref="K1381">IFERROR(_FV(_xldudf_EVEONLINE_TYPE(_FV(_FV(A1381,"type"),"id")),"Adjusted Price",TRUE),0)</f>
        <v>0</v>
      </c>
      <c r="L1381" s="4">
        <f t="shared" si="21"/>
        <v>0</v>
      </c>
    </row>
    <row r="1382" spans="2:12">
      <c r="B1382" t="str" cm="1">
        <f t="array" ref="B1382">IF(A1382="","-",_xldudf_EVEONLINE_GROUP(_FV(_FV(A1382,"type"),"groupID")))</f>
        <v>-</v>
      </c>
      <c r="C1382" t="str" cm="1">
        <f t="array" ref="C1382">IF(B1382="-","-",_xldudf_EVEONLINE_CATEGORY(_FV(B1382,"category_id")))</f>
        <v>-</v>
      </c>
      <c r="K1382" s="4" cm="1">
        <f t="array" ref="K1382">IFERROR(_FV(_xldudf_EVEONLINE_TYPE(_FV(_FV(A1382,"type"),"id")),"Adjusted Price",TRUE),0)</f>
        <v>0</v>
      </c>
      <c r="L1382" s="4">
        <f t="shared" si="21"/>
        <v>0</v>
      </c>
    </row>
    <row r="1383" spans="2:12">
      <c r="B1383" t="str" cm="1">
        <f t="array" ref="B1383">IF(A1383="","-",_xldudf_EVEONLINE_GROUP(_FV(_FV(A1383,"type"),"groupID")))</f>
        <v>-</v>
      </c>
      <c r="C1383" t="str" cm="1">
        <f t="array" ref="C1383">IF(B1383="-","-",_xldudf_EVEONLINE_CATEGORY(_FV(B1383,"category_id")))</f>
        <v>-</v>
      </c>
      <c r="K1383" s="4" cm="1">
        <f t="array" ref="K1383">IFERROR(_FV(_xldudf_EVEONLINE_TYPE(_FV(_FV(A1383,"type"),"id")),"Adjusted Price",TRUE),0)</f>
        <v>0</v>
      </c>
      <c r="L1383" s="4">
        <f t="shared" si="21"/>
        <v>0</v>
      </c>
    </row>
    <row r="1384" spans="2:12">
      <c r="B1384" t="str" cm="1">
        <f t="array" ref="B1384">IF(A1384="","-",_xldudf_EVEONLINE_GROUP(_FV(_FV(A1384,"type"),"groupID")))</f>
        <v>-</v>
      </c>
      <c r="C1384" t="str" cm="1">
        <f t="array" ref="C1384">IF(B1384="-","-",_xldudf_EVEONLINE_CATEGORY(_FV(B1384,"category_id")))</f>
        <v>-</v>
      </c>
      <c r="K1384" s="4" cm="1">
        <f t="array" ref="K1384">IFERROR(_FV(_xldudf_EVEONLINE_TYPE(_FV(_FV(A1384,"type"),"id")),"Adjusted Price",TRUE),0)</f>
        <v>0</v>
      </c>
      <c r="L1384" s="4">
        <f t="shared" si="21"/>
        <v>0</v>
      </c>
    </row>
    <row r="1385" spans="2:12">
      <c r="B1385" t="str" cm="1">
        <f t="array" ref="B1385">IF(A1385="","-",_xldudf_EVEONLINE_GROUP(_FV(_FV(A1385,"type"),"groupID")))</f>
        <v>-</v>
      </c>
      <c r="C1385" t="str" cm="1">
        <f t="array" ref="C1385">IF(B1385="-","-",_xldudf_EVEONLINE_CATEGORY(_FV(B1385,"category_id")))</f>
        <v>-</v>
      </c>
      <c r="K1385" s="4" cm="1">
        <f t="array" ref="K1385">IFERROR(_FV(_xldudf_EVEONLINE_TYPE(_FV(_FV(A1385,"type"),"id")),"Adjusted Price",TRUE),0)</f>
        <v>0</v>
      </c>
      <c r="L1385" s="4">
        <f t="shared" si="21"/>
        <v>0</v>
      </c>
    </row>
    <row r="1386" spans="2:12">
      <c r="B1386" t="str" cm="1">
        <f t="array" ref="B1386">IF(A1386="","-",_xldudf_EVEONLINE_GROUP(_FV(_FV(A1386,"type"),"groupID")))</f>
        <v>-</v>
      </c>
      <c r="C1386" t="str" cm="1">
        <f t="array" ref="C1386">IF(B1386="-","-",_xldudf_EVEONLINE_CATEGORY(_FV(B1386,"category_id")))</f>
        <v>-</v>
      </c>
      <c r="K1386" s="4" cm="1">
        <f t="array" ref="K1386">IFERROR(_FV(_xldudf_EVEONLINE_TYPE(_FV(_FV(A1386,"type"),"id")),"Adjusted Price",TRUE),0)</f>
        <v>0</v>
      </c>
      <c r="L1386" s="4">
        <f t="shared" si="21"/>
        <v>0</v>
      </c>
    </row>
    <row r="1387" spans="2:12">
      <c r="B1387" t="str" cm="1">
        <f t="array" ref="B1387">IF(A1387="","-",_xldudf_EVEONLINE_GROUP(_FV(_FV(A1387,"type"),"groupID")))</f>
        <v>-</v>
      </c>
      <c r="C1387" t="str" cm="1">
        <f t="array" ref="C1387">IF(B1387="-","-",_xldudf_EVEONLINE_CATEGORY(_FV(B1387,"category_id")))</f>
        <v>-</v>
      </c>
      <c r="K1387" s="4" cm="1">
        <f t="array" ref="K1387">IFERROR(_FV(_xldudf_EVEONLINE_TYPE(_FV(_FV(A1387,"type"),"id")),"Adjusted Price",TRUE),0)</f>
        <v>0</v>
      </c>
      <c r="L1387" s="4">
        <f t="shared" si="21"/>
        <v>0</v>
      </c>
    </row>
    <row r="1388" spans="2:12">
      <c r="B1388" t="str" cm="1">
        <f t="array" ref="B1388">IF(A1388="","-",_xldudf_EVEONLINE_GROUP(_FV(_FV(A1388,"type"),"groupID")))</f>
        <v>-</v>
      </c>
      <c r="C1388" t="str" cm="1">
        <f t="array" ref="C1388">IF(B1388="-","-",_xldudf_EVEONLINE_CATEGORY(_FV(B1388,"category_id")))</f>
        <v>-</v>
      </c>
      <c r="K1388" s="4" cm="1">
        <f t="array" ref="K1388">IFERROR(_FV(_xldudf_EVEONLINE_TYPE(_FV(_FV(A1388,"type"),"id")),"Adjusted Price",TRUE),0)</f>
        <v>0</v>
      </c>
      <c r="L1388" s="4">
        <f t="shared" si="21"/>
        <v>0</v>
      </c>
    </row>
    <row r="1389" spans="2:12">
      <c r="B1389" t="str" cm="1">
        <f t="array" ref="B1389">IF(A1389="","-",_xldudf_EVEONLINE_GROUP(_FV(_FV(A1389,"type"),"groupID")))</f>
        <v>-</v>
      </c>
      <c r="C1389" t="str" cm="1">
        <f t="array" ref="C1389">IF(B1389="-","-",_xldudf_EVEONLINE_CATEGORY(_FV(B1389,"category_id")))</f>
        <v>-</v>
      </c>
      <c r="K1389" s="4" cm="1">
        <f t="array" ref="K1389">IFERROR(_FV(_xldudf_EVEONLINE_TYPE(_FV(_FV(A1389,"type"),"id")),"Adjusted Price",TRUE),0)</f>
        <v>0</v>
      </c>
      <c r="L1389" s="4">
        <f t="shared" si="21"/>
        <v>0</v>
      </c>
    </row>
    <row r="1390" spans="2:12">
      <c r="B1390" t="str" cm="1">
        <f t="array" ref="B1390">IF(A1390="","-",_xldudf_EVEONLINE_GROUP(_FV(_FV(A1390,"type"),"groupID")))</f>
        <v>-</v>
      </c>
      <c r="C1390" t="str" cm="1">
        <f t="array" ref="C1390">IF(B1390="-","-",_xldudf_EVEONLINE_CATEGORY(_FV(B1390,"category_id")))</f>
        <v>-</v>
      </c>
      <c r="K1390" s="4" cm="1">
        <f t="array" ref="K1390">IFERROR(_FV(_xldudf_EVEONLINE_TYPE(_FV(_FV(A1390,"type"),"id")),"Adjusted Price",TRUE),0)</f>
        <v>0</v>
      </c>
      <c r="L1390" s="4">
        <f t="shared" si="21"/>
        <v>0</v>
      </c>
    </row>
    <row r="1391" spans="2:12">
      <c r="B1391" t="str" cm="1">
        <f t="array" ref="B1391">IF(A1391="","-",_xldudf_EVEONLINE_GROUP(_FV(_FV(A1391,"type"),"groupID")))</f>
        <v>-</v>
      </c>
      <c r="C1391" t="str" cm="1">
        <f t="array" ref="C1391">IF(B1391="-","-",_xldudf_EVEONLINE_CATEGORY(_FV(B1391,"category_id")))</f>
        <v>-</v>
      </c>
      <c r="K1391" s="4" cm="1">
        <f t="array" ref="K1391">IFERROR(_FV(_xldudf_EVEONLINE_TYPE(_FV(_FV(A1391,"type"),"id")),"Adjusted Price",TRUE),0)</f>
        <v>0</v>
      </c>
      <c r="L1391" s="4">
        <f t="shared" si="21"/>
        <v>0</v>
      </c>
    </row>
    <row r="1392" spans="2:12">
      <c r="B1392" t="str" cm="1">
        <f t="array" ref="B1392">IF(A1392="","-",_xldudf_EVEONLINE_GROUP(_FV(_FV(A1392,"type"),"groupID")))</f>
        <v>-</v>
      </c>
      <c r="C1392" t="str" cm="1">
        <f t="array" ref="C1392">IF(B1392="-","-",_xldudf_EVEONLINE_CATEGORY(_FV(B1392,"category_id")))</f>
        <v>-</v>
      </c>
      <c r="K1392" s="4" cm="1">
        <f t="array" ref="K1392">IFERROR(_FV(_xldudf_EVEONLINE_TYPE(_FV(_FV(A1392,"type"),"id")),"Adjusted Price",TRUE),0)</f>
        <v>0</v>
      </c>
      <c r="L1392" s="4">
        <f t="shared" si="21"/>
        <v>0</v>
      </c>
    </row>
    <row r="1393" spans="2:12">
      <c r="B1393" t="str" cm="1">
        <f t="array" ref="B1393">IF(A1393="","-",_xldudf_EVEONLINE_GROUP(_FV(_FV(A1393,"type"),"groupID")))</f>
        <v>-</v>
      </c>
      <c r="C1393" t="str" cm="1">
        <f t="array" ref="C1393">IF(B1393="-","-",_xldudf_EVEONLINE_CATEGORY(_FV(B1393,"category_id")))</f>
        <v>-</v>
      </c>
      <c r="K1393" s="4" cm="1">
        <f t="array" ref="K1393">IFERROR(_FV(_xldudf_EVEONLINE_TYPE(_FV(_FV(A1393,"type"),"id")),"Adjusted Price",TRUE),0)</f>
        <v>0</v>
      </c>
      <c r="L1393" s="4">
        <f t="shared" si="21"/>
        <v>0</v>
      </c>
    </row>
    <row r="1394" spans="2:12">
      <c r="B1394" t="str" cm="1">
        <f t="array" ref="B1394">IF(A1394="","-",_xldudf_EVEONLINE_GROUP(_FV(_FV(A1394,"type"),"groupID")))</f>
        <v>-</v>
      </c>
      <c r="C1394" t="str" cm="1">
        <f t="array" ref="C1394">IF(B1394="-","-",_xldudf_EVEONLINE_CATEGORY(_FV(B1394,"category_id")))</f>
        <v>-</v>
      </c>
      <c r="K1394" s="4" cm="1">
        <f t="array" ref="K1394">IFERROR(_FV(_xldudf_EVEONLINE_TYPE(_FV(_FV(A1394,"type"),"id")),"Adjusted Price",TRUE),0)</f>
        <v>0</v>
      </c>
      <c r="L1394" s="4">
        <f t="shared" si="21"/>
        <v>0</v>
      </c>
    </row>
    <row r="1395" spans="2:12">
      <c r="B1395" t="str" cm="1">
        <f t="array" ref="B1395">IF(A1395="","-",_xldudf_EVEONLINE_GROUP(_FV(_FV(A1395,"type"),"groupID")))</f>
        <v>-</v>
      </c>
      <c r="C1395" t="str" cm="1">
        <f t="array" ref="C1395">IF(B1395="-","-",_xldudf_EVEONLINE_CATEGORY(_FV(B1395,"category_id")))</f>
        <v>-</v>
      </c>
      <c r="K1395" s="4" cm="1">
        <f t="array" ref="K1395">IFERROR(_FV(_xldudf_EVEONLINE_TYPE(_FV(_FV(A1395,"type"),"id")),"Adjusted Price",TRUE),0)</f>
        <v>0</v>
      </c>
      <c r="L1395" s="4">
        <f t="shared" si="21"/>
        <v>0</v>
      </c>
    </row>
    <row r="1396" spans="2:12">
      <c r="B1396" t="str" cm="1">
        <f t="array" ref="B1396">IF(A1396="","-",_xldudf_EVEONLINE_GROUP(_FV(_FV(A1396,"type"),"groupID")))</f>
        <v>-</v>
      </c>
      <c r="C1396" t="str" cm="1">
        <f t="array" ref="C1396">IF(B1396="-","-",_xldudf_EVEONLINE_CATEGORY(_FV(B1396,"category_id")))</f>
        <v>-</v>
      </c>
      <c r="K1396" s="4" cm="1">
        <f t="array" ref="K1396">IFERROR(_FV(_xldudf_EVEONLINE_TYPE(_FV(_FV(A1396,"type"),"id")),"Adjusted Price",TRUE),0)</f>
        <v>0</v>
      </c>
      <c r="L1396" s="4">
        <f t="shared" si="21"/>
        <v>0</v>
      </c>
    </row>
    <row r="1397" spans="2:12">
      <c r="B1397" t="str" cm="1">
        <f t="array" ref="B1397">IF(A1397="","-",_xldudf_EVEONLINE_GROUP(_FV(_FV(A1397,"type"),"groupID")))</f>
        <v>-</v>
      </c>
      <c r="C1397" t="str" cm="1">
        <f t="array" ref="C1397">IF(B1397="-","-",_xldudf_EVEONLINE_CATEGORY(_FV(B1397,"category_id")))</f>
        <v>-</v>
      </c>
      <c r="K1397" s="4" cm="1">
        <f t="array" ref="K1397">IFERROR(_FV(_xldudf_EVEONLINE_TYPE(_FV(_FV(A1397,"type"),"id")),"Adjusted Price",TRUE),0)</f>
        <v>0</v>
      </c>
      <c r="L1397" s="4">
        <f t="shared" si="21"/>
        <v>0</v>
      </c>
    </row>
    <row r="1398" spans="2:12">
      <c r="B1398" t="str" cm="1">
        <f t="array" ref="B1398">IF(A1398="","-",_xldudf_EVEONLINE_GROUP(_FV(_FV(A1398,"type"),"groupID")))</f>
        <v>-</v>
      </c>
      <c r="C1398" t="str" cm="1">
        <f t="array" ref="C1398">IF(B1398="-","-",_xldudf_EVEONLINE_CATEGORY(_FV(B1398,"category_id")))</f>
        <v>-</v>
      </c>
      <c r="K1398" s="4" cm="1">
        <f t="array" ref="K1398">IFERROR(_FV(_xldudf_EVEONLINE_TYPE(_FV(_FV(A1398,"type"),"id")),"Adjusted Price",TRUE),0)</f>
        <v>0</v>
      </c>
      <c r="L1398" s="4">
        <f t="shared" si="21"/>
        <v>0</v>
      </c>
    </row>
    <row r="1399" spans="2:12">
      <c r="B1399" t="str" cm="1">
        <f t="array" ref="B1399">IF(A1399="","-",_xldudf_EVEONLINE_GROUP(_FV(_FV(A1399,"type"),"groupID")))</f>
        <v>-</v>
      </c>
      <c r="C1399" t="str" cm="1">
        <f t="array" ref="C1399">IF(B1399="-","-",_xldudf_EVEONLINE_CATEGORY(_FV(B1399,"category_id")))</f>
        <v>-</v>
      </c>
      <c r="K1399" s="4" cm="1">
        <f t="array" ref="K1399">IFERROR(_FV(_xldudf_EVEONLINE_TYPE(_FV(_FV(A1399,"type"),"id")),"Adjusted Price",TRUE),0)</f>
        <v>0</v>
      </c>
      <c r="L1399" s="4">
        <f t="shared" si="21"/>
        <v>0</v>
      </c>
    </row>
    <row r="1400" spans="2:12">
      <c r="B1400" t="str" cm="1">
        <f t="array" ref="B1400">IF(A1400="","-",_xldudf_EVEONLINE_GROUP(_FV(_FV(A1400,"type"),"groupID")))</f>
        <v>-</v>
      </c>
      <c r="C1400" t="str" cm="1">
        <f t="array" ref="C1400">IF(B1400="-","-",_xldudf_EVEONLINE_CATEGORY(_FV(B1400,"category_id")))</f>
        <v>-</v>
      </c>
      <c r="K1400" s="4" cm="1">
        <f t="array" ref="K1400">IFERROR(_FV(_xldudf_EVEONLINE_TYPE(_FV(_FV(A1400,"type"),"id")),"Adjusted Price",TRUE),0)</f>
        <v>0</v>
      </c>
      <c r="L1400" s="4">
        <f t="shared" si="21"/>
        <v>0</v>
      </c>
    </row>
    <row r="1401" spans="2:12">
      <c r="B1401" t="str" cm="1">
        <f t="array" ref="B1401">IF(A1401="","-",_xldudf_EVEONLINE_GROUP(_FV(_FV(A1401,"type"),"groupID")))</f>
        <v>-</v>
      </c>
      <c r="C1401" t="str" cm="1">
        <f t="array" ref="C1401">IF(B1401="-","-",_xldudf_EVEONLINE_CATEGORY(_FV(B1401,"category_id")))</f>
        <v>-</v>
      </c>
      <c r="K1401" s="4" cm="1">
        <f t="array" ref="K1401">IFERROR(_FV(_xldudf_EVEONLINE_TYPE(_FV(_FV(A1401,"type"),"id")),"Adjusted Price",TRUE),0)</f>
        <v>0</v>
      </c>
      <c r="L1401" s="4">
        <f t="shared" si="21"/>
        <v>0</v>
      </c>
    </row>
    <row r="1402" spans="2:12">
      <c r="B1402" t="str" cm="1">
        <f t="array" ref="B1402">IF(A1402="","-",_xldudf_EVEONLINE_GROUP(_FV(_FV(A1402,"type"),"groupID")))</f>
        <v>-</v>
      </c>
      <c r="C1402" t="str" cm="1">
        <f t="array" ref="C1402">IF(B1402="-","-",_xldudf_EVEONLINE_CATEGORY(_FV(B1402,"category_id")))</f>
        <v>-</v>
      </c>
      <c r="K1402" s="4" cm="1">
        <f t="array" ref="K1402">IFERROR(_FV(_xldudf_EVEONLINE_TYPE(_FV(_FV(A1402,"type"),"id")),"Adjusted Price",TRUE),0)</f>
        <v>0</v>
      </c>
      <c r="L1402" s="4">
        <f t="shared" si="21"/>
        <v>0</v>
      </c>
    </row>
    <row r="1403" spans="2:12">
      <c r="B1403" t="str" cm="1">
        <f t="array" ref="B1403">IF(A1403="","-",_xldudf_EVEONLINE_GROUP(_FV(_FV(A1403,"type"),"groupID")))</f>
        <v>-</v>
      </c>
      <c r="C1403" t="str" cm="1">
        <f t="array" ref="C1403">IF(B1403="-","-",_xldudf_EVEONLINE_CATEGORY(_FV(B1403,"category_id")))</f>
        <v>-</v>
      </c>
      <c r="K1403" s="4" cm="1">
        <f t="array" ref="K1403">IFERROR(_FV(_xldudf_EVEONLINE_TYPE(_FV(_FV(A1403,"type"),"id")),"Adjusted Price",TRUE),0)</f>
        <v>0</v>
      </c>
      <c r="L1403" s="4">
        <f t="shared" si="21"/>
        <v>0</v>
      </c>
    </row>
    <row r="1404" spans="2:12">
      <c r="B1404" t="str" cm="1">
        <f t="array" ref="B1404">IF(A1404="","-",_xldudf_EVEONLINE_GROUP(_FV(_FV(A1404,"type"),"groupID")))</f>
        <v>-</v>
      </c>
      <c r="C1404" t="str" cm="1">
        <f t="array" ref="C1404">IF(B1404="-","-",_xldudf_EVEONLINE_CATEGORY(_FV(B1404,"category_id")))</f>
        <v>-</v>
      </c>
      <c r="K1404" s="4" cm="1">
        <f t="array" ref="K1404">IFERROR(_FV(_xldudf_EVEONLINE_TYPE(_FV(_FV(A1404,"type"),"id")),"Adjusted Price",TRUE),0)</f>
        <v>0</v>
      </c>
      <c r="L1404" s="4">
        <f t="shared" si="21"/>
        <v>0</v>
      </c>
    </row>
    <row r="1405" spans="2:12">
      <c r="B1405" t="str" cm="1">
        <f t="array" ref="B1405">IF(A1405="","-",_xldudf_EVEONLINE_GROUP(_FV(_FV(A1405,"type"),"groupID")))</f>
        <v>-</v>
      </c>
      <c r="C1405" t="str" cm="1">
        <f t="array" ref="C1405">IF(B1405="-","-",_xldudf_EVEONLINE_CATEGORY(_FV(B1405,"category_id")))</f>
        <v>-</v>
      </c>
      <c r="K1405" s="4" cm="1">
        <f t="array" ref="K1405">IFERROR(_FV(_xldudf_EVEONLINE_TYPE(_FV(_FV(A1405,"type"),"id")),"Adjusted Price",TRUE),0)</f>
        <v>0</v>
      </c>
      <c r="L1405" s="4">
        <f t="shared" si="21"/>
        <v>0</v>
      </c>
    </row>
    <row r="1406" spans="2:12">
      <c r="B1406" t="str" cm="1">
        <f t="array" ref="B1406">IF(A1406="","-",_xldudf_EVEONLINE_GROUP(_FV(_FV(A1406,"type"),"groupID")))</f>
        <v>-</v>
      </c>
      <c r="C1406" t="str" cm="1">
        <f t="array" ref="C1406">IF(B1406="-","-",_xldudf_EVEONLINE_CATEGORY(_FV(B1406,"category_id")))</f>
        <v>-</v>
      </c>
      <c r="K1406" s="4" cm="1">
        <f t="array" ref="K1406">IFERROR(_FV(_xldudf_EVEONLINE_TYPE(_FV(_FV(A1406,"type"),"id")),"Adjusted Price",TRUE),0)</f>
        <v>0</v>
      </c>
      <c r="L1406" s="4">
        <f t="shared" si="21"/>
        <v>0</v>
      </c>
    </row>
    <row r="1407" spans="2:12">
      <c r="B1407" t="str" cm="1">
        <f t="array" ref="B1407">IF(A1407="","-",_xldudf_EVEONLINE_GROUP(_FV(_FV(A1407,"type"),"groupID")))</f>
        <v>-</v>
      </c>
      <c r="C1407" t="str" cm="1">
        <f t="array" ref="C1407">IF(B1407="-","-",_xldudf_EVEONLINE_CATEGORY(_FV(B1407,"category_id")))</f>
        <v>-</v>
      </c>
      <c r="K1407" s="4" cm="1">
        <f t="array" ref="K1407">IFERROR(_FV(_xldudf_EVEONLINE_TYPE(_FV(_FV(A1407,"type"),"id")),"Adjusted Price",TRUE),0)</f>
        <v>0</v>
      </c>
      <c r="L1407" s="4">
        <f t="shared" si="21"/>
        <v>0</v>
      </c>
    </row>
    <row r="1408" spans="2:12">
      <c r="B1408" t="str" cm="1">
        <f t="array" ref="B1408">IF(A1408="","-",_xldudf_EVEONLINE_GROUP(_FV(_FV(A1408,"type"),"groupID")))</f>
        <v>-</v>
      </c>
      <c r="C1408" t="str" cm="1">
        <f t="array" ref="C1408">IF(B1408="-","-",_xldudf_EVEONLINE_CATEGORY(_FV(B1408,"category_id")))</f>
        <v>-</v>
      </c>
      <c r="K1408" s="4" cm="1">
        <f t="array" ref="K1408">IFERROR(_FV(_xldudf_EVEONLINE_TYPE(_FV(_FV(A1408,"type"),"id")),"Adjusted Price",TRUE),0)</f>
        <v>0</v>
      </c>
      <c r="L1408" s="4">
        <f t="shared" si="21"/>
        <v>0</v>
      </c>
    </row>
    <row r="1409" spans="2:12">
      <c r="B1409" t="str" cm="1">
        <f t="array" ref="B1409">IF(A1409="","-",_xldudf_EVEONLINE_GROUP(_FV(_FV(A1409,"type"),"groupID")))</f>
        <v>-</v>
      </c>
      <c r="C1409" t="str" cm="1">
        <f t="array" ref="C1409">IF(B1409="-","-",_xldudf_EVEONLINE_CATEGORY(_FV(B1409,"category_id")))</f>
        <v>-</v>
      </c>
      <c r="K1409" s="4" cm="1">
        <f t="array" ref="K1409">IFERROR(_FV(_xldudf_EVEONLINE_TYPE(_FV(_FV(A1409,"type"),"id")),"Adjusted Price",TRUE),0)</f>
        <v>0</v>
      </c>
      <c r="L1409" s="4">
        <f t="shared" si="21"/>
        <v>0</v>
      </c>
    </row>
    <row r="1410" spans="2:12">
      <c r="B1410" t="str" cm="1">
        <f t="array" ref="B1410">IF(A1410="","-",_xldudf_EVEONLINE_GROUP(_FV(_FV(A1410,"type"),"groupID")))</f>
        <v>-</v>
      </c>
      <c r="C1410" t="str" cm="1">
        <f t="array" ref="C1410">IF(B1410="-","-",_xldudf_EVEONLINE_CATEGORY(_FV(B1410,"category_id")))</f>
        <v>-</v>
      </c>
      <c r="K1410" s="4" cm="1">
        <f t="array" ref="K1410">IFERROR(_FV(_xldudf_EVEONLINE_TYPE(_FV(_FV(A1410,"type"),"id")),"Adjusted Price",TRUE),0)</f>
        <v>0</v>
      </c>
      <c r="L1410" s="4">
        <f t="shared" si="21"/>
        <v>0</v>
      </c>
    </row>
    <row r="1411" spans="2:12">
      <c r="B1411" t="str" cm="1">
        <f t="array" ref="B1411">IF(A1411="","-",_xldudf_EVEONLINE_GROUP(_FV(_FV(A1411,"type"),"groupID")))</f>
        <v>-</v>
      </c>
      <c r="C1411" t="str" cm="1">
        <f t="array" ref="C1411">IF(B1411="-","-",_xldudf_EVEONLINE_CATEGORY(_FV(B1411,"category_id")))</f>
        <v>-</v>
      </c>
      <c r="K1411" s="4" cm="1">
        <f t="array" ref="K1411">IFERROR(_FV(_xldudf_EVEONLINE_TYPE(_FV(_FV(A1411,"type"),"id")),"Adjusted Price",TRUE),0)</f>
        <v>0</v>
      </c>
      <c r="L1411" s="4">
        <f t="shared" ref="L1411:L1474" si="22">F1411*K1411</f>
        <v>0</v>
      </c>
    </row>
    <row r="1412" spans="2:12">
      <c r="B1412" t="str" cm="1">
        <f t="array" ref="B1412">IF(A1412="","-",_xldudf_EVEONLINE_GROUP(_FV(_FV(A1412,"type"),"groupID")))</f>
        <v>-</v>
      </c>
      <c r="C1412" t="str" cm="1">
        <f t="array" ref="C1412">IF(B1412="-","-",_xldudf_EVEONLINE_CATEGORY(_FV(B1412,"category_id")))</f>
        <v>-</v>
      </c>
      <c r="K1412" s="4" cm="1">
        <f t="array" ref="K1412">IFERROR(_FV(_xldudf_EVEONLINE_TYPE(_FV(_FV(A1412,"type"),"id")),"Adjusted Price",TRUE),0)</f>
        <v>0</v>
      </c>
      <c r="L1412" s="4">
        <f t="shared" si="22"/>
        <v>0</v>
      </c>
    </row>
    <row r="1413" spans="2:12">
      <c r="B1413" t="str" cm="1">
        <f t="array" ref="B1413">IF(A1413="","-",_xldudf_EVEONLINE_GROUP(_FV(_FV(A1413,"type"),"groupID")))</f>
        <v>-</v>
      </c>
      <c r="C1413" t="str" cm="1">
        <f t="array" ref="C1413">IF(B1413="-","-",_xldudf_EVEONLINE_CATEGORY(_FV(B1413,"category_id")))</f>
        <v>-</v>
      </c>
      <c r="K1413" s="4" cm="1">
        <f t="array" ref="K1413">IFERROR(_FV(_xldudf_EVEONLINE_TYPE(_FV(_FV(A1413,"type"),"id")),"Adjusted Price",TRUE),0)</f>
        <v>0</v>
      </c>
      <c r="L1413" s="4">
        <f t="shared" si="22"/>
        <v>0</v>
      </c>
    </row>
    <row r="1414" spans="2:12">
      <c r="B1414" t="str" cm="1">
        <f t="array" ref="B1414">IF(A1414="","-",_xldudf_EVEONLINE_GROUP(_FV(_FV(A1414,"type"),"groupID")))</f>
        <v>-</v>
      </c>
      <c r="C1414" t="str" cm="1">
        <f t="array" ref="C1414">IF(B1414="-","-",_xldudf_EVEONLINE_CATEGORY(_FV(B1414,"category_id")))</f>
        <v>-</v>
      </c>
      <c r="K1414" s="4" cm="1">
        <f t="array" ref="K1414">IFERROR(_FV(_xldudf_EVEONLINE_TYPE(_FV(_FV(A1414,"type"),"id")),"Adjusted Price",TRUE),0)</f>
        <v>0</v>
      </c>
      <c r="L1414" s="4">
        <f t="shared" si="22"/>
        <v>0</v>
      </c>
    </row>
    <row r="1415" spans="2:12">
      <c r="B1415" t="str" cm="1">
        <f t="array" ref="B1415">IF(A1415="","-",_xldudf_EVEONLINE_GROUP(_FV(_FV(A1415,"type"),"groupID")))</f>
        <v>-</v>
      </c>
      <c r="C1415" t="str" cm="1">
        <f t="array" ref="C1415">IF(B1415="-","-",_xldudf_EVEONLINE_CATEGORY(_FV(B1415,"category_id")))</f>
        <v>-</v>
      </c>
      <c r="K1415" s="4" cm="1">
        <f t="array" ref="K1415">IFERROR(_FV(_xldudf_EVEONLINE_TYPE(_FV(_FV(A1415,"type"),"id")),"Adjusted Price",TRUE),0)</f>
        <v>0</v>
      </c>
      <c r="L1415" s="4">
        <f t="shared" si="22"/>
        <v>0</v>
      </c>
    </row>
    <row r="1416" spans="2:12">
      <c r="B1416" t="str" cm="1">
        <f t="array" ref="B1416">IF(A1416="","-",_xldudf_EVEONLINE_GROUP(_FV(_FV(A1416,"type"),"groupID")))</f>
        <v>-</v>
      </c>
      <c r="C1416" t="str" cm="1">
        <f t="array" ref="C1416">IF(B1416="-","-",_xldudf_EVEONLINE_CATEGORY(_FV(B1416,"category_id")))</f>
        <v>-</v>
      </c>
      <c r="K1416" s="4" cm="1">
        <f t="array" ref="K1416">IFERROR(_FV(_xldudf_EVEONLINE_TYPE(_FV(_FV(A1416,"type"),"id")),"Adjusted Price",TRUE),0)</f>
        <v>0</v>
      </c>
      <c r="L1416" s="4">
        <f t="shared" si="22"/>
        <v>0</v>
      </c>
    </row>
    <row r="1417" spans="2:12">
      <c r="B1417" t="str" cm="1">
        <f t="array" ref="B1417">IF(A1417="","-",_xldudf_EVEONLINE_GROUP(_FV(_FV(A1417,"type"),"groupID")))</f>
        <v>-</v>
      </c>
      <c r="C1417" t="str" cm="1">
        <f t="array" ref="C1417">IF(B1417="-","-",_xldudf_EVEONLINE_CATEGORY(_FV(B1417,"category_id")))</f>
        <v>-</v>
      </c>
      <c r="K1417" s="4" cm="1">
        <f t="array" ref="K1417">IFERROR(_FV(_xldudf_EVEONLINE_TYPE(_FV(_FV(A1417,"type"),"id")),"Adjusted Price",TRUE),0)</f>
        <v>0</v>
      </c>
      <c r="L1417" s="4">
        <f t="shared" si="22"/>
        <v>0</v>
      </c>
    </row>
    <row r="1418" spans="2:12">
      <c r="B1418" t="str" cm="1">
        <f t="array" ref="B1418">IF(A1418="","-",_xldudf_EVEONLINE_GROUP(_FV(_FV(A1418,"type"),"groupID")))</f>
        <v>-</v>
      </c>
      <c r="C1418" t="str" cm="1">
        <f t="array" ref="C1418">IF(B1418="-","-",_xldudf_EVEONLINE_CATEGORY(_FV(B1418,"category_id")))</f>
        <v>-</v>
      </c>
      <c r="K1418" s="4" cm="1">
        <f t="array" ref="K1418">IFERROR(_FV(_xldudf_EVEONLINE_TYPE(_FV(_FV(A1418,"type"),"id")),"Adjusted Price",TRUE),0)</f>
        <v>0</v>
      </c>
      <c r="L1418" s="4">
        <f t="shared" si="22"/>
        <v>0</v>
      </c>
    </row>
    <row r="1419" spans="2:12">
      <c r="B1419" t="str" cm="1">
        <f t="array" ref="B1419">IF(A1419="","-",_xldudf_EVEONLINE_GROUP(_FV(_FV(A1419,"type"),"groupID")))</f>
        <v>-</v>
      </c>
      <c r="C1419" t="str" cm="1">
        <f t="array" ref="C1419">IF(B1419="-","-",_xldudf_EVEONLINE_CATEGORY(_FV(B1419,"category_id")))</f>
        <v>-</v>
      </c>
      <c r="K1419" s="4" cm="1">
        <f t="array" ref="K1419">IFERROR(_FV(_xldudf_EVEONLINE_TYPE(_FV(_FV(A1419,"type"),"id")),"Adjusted Price",TRUE),0)</f>
        <v>0</v>
      </c>
      <c r="L1419" s="4">
        <f t="shared" si="22"/>
        <v>0</v>
      </c>
    </row>
    <row r="1420" spans="2:12">
      <c r="B1420" t="str" cm="1">
        <f t="array" ref="B1420">IF(A1420="","-",_xldudf_EVEONLINE_GROUP(_FV(_FV(A1420,"type"),"groupID")))</f>
        <v>-</v>
      </c>
      <c r="C1420" t="str" cm="1">
        <f t="array" ref="C1420">IF(B1420="-","-",_xldudf_EVEONLINE_CATEGORY(_FV(B1420,"category_id")))</f>
        <v>-</v>
      </c>
      <c r="K1420" s="4" cm="1">
        <f t="array" ref="K1420">IFERROR(_FV(_xldudf_EVEONLINE_TYPE(_FV(_FV(A1420,"type"),"id")),"Adjusted Price",TRUE),0)</f>
        <v>0</v>
      </c>
      <c r="L1420" s="4">
        <f t="shared" si="22"/>
        <v>0</v>
      </c>
    </row>
    <row r="1421" spans="2:12">
      <c r="B1421" t="str" cm="1">
        <f t="array" ref="B1421">IF(A1421="","-",_xldudf_EVEONLINE_GROUP(_FV(_FV(A1421,"type"),"groupID")))</f>
        <v>-</v>
      </c>
      <c r="C1421" t="str" cm="1">
        <f t="array" ref="C1421">IF(B1421="-","-",_xldudf_EVEONLINE_CATEGORY(_FV(B1421,"category_id")))</f>
        <v>-</v>
      </c>
      <c r="K1421" s="4" cm="1">
        <f t="array" ref="K1421">IFERROR(_FV(_xldudf_EVEONLINE_TYPE(_FV(_FV(A1421,"type"),"id")),"Adjusted Price",TRUE),0)</f>
        <v>0</v>
      </c>
      <c r="L1421" s="4">
        <f t="shared" si="22"/>
        <v>0</v>
      </c>
    </row>
    <row r="1422" spans="2:12">
      <c r="B1422" t="str" cm="1">
        <f t="array" ref="B1422">IF(A1422="","-",_xldudf_EVEONLINE_GROUP(_FV(_FV(A1422,"type"),"groupID")))</f>
        <v>-</v>
      </c>
      <c r="C1422" t="str" cm="1">
        <f t="array" ref="C1422">IF(B1422="-","-",_xldudf_EVEONLINE_CATEGORY(_FV(B1422,"category_id")))</f>
        <v>-</v>
      </c>
      <c r="K1422" s="4" cm="1">
        <f t="array" ref="K1422">IFERROR(_FV(_xldudf_EVEONLINE_TYPE(_FV(_FV(A1422,"type"),"id")),"Adjusted Price",TRUE),0)</f>
        <v>0</v>
      </c>
      <c r="L1422" s="4">
        <f t="shared" si="22"/>
        <v>0</v>
      </c>
    </row>
    <row r="1423" spans="2:12">
      <c r="B1423" t="str" cm="1">
        <f t="array" ref="B1423">IF(A1423="","-",_xldudf_EVEONLINE_GROUP(_FV(_FV(A1423,"type"),"groupID")))</f>
        <v>-</v>
      </c>
      <c r="C1423" t="str" cm="1">
        <f t="array" ref="C1423">IF(B1423="-","-",_xldudf_EVEONLINE_CATEGORY(_FV(B1423,"category_id")))</f>
        <v>-</v>
      </c>
      <c r="K1423" s="4" cm="1">
        <f t="array" ref="K1423">IFERROR(_FV(_xldudf_EVEONLINE_TYPE(_FV(_FV(A1423,"type"),"id")),"Adjusted Price",TRUE),0)</f>
        <v>0</v>
      </c>
      <c r="L1423" s="4">
        <f t="shared" si="22"/>
        <v>0</v>
      </c>
    </row>
    <row r="1424" spans="2:12">
      <c r="B1424" t="str" cm="1">
        <f t="array" ref="B1424">IF(A1424="","-",_xldudf_EVEONLINE_GROUP(_FV(_FV(A1424,"type"),"groupID")))</f>
        <v>-</v>
      </c>
      <c r="C1424" t="str" cm="1">
        <f t="array" ref="C1424">IF(B1424="-","-",_xldudf_EVEONLINE_CATEGORY(_FV(B1424,"category_id")))</f>
        <v>-</v>
      </c>
      <c r="K1424" s="4" cm="1">
        <f t="array" ref="K1424">IFERROR(_FV(_xldudf_EVEONLINE_TYPE(_FV(_FV(A1424,"type"),"id")),"Adjusted Price",TRUE),0)</f>
        <v>0</v>
      </c>
      <c r="L1424" s="4">
        <f t="shared" si="22"/>
        <v>0</v>
      </c>
    </row>
    <row r="1425" spans="2:12">
      <c r="B1425" t="str" cm="1">
        <f t="array" ref="B1425">IF(A1425="","-",_xldudf_EVEONLINE_GROUP(_FV(_FV(A1425,"type"),"groupID")))</f>
        <v>-</v>
      </c>
      <c r="C1425" t="str" cm="1">
        <f t="array" ref="C1425">IF(B1425="-","-",_xldudf_EVEONLINE_CATEGORY(_FV(B1425,"category_id")))</f>
        <v>-</v>
      </c>
      <c r="K1425" s="4" cm="1">
        <f t="array" ref="K1425">IFERROR(_FV(_xldudf_EVEONLINE_TYPE(_FV(_FV(A1425,"type"),"id")),"Adjusted Price",TRUE),0)</f>
        <v>0</v>
      </c>
      <c r="L1425" s="4">
        <f t="shared" si="22"/>
        <v>0</v>
      </c>
    </row>
    <row r="1426" spans="2:12">
      <c r="B1426" t="str" cm="1">
        <f t="array" ref="B1426">IF(A1426="","-",_xldudf_EVEONLINE_GROUP(_FV(_FV(A1426,"type"),"groupID")))</f>
        <v>-</v>
      </c>
      <c r="C1426" t="str" cm="1">
        <f t="array" ref="C1426">IF(B1426="-","-",_xldudf_EVEONLINE_CATEGORY(_FV(B1426,"category_id")))</f>
        <v>-</v>
      </c>
      <c r="K1426" s="4" cm="1">
        <f t="array" ref="K1426">IFERROR(_FV(_xldudf_EVEONLINE_TYPE(_FV(_FV(A1426,"type"),"id")),"Adjusted Price",TRUE),0)</f>
        <v>0</v>
      </c>
      <c r="L1426" s="4">
        <f t="shared" si="22"/>
        <v>0</v>
      </c>
    </row>
    <row r="1427" spans="2:12">
      <c r="B1427" t="str" cm="1">
        <f t="array" ref="B1427">IF(A1427="","-",_xldudf_EVEONLINE_GROUP(_FV(_FV(A1427,"type"),"groupID")))</f>
        <v>-</v>
      </c>
      <c r="C1427" t="str" cm="1">
        <f t="array" ref="C1427">IF(B1427="-","-",_xldudf_EVEONLINE_CATEGORY(_FV(B1427,"category_id")))</f>
        <v>-</v>
      </c>
      <c r="K1427" s="4" cm="1">
        <f t="array" ref="K1427">IFERROR(_FV(_xldudf_EVEONLINE_TYPE(_FV(_FV(A1427,"type"),"id")),"Adjusted Price",TRUE),0)</f>
        <v>0</v>
      </c>
      <c r="L1427" s="4">
        <f t="shared" si="22"/>
        <v>0</v>
      </c>
    </row>
    <row r="1428" spans="2:12">
      <c r="B1428" t="str" cm="1">
        <f t="array" ref="B1428">IF(A1428="","-",_xldudf_EVEONLINE_GROUP(_FV(_FV(A1428,"type"),"groupID")))</f>
        <v>-</v>
      </c>
      <c r="C1428" t="str" cm="1">
        <f t="array" ref="C1428">IF(B1428="-","-",_xldudf_EVEONLINE_CATEGORY(_FV(B1428,"category_id")))</f>
        <v>-</v>
      </c>
      <c r="K1428" s="4" cm="1">
        <f t="array" ref="K1428">IFERROR(_FV(_xldudf_EVEONLINE_TYPE(_FV(_FV(A1428,"type"),"id")),"Adjusted Price",TRUE),0)</f>
        <v>0</v>
      </c>
      <c r="L1428" s="4">
        <f t="shared" si="22"/>
        <v>0</v>
      </c>
    </row>
    <row r="1429" spans="2:12">
      <c r="B1429" t="str" cm="1">
        <f t="array" ref="B1429">IF(A1429="","-",_xldudf_EVEONLINE_GROUP(_FV(_FV(A1429,"type"),"groupID")))</f>
        <v>-</v>
      </c>
      <c r="C1429" t="str" cm="1">
        <f t="array" ref="C1429">IF(B1429="-","-",_xldudf_EVEONLINE_CATEGORY(_FV(B1429,"category_id")))</f>
        <v>-</v>
      </c>
      <c r="K1429" s="4" cm="1">
        <f t="array" ref="K1429">IFERROR(_FV(_xldudf_EVEONLINE_TYPE(_FV(_FV(A1429,"type"),"id")),"Adjusted Price",TRUE),0)</f>
        <v>0</v>
      </c>
      <c r="L1429" s="4">
        <f t="shared" si="22"/>
        <v>0</v>
      </c>
    </row>
    <row r="1430" spans="2:12">
      <c r="B1430" t="str" cm="1">
        <f t="array" ref="B1430">IF(A1430="","-",_xldudf_EVEONLINE_GROUP(_FV(_FV(A1430,"type"),"groupID")))</f>
        <v>-</v>
      </c>
      <c r="C1430" t="str" cm="1">
        <f t="array" ref="C1430">IF(B1430="-","-",_xldudf_EVEONLINE_CATEGORY(_FV(B1430,"category_id")))</f>
        <v>-</v>
      </c>
      <c r="K1430" s="4" cm="1">
        <f t="array" ref="K1430">IFERROR(_FV(_xldudf_EVEONLINE_TYPE(_FV(_FV(A1430,"type"),"id")),"Adjusted Price",TRUE),0)</f>
        <v>0</v>
      </c>
      <c r="L1430" s="4">
        <f t="shared" si="22"/>
        <v>0</v>
      </c>
    </row>
    <row r="1431" spans="2:12">
      <c r="B1431" t="str" cm="1">
        <f t="array" ref="B1431">IF(A1431="","-",_xldudf_EVEONLINE_GROUP(_FV(_FV(A1431,"type"),"groupID")))</f>
        <v>-</v>
      </c>
      <c r="C1431" t="str" cm="1">
        <f t="array" ref="C1431">IF(B1431="-","-",_xldudf_EVEONLINE_CATEGORY(_FV(B1431,"category_id")))</f>
        <v>-</v>
      </c>
      <c r="K1431" s="4" cm="1">
        <f t="array" ref="K1431">IFERROR(_FV(_xldudf_EVEONLINE_TYPE(_FV(_FV(A1431,"type"),"id")),"Adjusted Price",TRUE),0)</f>
        <v>0</v>
      </c>
      <c r="L1431" s="4">
        <f t="shared" si="22"/>
        <v>0</v>
      </c>
    </row>
    <row r="1432" spans="2:12">
      <c r="B1432" t="str" cm="1">
        <f t="array" ref="B1432">IF(A1432="","-",_xldudf_EVEONLINE_GROUP(_FV(_FV(A1432,"type"),"groupID")))</f>
        <v>-</v>
      </c>
      <c r="C1432" t="str" cm="1">
        <f t="array" ref="C1432">IF(B1432="-","-",_xldudf_EVEONLINE_CATEGORY(_FV(B1432,"category_id")))</f>
        <v>-</v>
      </c>
      <c r="K1432" s="4" cm="1">
        <f t="array" ref="K1432">IFERROR(_FV(_xldudf_EVEONLINE_TYPE(_FV(_FV(A1432,"type"),"id")),"Adjusted Price",TRUE),0)</f>
        <v>0</v>
      </c>
      <c r="L1432" s="4">
        <f t="shared" si="22"/>
        <v>0</v>
      </c>
    </row>
    <row r="1433" spans="2:12">
      <c r="B1433" t="str" cm="1">
        <f t="array" ref="B1433">IF(A1433="","-",_xldudf_EVEONLINE_GROUP(_FV(_FV(A1433,"type"),"groupID")))</f>
        <v>-</v>
      </c>
      <c r="C1433" t="str" cm="1">
        <f t="array" ref="C1433">IF(B1433="-","-",_xldudf_EVEONLINE_CATEGORY(_FV(B1433,"category_id")))</f>
        <v>-</v>
      </c>
      <c r="K1433" s="4" cm="1">
        <f t="array" ref="K1433">IFERROR(_FV(_xldudf_EVEONLINE_TYPE(_FV(_FV(A1433,"type"),"id")),"Adjusted Price",TRUE),0)</f>
        <v>0</v>
      </c>
      <c r="L1433" s="4">
        <f t="shared" si="22"/>
        <v>0</v>
      </c>
    </row>
    <row r="1434" spans="2:12">
      <c r="B1434" t="str" cm="1">
        <f t="array" ref="B1434">IF(A1434="","-",_xldudf_EVEONLINE_GROUP(_FV(_FV(A1434,"type"),"groupID")))</f>
        <v>-</v>
      </c>
      <c r="C1434" t="str" cm="1">
        <f t="array" ref="C1434">IF(B1434="-","-",_xldudf_EVEONLINE_CATEGORY(_FV(B1434,"category_id")))</f>
        <v>-</v>
      </c>
      <c r="K1434" s="4" cm="1">
        <f t="array" ref="K1434">IFERROR(_FV(_xldudf_EVEONLINE_TYPE(_FV(_FV(A1434,"type"),"id")),"Adjusted Price",TRUE),0)</f>
        <v>0</v>
      </c>
      <c r="L1434" s="4">
        <f t="shared" si="22"/>
        <v>0</v>
      </c>
    </row>
    <row r="1435" spans="2:12">
      <c r="B1435" t="str" cm="1">
        <f t="array" ref="B1435">IF(A1435="","-",_xldudf_EVEONLINE_GROUP(_FV(_FV(A1435,"type"),"groupID")))</f>
        <v>-</v>
      </c>
      <c r="C1435" t="str" cm="1">
        <f t="array" ref="C1435">IF(B1435="-","-",_xldudf_EVEONLINE_CATEGORY(_FV(B1435,"category_id")))</f>
        <v>-</v>
      </c>
      <c r="K1435" s="4" cm="1">
        <f t="array" ref="K1435">IFERROR(_FV(_xldudf_EVEONLINE_TYPE(_FV(_FV(A1435,"type"),"id")),"Adjusted Price",TRUE),0)</f>
        <v>0</v>
      </c>
      <c r="L1435" s="4">
        <f t="shared" si="22"/>
        <v>0</v>
      </c>
    </row>
    <row r="1436" spans="2:12">
      <c r="B1436" t="str" cm="1">
        <f t="array" ref="B1436">IF(A1436="","-",_xldudf_EVEONLINE_GROUP(_FV(_FV(A1436,"type"),"groupID")))</f>
        <v>-</v>
      </c>
      <c r="C1436" t="str" cm="1">
        <f t="array" ref="C1436">IF(B1436="-","-",_xldudf_EVEONLINE_CATEGORY(_FV(B1436,"category_id")))</f>
        <v>-</v>
      </c>
      <c r="K1436" s="4" cm="1">
        <f t="array" ref="K1436">IFERROR(_FV(_xldudf_EVEONLINE_TYPE(_FV(_FV(A1436,"type"),"id")),"Adjusted Price",TRUE),0)</f>
        <v>0</v>
      </c>
      <c r="L1436" s="4">
        <f t="shared" si="22"/>
        <v>0</v>
      </c>
    </row>
    <row r="1437" spans="2:12">
      <c r="B1437" t="str" cm="1">
        <f t="array" ref="B1437">IF(A1437="","-",_xldudf_EVEONLINE_GROUP(_FV(_FV(A1437,"type"),"groupID")))</f>
        <v>-</v>
      </c>
      <c r="C1437" t="str" cm="1">
        <f t="array" ref="C1437">IF(B1437="-","-",_xldudf_EVEONLINE_CATEGORY(_FV(B1437,"category_id")))</f>
        <v>-</v>
      </c>
      <c r="K1437" s="4" cm="1">
        <f t="array" ref="K1437">IFERROR(_FV(_xldudf_EVEONLINE_TYPE(_FV(_FV(A1437,"type"),"id")),"Adjusted Price",TRUE),0)</f>
        <v>0</v>
      </c>
      <c r="L1437" s="4">
        <f t="shared" si="22"/>
        <v>0</v>
      </c>
    </row>
    <row r="1438" spans="2:12">
      <c r="B1438" t="str" cm="1">
        <f t="array" ref="B1438">IF(A1438="","-",_xldudf_EVEONLINE_GROUP(_FV(_FV(A1438,"type"),"groupID")))</f>
        <v>-</v>
      </c>
      <c r="C1438" t="str" cm="1">
        <f t="array" ref="C1438">IF(B1438="-","-",_xldudf_EVEONLINE_CATEGORY(_FV(B1438,"category_id")))</f>
        <v>-</v>
      </c>
      <c r="K1438" s="4" cm="1">
        <f t="array" ref="K1438">IFERROR(_FV(_xldudf_EVEONLINE_TYPE(_FV(_FV(A1438,"type"),"id")),"Adjusted Price",TRUE),0)</f>
        <v>0</v>
      </c>
      <c r="L1438" s="4">
        <f t="shared" si="22"/>
        <v>0</v>
      </c>
    </row>
    <row r="1439" spans="2:12">
      <c r="B1439" t="str" cm="1">
        <f t="array" ref="B1439">IF(A1439="","-",_xldudf_EVEONLINE_GROUP(_FV(_FV(A1439,"type"),"groupID")))</f>
        <v>-</v>
      </c>
      <c r="C1439" t="str" cm="1">
        <f t="array" ref="C1439">IF(B1439="-","-",_xldudf_EVEONLINE_CATEGORY(_FV(B1439,"category_id")))</f>
        <v>-</v>
      </c>
      <c r="K1439" s="4" cm="1">
        <f t="array" ref="K1439">IFERROR(_FV(_xldudf_EVEONLINE_TYPE(_FV(_FV(A1439,"type"),"id")),"Adjusted Price",TRUE),0)</f>
        <v>0</v>
      </c>
      <c r="L1439" s="4">
        <f t="shared" si="22"/>
        <v>0</v>
      </c>
    </row>
    <row r="1440" spans="2:12">
      <c r="B1440" t="str" cm="1">
        <f t="array" ref="B1440">IF(A1440="","-",_xldudf_EVEONLINE_GROUP(_FV(_FV(A1440,"type"),"groupID")))</f>
        <v>-</v>
      </c>
      <c r="C1440" t="str" cm="1">
        <f t="array" ref="C1440">IF(B1440="-","-",_xldudf_EVEONLINE_CATEGORY(_FV(B1440,"category_id")))</f>
        <v>-</v>
      </c>
      <c r="K1440" s="4" cm="1">
        <f t="array" ref="K1440">IFERROR(_FV(_xldudf_EVEONLINE_TYPE(_FV(_FV(A1440,"type"),"id")),"Adjusted Price",TRUE),0)</f>
        <v>0</v>
      </c>
      <c r="L1440" s="4">
        <f t="shared" si="22"/>
        <v>0</v>
      </c>
    </row>
    <row r="1441" spans="2:12">
      <c r="B1441" t="str" cm="1">
        <f t="array" ref="B1441">IF(A1441="","-",_xldudf_EVEONLINE_GROUP(_FV(_FV(A1441,"type"),"groupID")))</f>
        <v>-</v>
      </c>
      <c r="C1441" t="str" cm="1">
        <f t="array" ref="C1441">IF(B1441="-","-",_xldudf_EVEONLINE_CATEGORY(_FV(B1441,"category_id")))</f>
        <v>-</v>
      </c>
      <c r="K1441" s="4" cm="1">
        <f t="array" ref="K1441">IFERROR(_FV(_xldudf_EVEONLINE_TYPE(_FV(_FV(A1441,"type"),"id")),"Adjusted Price",TRUE),0)</f>
        <v>0</v>
      </c>
      <c r="L1441" s="4">
        <f t="shared" si="22"/>
        <v>0</v>
      </c>
    </row>
    <row r="1442" spans="2:12">
      <c r="B1442" t="str" cm="1">
        <f t="array" ref="B1442">IF(A1442="","-",_xldudf_EVEONLINE_GROUP(_FV(_FV(A1442,"type"),"groupID")))</f>
        <v>-</v>
      </c>
      <c r="C1442" t="str" cm="1">
        <f t="array" ref="C1442">IF(B1442="-","-",_xldudf_EVEONLINE_CATEGORY(_FV(B1442,"category_id")))</f>
        <v>-</v>
      </c>
      <c r="K1442" s="4" cm="1">
        <f t="array" ref="K1442">IFERROR(_FV(_xldudf_EVEONLINE_TYPE(_FV(_FV(A1442,"type"),"id")),"Adjusted Price",TRUE),0)</f>
        <v>0</v>
      </c>
      <c r="L1442" s="4">
        <f t="shared" si="22"/>
        <v>0</v>
      </c>
    </row>
    <row r="1443" spans="2:12">
      <c r="B1443" t="str" cm="1">
        <f t="array" ref="B1443">IF(A1443="","-",_xldudf_EVEONLINE_GROUP(_FV(_FV(A1443,"type"),"groupID")))</f>
        <v>-</v>
      </c>
      <c r="C1443" t="str" cm="1">
        <f t="array" ref="C1443">IF(B1443="-","-",_xldudf_EVEONLINE_CATEGORY(_FV(B1443,"category_id")))</f>
        <v>-</v>
      </c>
      <c r="K1443" s="4" cm="1">
        <f t="array" ref="K1443">IFERROR(_FV(_xldudf_EVEONLINE_TYPE(_FV(_FV(A1443,"type"),"id")),"Adjusted Price",TRUE),0)</f>
        <v>0</v>
      </c>
      <c r="L1443" s="4">
        <f t="shared" si="22"/>
        <v>0</v>
      </c>
    </row>
    <row r="1444" spans="2:12">
      <c r="B1444" t="str" cm="1">
        <f t="array" ref="B1444">IF(A1444="","-",_xldudf_EVEONLINE_GROUP(_FV(_FV(A1444,"type"),"groupID")))</f>
        <v>-</v>
      </c>
      <c r="C1444" t="str" cm="1">
        <f t="array" ref="C1444">IF(B1444="-","-",_xldudf_EVEONLINE_CATEGORY(_FV(B1444,"category_id")))</f>
        <v>-</v>
      </c>
      <c r="K1444" s="4" cm="1">
        <f t="array" ref="K1444">IFERROR(_FV(_xldudf_EVEONLINE_TYPE(_FV(_FV(A1444,"type"),"id")),"Adjusted Price",TRUE),0)</f>
        <v>0</v>
      </c>
      <c r="L1444" s="4">
        <f t="shared" si="22"/>
        <v>0</v>
      </c>
    </row>
    <row r="1445" spans="2:12">
      <c r="B1445" t="str" cm="1">
        <f t="array" ref="B1445">IF(A1445="","-",_xldudf_EVEONLINE_GROUP(_FV(_FV(A1445,"type"),"groupID")))</f>
        <v>-</v>
      </c>
      <c r="C1445" t="str" cm="1">
        <f t="array" ref="C1445">IF(B1445="-","-",_xldudf_EVEONLINE_CATEGORY(_FV(B1445,"category_id")))</f>
        <v>-</v>
      </c>
      <c r="K1445" s="4" cm="1">
        <f t="array" ref="K1445">IFERROR(_FV(_xldudf_EVEONLINE_TYPE(_FV(_FV(A1445,"type"),"id")),"Adjusted Price",TRUE),0)</f>
        <v>0</v>
      </c>
      <c r="L1445" s="4">
        <f t="shared" si="22"/>
        <v>0</v>
      </c>
    </row>
    <row r="1446" spans="2:12">
      <c r="B1446" t="str" cm="1">
        <f t="array" ref="B1446">IF(A1446="","-",_xldudf_EVEONLINE_GROUP(_FV(_FV(A1446,"type"),"groupID")))</f>
        <v>-</v>
      </c>
      <c r="C1446" t="str" cm="1">
        <f t="array" ref="C1446">IF(B1446="-","-",_xldudf_EVEONLINE_CATEGORY(_FV(B1446,"category_id")))</f>
        <v>-</v>
      </c>
      <c r="K1446" s="4" cm="1">
        <f t="array" ref="K1446">IFERROR(_FV(_xldudf_EVEONLINE_TYPE(_FV(_FV(A1446,"type"),"id")),"Adjusted Price",TRUE),0)</f>
        <v>0</v>
      </c>
      <c r="L1446" s="4">
        <f t="shared" si="22"/>
        <v>0</v>
      </c>
    </row>
    <row r="1447" spans="2:12">
      <c r="B1447" t="str" cm="1">
        <f t="array" ref="B1447">IF(A1447="","-",_xldudf_EVEONLINE_GROUP(_FV(_FV(A1447,"type"),"groupID")))</f>
        <v>-</v>
      </c>
      <c r="C1447" t="str" cm="1">
        <f t="array" ref="C1447">IF(B1447="-","-",_xldudf_EVEONLINE_CATEGORY(_FV(B1447,"category_id")))</f>
        <v>-</v>
      </c>
      <c r="K1447" s="4" cm="1">
        <f t="array" ref="K1447">IFERROR(_FV(_xldudf_EVEONLINE_TYPE(_FV(_FV(A1447,"type"),"id")),"Adjusted Price",TRUE),0)</f>
        <v>0</v>
      </c>
      <c r="L1447" s="4">
        <f t="shared" si="22"/>
        <v>0</v>
      </c>
    </row>
    <row r="1448" spans="2:12">
      <c r="B1448" t="str" cm="1">
        <f t="array" ref="B1448">IF(A1448="","-",_xldudf_EVEONLINE_GROUP(_FV(_FV(A1448,"type"),"groupID")))</f>
        <v>-</v>
      </c>
      <c r="C1448" t="str" cm="1">
        <f t="array" ref="C1448">IF(B1448="-","-",_xldudf_EVEONLINE_CATEGORY(_FV(B1448,"category_id")))</f>
        <v>-</v>
      </c>
      <c r="K1448" s="4" cm="1">
        <f t="array" ref="K1448">IFERROR(_FV(_xldudf_EVEONLINE_TYPE(_FV(_FV(A1448,"type"),"id")),"Adjusted Price",TRUE),0)</f>
        <v>0</v>
      </c>
      <c r="L1448" s="4">
        <f t="shared" si="22"/>
        <v>0</v>
      </c>
    </row>
    <row r="1449" spans="2:12">
      <c r="B1449" t="str" cm="1">
        <f t="array" ref="B1449">IF(A1449="","-",_xldudf_EVEONLINE_GROUP(_FV(_FV(A1449,"type"),"groupID")))</f>
        <v>-</v>
      </c>
      <c r="C1449" t="str" cm="1">
        <f t="array" ref="C1449">IF(B1449="-","-",_xldudf_EVEONLINE_CATEGORY(_FV(B1449,"category_id")))</f>
        <v>-</v>
      </c>
      <c r="K1449" s="4" cm="1">
        <f t="array" ref="K1449">IFERROR(_FV(_xldudf_EVEONLINE_TYPE(_FV(_FV(A1449,"type"),"id")),"Adjusted Price",TRUE),0)</f>
        <v>0</v>
      </c>
      <c r="L1449" s="4">
        <f t="shared" si="22"/>
        <v>0</v>
      </c>
    </row>
    <row r="1450" spans="2:12">
      <c r="B1450" t="str" cm="1">
        <f t="array" ref="B1450">IF(A1450="","-",_xldudf_EVEONLINE_GROUP(_FV(_FV(A1450,"type"),"groupID")))</f>
        <v>-</v>
      </c>
      <c r="C1450" t="str" cm="1">
        <f t="array" ref="C1450">IF(B1450="-","-",_xldudf_EVEONLINE_CATEGORY(_FV(B1450,"category_id")))</f>
        <v>-</v>
      </c>
      <c r="K1450" s="4" cm="1">
        <f t="array" ref="K1450">IFERROR(_FV(_xldudf_EVEONLINE_TYPE(_FV(_FV(A1450,"type"),"id")),"Adjusted Price",TRUE),0)</f>
        <v>0</v>
      </c>
      <c r="L1450" s="4">
        <f t="shared" si="22"/>
        <v>0</v>
      </c>
    </row>
    <row r="1451" spans="2:12">
      <c r="B1451" t="str" cm="1">
        <f t="array" ref="B1451">IF(A1451="","-",_xldudf_EVEONLINE_GROUP(_FV(_FV(A1451,"type"),"groupID")))</f>
        <v>-</v>
      </c>
      <c r="C1451" t="str" cm="1">
        <f t="array" ref="C1451">IF(B1451="-","-",_xldudf_EVEONLINE_CATEGORY(_FV(B1451,"category_id")))</f>
        <v>-</v>
      </c>
      <c r="K1451" s="4" cm="1">
        <f t="array" ref="K1451">IFERROR(_FV(_xldudf_EVEONLINE_TYPE(_FV(_FV(A1451,"type"),"id")),"Adjusted Price",TRUE),0)</f>
        <v>0</v>
      </c>
      <c r="L1451" s="4">
        <f t="shared" si="22"/>
        <v>0</v>
      </c>
    </row>
    <row r="1452" spans="2:12">
      <c r="B1452" t="str" cm="1">
        <f t="array" ref="B1452">IF(A1452="","-",_xldudf_EVEONLINE_GROUP(_FV(_FV(A1452,"type"),"groupID")))</f>
        <v>-</v>
      </c>
      <c r="C1452" t="str" cm="1">
        <f t="array" ref="C1452">IF(B1452="-","-",_xldudf_EVEONLINE_CATEGORY(_FV(B1452,"category_id")))</f>
        <v>-</v>
      </c>
      <c r="K1452" s="4" cm="1">
        <f t="array" ref="K1452">IFERROR(_FV(_xldudf_EVEONLINE_TYPE(_FV(_FV(A1452,"type"),"id")),"Adjusted Price",TRUE),0)</f>
        <v>0</v>
      </c>
      <c r="L1452" s="4">
        <f t="shared" si="22"/>
        <v>0</v>
      </c>
    </row>
    <row r="1453" spans="2:12">
      <c r="B1453" t="str" cm="1">
        <f t="array" ref="B1453">IF(A1453="","-",_xldudf_EVEONLINE_GROUP(_FV(_FV(A1453,"type"),"groupID")))</f>
        <v>-</v>
      </c>
      <c r="C1453" t="str" cm="1">
        <f t="array" ref="C1453">IF(B1453="-","-",_xldudf_EVEONLINE_CATEGORY(_FV(B1453,"category_id")))</f>
        <v>-</v>
      </c>
      <c r="K1453" s="4" cm="1">
        <f t="array" ref="K1453">IFERROR(_FV(_xldudf_EVEONLINE_TYPE(_FV(_FV(A1453,"type"),"id")),"Adjusted Price",TRUE),0)</f>
        <v>0</v>
      </c>
      <c r="L1453" s="4">
        <f t="shared" si="22"/>
        <v>0</v>
      </c>
    </row>
    <row r="1454" spans="2:12">
      <c r="B1454" t="str" cm="1">
        <f t="array" ref="B1454">IF(A1454="","-",_xldudf_EVEONLINE_GROUP(_FV(_FV(A1454,"type"),"groupID")))</f>
        <v>-</v>
      </c>
      <c r="C1454" t="str" cm="1">
        <f t="array" ref="C1454">IF(B1454="-","-",_xldudf_EVEONLINE_CATEGORY(_FV(B1454,"category_id")))</f>
        <v>-</v>
      </c>
      <c r="K1454" s="4" cm="1">
        <f t="array" ref="K1454">IFERROR(_FV(_xldudf_EVEONLINE_TYPE(_FV(_FV(A1454,"type"),"id")),"Adjusted Price",TRUE),0)</f>
        <v>0</v>
      </c>
      <c r="L1454" s="4">
        <f t="shared" si="22"/>
        <v>0</v>
      </c>
    </row>
    <row r="1455" spans="2:12">
      <c r="B1455" t="str" cm="1">
        <f t="array" ref="B1455">IF(A1455="","-",_xldudf_EVEONLINE_GROUP(_FV(_FV(A1455,"type"),"groupID")))</f>
        <v>-</v>
      </c>
      <c r="C1455" t="str" cm="1">
        <f t="array" ref="C1455">IF(B1455="-","-",_xldudf_EVEONLINE_CATEGORY(_FV(B1455,"category_id")))</f>
        <v>-</v>
      </c>
      <c r="K1455" s="4" cm="1">
        <f t="array" ref="K1455">IFERROR(_FV(_xldudf_EVEONLINE_TYPE(_FV(_FV(A1455,"type"),"id")),"Adjusted Price",TRUE),0)</f>
        <v>0</v>
      </c>
      <c r="L1455" s="4">
        <f t="shared" si="22"/>
        <v>0</v>
      </c>
    </row>
    <row r="1456" spans="2:12">
      <c r="B1456" t="str" cm="1">
        <f t="array" ref="B1456">IF(A1456="","-",_xldudf_EVEONLINE_GROUP(_FV(_FV(A1456,"type"),"groupID")))</f>
        <v>-</v>
      </c>
      <c r="C1456" t="str" cm="1">
        <f t="array" ref="C1456">IF(B1456="-","-",_xldudf_EVEONLINE_CATEGORY(_FV(B1456,"category_id")))</f>
        <v>-</v>
      </c>
      <c r="K1456" s="4" cm="1">
        <f t="array" ref="K1456">IFERROR(_FV(_xldudf_EVEONLINE_TYPE(_FV(_FV(A1456,"type"),"id")),"Adjusted Price",TRUE),0)</f>
        <v>0</v>
      </c>
      <c r="L1456" s="4">
        <f t="shared" si="22"/>
        <v>0</v>
      </c>
    </row>
    <row r="1457" spans="2:12">
      <c r="B1457" t="str" cm="1">
        <f t="array" ref="B1457">IF(A1457="","-",_xldudf_EVEONLINE_GROUP(_FV(_FV(A1457,"type"),"groupID")))</f>
        <v>-</v>
      </c>
      <c r="C1457" t="str" cm="1">
        <f t="array" ref="C1457">IF(B1457="-","-",_xldudf_EVEONLINE_CATEGORY(_FV(B1457,"category_id")))</f>
        <v>-</v>
      </c>
      <c r="K1457" s="4" cm="1">
        <f t="array" ref="K1457">IFERROR(_FV(_xldudf_EVEONLINE_TYPE(_FV(_FV(A1457,"type"),"id")),"Adjusted Price",TRUE),0)</f>
        <v>0</v>
      </c>
      <c r="L1457" s="4">
        <f t="shared" si="22"/>
        <v>0</v>
      </c>
    </row>
    <row r="1458" spans="2:12">
      <c r="B1458" t="str" cm="1">
        <f t="array" ref="B1458">IF(A1458="","-",_xldudf_EVEONLINE_GROUP(_FV(_FV(A1458,"type"),"groupID")))</f>
        <v>-</v>
      </c>
      <c r="C1458" t="str" cm="1">
        <f t="array" ref="C1458">IF(B1458="-","-",_xldudf_EVEONLINE_CATEGORY(_FV(B1458,"category_id")))</f>
        <v>-</v>
      </c>
      <c r="K1458" s="4" cm="1">
        <f t="array" ref="K1458">IFERROR(_FV(_xldudf_EVEONLINE_TYPE(_FV(_FV(A1458,"type"),"id")),"Adjusted Price",TRUE),0)</f>
        <v>0</v>
      </c>
      <c r="L1458" s="4">
        <f t="shared" si="22"/>
        <v>0</v>
      </c>
    </row>
    <row r="1459" spans="2:12">
      <c r="B1459" t="str" cm="1">
        <f t="array" ref="B1459">IF(A1459="","-",_xldudf_EVEONLINE_GROUP(_FV(_FV(A1459,"type"),"groupID")))</f>
        <v>-</v>
      </c>
      <c r="C1459" t="str" cm="1">
        <f t="array" ref="C1459">IF(B1459="-","-",_xldudf_EVEONLINE_CATEGORY(_FV(B1459,"category_id")))</f>
        <v>-</v>
      </c>
      <c r="K1459" s="4" cm="1">
        <f t="array" ref="K1459">IFERROR(_FV(_xldudf_EVEONLINE_TYPE(_FV(_FV(A1459,"type"),"id")),"Adjusted Price",TRUE),0)</f>
        <v>0</v>
      </c>
      <c r="L1459" s="4">
        <f t="shared" si="22"/>
        <v>0</v>
      </c>
    </row>
    <row r="1460" spans="2:12">
      <c r="B1460" t="str" cm="1">
        <f t="array" ref="B1460">IF(A1460="","-",_xldudf_EVEONLINE_GROUP(_FV(_FV(A1460,"type"),"groupID")))</f>
        <v>-</v>
      </c>
      <c r="C1460" t="str" cm="1">
        <f t="array" ref="C1460">IF(B1460="-","-",_xldudf_EVEONLINE_CATEGORY(_FV(B1460,"category_id")))</f>
        <v>-</v>
      </c>
      <c r="K1460" s="4" cm="1">
        <f t="array" ref="K1460">IFERROR(_FV(_xldudf_EVEONLINE_TYPE(_FV(_FV(A1460,"type"),"id")),"Adjusted Price",TRUE),0)</f>
        <v>0</v>
      </c>
      <c r="L1460" s="4">
        <f t="shared" si="22"/>
        <v>0</v>
      </c>
    </row>
    <row r="1461" spans="2:12">
      <c r="B1461" t="str" cm="1">
        <f t="array" ref="B1461">IF(A1461="","-",_xldudf_EVEONLINE_GROUP(_FV(_FV(A1461,"type"),"groupID")))</f>
        <v>-</v>
      </c>
      <c r="C1461" t="str" cm="1">
        <f t="array" ref="C1461">IF(B1461="-","-",_xldudf_EVEONLINE_CATEGORY(_FV(B1461,"category_id")))</f>
        <v>-</v>
      </c>
      <c r="K1461" s="4" cm="1">
        <f t="array" ref="K1461">IFERROR(_FV(_xldudf_EVEONLINE_TYPE(_FV(_FV(A1461,"type"),"id")),"Adjusted Price",TRUE),0)</f>
        <v>0</v>
      </c>
      <c r="L1461" s="4">
        <f t="shared" si="22"/>
        <v>0</v>
      </c>
    </row>
    <row r="1462" spans="2:12">
      <c r="B1462" t="str" cm="1">
        <f t="array" ref="B1462">IF(A1462="","-",_xldudf_EVEONLINE_GROUP(_FV(_FV(A1462,"type"),"groupID")))</f>
        <v>-</v>
      </c>
      <c r="C1462" t="str" cm="1">
        <f t="array" ref="C1462">IF(B1462="-","-",_xldudf_EVEONLINE_CATEGORY(_FV(B1462,"category_id")))</f>
        <v>-</v>
      </c>
      <c r="K1462" s="4" cm="1">
        <f t="array" ref="K1462">IFERROR(_FV(_xldudf_EVEONLINE_TYPE(_FV(_FV(A1462,"type"),"id")),"Adjusted Price",TRUE),0)</f>
        <v>0</v>
      </c>
      <c r="L1462" s="4">
        <f t="shared" si="22"/>
        <v>0</v>
      </c>
    </row>
    <row r="1463" spans="2:12">
      <c r="B1463" t="str" cm="1">
        <f t="array" ref="B1463">IF(A1463="","-",_xldudf_EVEONLINE_GROUP(_FV(_FV(A1463,"type"),"groupID")))</f>
        <v>-</v>
      </c>
      <c r="C1463" t="str" cm="1">
        <f t="array" ref="C1463">IF(B1463="-","-",_xldudf_EVEONLINE_CATEGORY(_FV(B1463,"category_id")))</f>
        <v>-</v>
      </c>
      <c r="K1463" s="4" cm="1">
        <f t="array" ref="K1463">IFERROR(_FV(_xldudf_EVEONLINE_TYPE(_FV(_FV(A1463,"type"),"id")),"Adjusted Price",TRUE),0)</f>
        <v>0</v>
      </c>
      <c r="L1463" s="4">
        <f t="shared" si="22"/>
        <v>0</v>
      </c>
    </row>
    <row r="1464" spans="2:12">
      <c r="B1464" t="str" cm="1">
        <f t="array" ref="B1464">IF(A1464="","-",_xldudf_EVEONLINE_GROUP(_FV(_FV(A1464,"type"),"groupID")))</f>
        <v>-</v>
      </c>
      <c r="C1464" t="str" cm="1">
        <f t="array" ref="C1464">IF(B1464="-","-",_xldudf_EVEONLINE_CATEGORY(_FV(B1464,"category_id")))</f>
        <v>-</v>
      </c>
      <c r="K1464" s="4" cm="1">
        <f t="array" ref="K1464">IFERROR(_FV(_xldudf_EVEONLINE_TYPE(_FV(_FV(A1464,"type"),"id")),"Adjusted Price",TRUE),0)</f>
        <v>0</v>
      </c>
      <c r="L1464" s="4">
        <f t="shared" si="22"/>
        <v>0</v>
      </c>
    </row>
    <row r="1465" spans="2:12">
      <c r="B1465" t="str" cm="1">
        <f t="array" ref="B1465">IF(A1465="","-",_xldudf_EVEONLINE_GROUP(_FV(_FV(A1465,"type"),"groupID")))</f>
        <v>-</v>
      </c>
      <c r="C1465" t="str" cm="1">
        <f t="array" ref="C1465">IF(B1465="-","-",_xldudf_EVEONLINE_CATEGORY(_FV(B1465,"category_id")))</f>
        <v>-</v>
      </c>
      <c r="K1465" s="4" cm="1">
        <f t="array" ref="K1465">IFERROR(_FV(_xldudf_EVEONLINE_TYPE(_FV(_FV(A1465,"type"),"id")),"Adjusted Price",TRUE),0)</f>
        <v>0</v>
      </c>
      <c r="L1465" s="4">
        <f t="shared" si="22"/>
        <v>0</v>
      </c>
    </row>
    <row r="1466" spans="2:12">
      <c r="B1466" t="str" cm="1">
        <f t="array" ref="B1466">IF(A1466="","-",_xldudf_EVEONLINE_GROUP(_FV(_FV(A1466,"type"),"groupID")))</f>
        <v>-</v>
      </c>
      <c r="C1466" t="str" cm="1">
        <f t="array" ref="C1466">IF(B1466="-","-",_xldudf_EVEONLINE_CATEGORY(_FV(B1466,"category_id")))</f>
        <v>-</v>
      </c>
      <c r="K1466" s="4" cm="1">
        <f t="array" ref="K1466">IFERROR(_FV(_xldudf_EVEONLINE_TYPE(_FV(_FV(A1466,"type"),"id")),"Adjusted Price",TRUE),0)</f>
        <v>0</v>
      </c>
      <c r="L1466" s="4">
        <f t="shared" si="22"/>
        <v>0</v>
      </c>
    </row>
    <row r="1467" spans="2:12">
      <c r="B1467" t="str" cm="1">
        <f t="array" ref="B1467">IF(A1467="","-",_xldudf_EVEONLINE_GROUP(_FV(_FV(A1467,"type"),"groupID")))</f>
        <v>-</v>
      </c>
      <c r="C1467" t="str" cm="1">
        <f t="array" ref="C1467">IF(B1467="-","-",_xldudf_EVEONLINE_CATEGORY(_FV(B1467,"category_id")))</f>
        <v>-</v>
      </c>
      <c r="K1467" s="4" cm="1">
        <f t="array" ref="K1467">IFERROR(_FV(_xldudf_EVEONLINE_TYPE(_FV(_FV(A1467,"type"),"id")),"Adjusted Price",TRUE),0)</f>
        <v>0</v>
      </c>
      <c r="L1467" s="4">
        <f t="shared" si="22"/>
        <v>0</v>
      </c>
    </row>
    <row r="1468" spans="2:12">
      <c r="B1468" t="str" cm="1">
        <f t="array" ref="B1468">IF(A1468="","-",_xldudf_EVEONLINE_GROUP(_FV(_FV(A1468,"type"),"groupID")))</f>
        <v>-</v>
      </c>
      <c r="C1468" t="str" cm="1">
        <f t="array" ref="C1468">IF(B1468="-","-",_xldudf_EVEONLINE_CATEGORY(_FV(B1468,"category_id")))</f>
        <v>-</v>
      </c>
      <c r="K1468" s="4" cm="1">
        <f t="array" ref="K1468">IFERROR(_FV(_xldudf_EVEONLINE_TYPE(_FV(_FV(A1468,"type"),"id")),"Adjusted Price",TRUE),0)</f>
        <v>0</v>
      </c>
      <c r="L1468" s="4">
        <f t="shared" si="22"/>
        <v>0</v>
      </c>
    </row>
    <row r="1469" spans="2:12">
      <c r="B1469" t="str" cm="1">
        <f t="array" ref="B1469">IF(A1469="","-",_xldudf_EVEONLINE_GROUP(_FV(_FV(A1469,"type"),"groupID")))</f>
        <v>-</v>
      </c>
      <c r="C1469" t="str" cm="1">
        <f t="array" ref="C1469">IF(B1469="-","-",_xldudf_EVEONLINE_CATEGORY(_FV(B1469,"category_id")))</f>
        <v>-</v>
      </c>
      <c r="K1469" s="4" cm="1">
        <f t="array" ref="K1469">IFERROR(_FV(_xldudf_EVEONLINE_TYPE(_FV(_FV(A1469,"type"),"id")),"Adjusted Price",TRUE),0)</f>
        <v>0</v>
      </c>
      <c r="L1469" s="4">
        <f t="shared" si="22"/>
        <v>0</v>
      </c>
    </row>
    <row r="1470" spans="2:12">
      <c r="B1470" t="str" cm="1">
        <f t="array" ref="B1470">IF(A1470="","-",_xldudf_EVEONLINE_GROUP(_FV(_FV(A1470,"type"),"groupID")))</f>
        <v>-</v>
      </c>
      <c r="C1470" t="str" cm="1">
        <f t="array" ref="C1470">IF(B1470="-","-",_xldudf_EVEONLINE_CATEGORY(_FV(B1470,"category_id")))</f>
        <v>-</v>
      </c>
      <c r="K1470" s="4" cm="1">
        <f t="array" ref="K1470">IFERROR(_FV(_xldudf_EVEONLINE_TYPE(_FV(_FV(A1470,"type"),"id")),"Adjusted Price",TRUE),0)</f>
        <v>0</v>
      </c>
      <c r="L1470" s="4">
        <f t="shared" si="22"/>
        <v>0</v>
      </c>
    </row>
    <row r="1471" spans="2:12">
      <c r="B1471" t="str" cm="1">
        <f t="array" ref="B1471">IF(A1471="","-",_xldudf_EVEONLINE_GROUP(_FV(_FV(A1471,"type"),"groupID")))</f>
        <v>-</v>
      </c>
      <c r="C1471" t="str" cm="1">
        <f t="array" ref="C1471">IF(B1471="-","-",_xldudf_EVEONLINE_CATEGORY(_FV(B1471,"category_id")))</f>
        <v>-</v>
      </c>
      <c r="K1471" s="4" cm="1">
        <f t="array" ref="K1471">IFERROR(_FV(_xldudf_EVEONLINE_TYPE(_FV(_FV(A1471,"type"),"id")),"Adjusted Price",TRUE),0)</f>
        <v>0</v>
      </c>
      <c r="L1471" s="4">
        <f t="shared" si="22"/>
        <v>0</v>
      </c>
    </row>
    <row r="1472" spans="2:12">
      <c r="B1472" t="str" cm="1">
        <f t="array" ref="B1472">IF(A1472="","-",_xldudf_EVEONLINE_GROUP(_FV(_FV(A1472,"type"),"groupID")))</f>
        <v>-</v>
      </c>
      <c r="C1472" t="str" cm="1">
        <f t="array" ref="C1472">IF(B1472="-","-",_xldudf_EVEONLINE_CATEGORY(_FV(B1472,"category_id")))</f>
        <v>-</v>
      </c>
      <c r="K1472" s="4" cm="1">
        <f t="array" ref="K1472">IFERROR(_FV(_xldudf_EVEONLINE_TYPE(_FV(_FV(A1472,"type"),"id")),"Adjusted Price",TRUE),0)</f>
        <v>0</v>
      </c>
      <c r="L1472" s="4">
        <f t="shared" si="22"/>
        <v>0</v>
      </c>
    </row>
    <row r="1473" spans="2:12">
      <c r="B1473" t="str" cm="1">
        <f t="array" ref="B1473">IF(A1473="","-",_xldudf_EVEONLINE_GROUP(_FV(_FV(A1473,"type"),"groupID")))</f>
        <v>-</v>
      </c>
      <c r="C1473" t="str" cm="1">
        <f t="array" ref="C1473">IF(B1473="-","-",_xldudf_EVEONLINE_CATEGORY(_FV(B1473,"category_id")))</f>
        <v>-</v>
      </c>
      <c r="K1473" s="4" cm="1">
        <f t="array" ref="K1473">IFERROR(_FV(_xldudf_EVEONLINE_TYPE(_FV(_FV(A1473,"type"),"id")),"Adjusted Price",TRUE),0)</f>
        <v>0</v>
      </c>
      <c r="L1473" s="4">
        <f t="shared" si="22"/>
        <v>0</v>
      </c>
    </row>
    <row r="1474" spans="2:12">
      <c r="B1474" t="str" cm="1">
        <f t="array" ref="B1474">IF(A1474="","-",_xldudf_EVEONLINE_GROUP(_FV(_FV(A1474,"type"),"groupID")))</f>
        <v>-</v>
      </c>
      <c r="C1474" t="str" cm="1">
        <f t="array" ref="C1474">IF(B1474="-","-",_xldudf_EVEONLINE_CATEGORY(_FV(B1474,"category_id")))</f>
        <v>-</v>
      </c>
      <c r="K1474" s="4" cm="1">
        <f t="array" ref="K1474">IFERROR(_FV(_xldudf_EVEONLINE_TYPE(_FV(_FV(A1474,"type"),"id")),"Adjusted Price",TRUE),0)</f>
        <v>0</v>
      </c>
      <c r="L1474" s="4">
        <f t="shared" si="22"/>
        <v>0</v>
      </c>
    </row>
    <row r="1475" spans="2:12">
      <c r="B1475" t="str" cm="1">
        <f t="array" ref="B1475">IF(A1475="","-",_xldudf_EVEONLINE_GROUP(_FV(_FV(A1475,"type"),"groupID")))</f>
        <v>-</v>
      </c>
      <c r="C1475" t="str" cm="1">
        <f t="array" ref="C1475">IF(B1475="-","-",_xldudf_EVEONLINE_CATEGORY(_FV(B1475,"category_id")))</f>
        <v>-</v>
      </c>
      <c r="K1475" s="4" cm="1">
        <f t="array" ref="K1475">IFERROR(_FV(_xldudf_EVEONLINE_TYPE(_FV(_FV(A1475,"type"),"id")),"Adjusted Price",TRUE),0)</f>
        <v>0</v>
      </c>
      <c r="L1475" s="4">
        <f t="shared" ref="L1475:L1538" si="23">F1475*K1475</f>
        <v>0</v>
      </c>
    </row>
    <row r="1476" spans="2:12">
      <c r="B1476" t="str" cm="1">
        <f t="array" ref="B1476">IF(A1476="","-",_xldudf_EVEONLINE_GROUP(_FV(_FV(A1476,"type"),"groupID")))</f>
        <v>-</v>
      </c>
      <c r="C1476" t="str" cm="1">
        <f t="array" ref="C1476">IF(B1476="-","-",_xldudf_EVEONLINE_CATEGORY(_FV(B1476,"category_id")))</f>
        <v>-</v>
      </c>
      <c r="K1476" s="4" cm="1">
        <f t="array" ref="K1476">IFERROR(_FV(_xldudf_EVEONLINE_TYPE(_FV(_FV(A1476,"type"),"id")),"Adjusted Price",TRUE),0)</f>
        <v>0</v>
      </c>
      <c r="L1476" s="4">
        <f t="shared" si="23"/>
        <v>0</v>
      </c>
    </row>
    <row r="1477" spans="2:12">
      <c r="B1477" t="str" cm="1">
        <f t="array" ref="B1477">IF(A1477="","-",_xldudf_EVEONLINE_GROUP(_FV(_FV(A1477,"type"),"groupID")))</f>
        <v>-</v>
      </c>
      <c r="C1477" t="str" cm="1">
        <f t="array" ref="C1477">IF(B1477="-","-",_xldudf_EVEONLINE_CATEGORY(_FV(B1477,"category_id")))</f>
        <v>-</v>
      </c>
      <c r="K1477" s="4" cm="1">
        <f t="array" ref="K1477">IFERROR(_FV(_xldudf_EVEONLINE_TYPE(_FV(_FV(A1477,"type"),"id")),"Adjusted Price",TRUE),0)</f>
        <v>0</v>
      </c>
      <c r="L1477" s="4">
        <f t="shared" si="23"/>
        <v>0</v>
      </c>
    </row>
    <row r="1478" spans="2:12">
      <c r="B1478" t="str" cm="1">
        <f t="array" ref="B1478">IF(A1478="","-",_xldudf_EVEONLINE_GROUP(_FV(_FV(A1478,"type"),"groupID")))</f>
        <v>-</v>
      </c>
      <c r="C1478" t="str" cm="1">
        <f t="array" ref="C1478">IF(B1478="-","-",_xldudf_EVEONLINE_CATEGORY(_FV(B1478,"category_id")))</f>
        <v>-</v>
      </c>
      <c r="K1478" s="4" cm="1">
        <f t="array" ref="K1478">IFERROR(_FV(_xldudf_EVEONLINE_TYPE(_FV(_FV(A1478,"type"),"id")),"Adjusted Price",TRUE),0)</f>
        <v>0</v>
      </c>
      <c r="L1478" s="4">
        <f t="shared" si="23"/>
        <v>0</v>
      </c>
    </row>
    <row r="1479" spans="2:12">
      <c r="B1479" t="str" cm="1">
        <f t="array" ref="B1479">IF(A1479="","-",_xldudf_EVEONLINE_GROUP(_FV(_FV(A1479,"type"),"groupID")))</f>
        <v>-</v>
      </c>
      <c r="C1479" t="str" cm="1">
        <f t="array" ref="C1479">IF(B1479="-","-",_xldudf_EVEONLINE_CATEGORY(_FV(B1479,"category_id")))</f>
        <v>-</v>
      </c>
      <c r="K1479" s="4" cm="1">
        <f t="array" ref="K1479">IFERROR(_FV(_xldudf_EVEONLINE_TYPE(_FV(_FV(A1479,"type"),"id")),"Adjusted Price",TRUE),0)</f>
        <v>0</v>
      </c>
      <c r="L1479" s="4">
        <f t="shared" si="23"/>
        <v>0</v>
      </c>
    </row>
    <row r="1480" spans="2:12">
      <c r="B1480" t="str" cm="1">
        <f t="array" ref="B1480">IF(A1480="","-",_xldudf_EVEONLINE_GROUP(_FV(_FV(A1480,"type"),"groupID")))</f>
        <v>-</v>
      </c>
      <c r="C1480" t="str" cm="1">
        <f t="array" ref="C1480">IF(B1480="-","-",_xldudf_EVEONLINE_CATEGORY(_FV(B1480,"category_id")))</f>
        <v>-</v>
      </c>
      <c r="K1480" s="4" cm="1">
        <f t="array" ref="K1480">IFERROR(_FV(_xldudf_EVEONLINE_TYPE(_FV(_FV(A1480,"type"),"id")),"Adjusted Price",TRUE),0)</f>
        <v>0</v>
      </c>
      <c r="L1480" s="4">
        <f t="shared" si="23"/>
        <v>0</v>
      </c>
    </row>
    <row r="1481" spans="2:12">
      <c r="B1481" t="str" cm="1">
        <f t="array" ref="B1481">IF(A1481="","-",_xldudf_EVEONLINE_GROUP(_FV(_FV(A1481,"type"),"groupID")))</f>
        <v>-</v>
      </c>
      <c r="C1481" t="str" cm="1">
        <f t="array" ref="C1481">IF(B1481="-","-",_xldudf_EVEONLINE_CATEGORY(_FV(B1481,"category_id")))</f>
        <v>-</v>
      </c>
      <c r="K1481" s="4" cm="1">
        <f t="array" ref="K1481">IFERROR(_FV(_xldudf_EVEONLINE_TYPE(_FV(_FV(A1481,"type"),"id")),"Adjusted Price",TRUE),0)</f>
        <v>0</v>
      </c>
      <c r="L1481" s="4">
        <f t="shared" si="23"/>
        <v>0</v>
      </c>
    </row>
    <row r="1482" spans="2:12">
      <c r="B1482" t="str" cm="1">
        <f t="array" ref="B1482">IF(A1482="","-",_xldudf_EVEONLINE_GROUP(_FV(_FV(A1482,"type"),"groupID")))</f>
        <v>-</v>
      </c>
      <c r="C1482" t="str" cm="1">
        <f t="array" ref="C1482">IF(B1482="-","-",_xldudf_EVEONLINE_CATEGORY(_FV(B1482,"category_id")))</f>
        <v>-</v>
      </c>
      <c r="K1482" s="4" cm="1">
        <f t="array" ref="K1482">IFERROR(_FV(_xldudf_EVEONLINE_TYPE(_FV(_FV(A1482,"type"),"id")),"Adjusted Price",TRUE),0)</f>
        <v>0</v>
      </c>
      <c r="L1482" s="4">
        <f t="shared" si="23"/>
        <v>0</v>
      </c>
    </row>
    <row r="1483" spans="2:12">
      <c r="B1483" t="str" cm="1">
        <f t="array" ref="B1483">IF(A1483="","-",_xldudf_EVEONLINE_GROUP(_FV(_FV(A1483,"type"),"groupID")))</f>
        <v>-</v>
      </c>
      <c r="C1483" t="str" cm="1">
        <f t="array" ref="C1483">IF(B1483="-","-",_xldudf_EVEONLINE_CATEGORY(_FV(B1483,"category_id")))</f>
        <v>-</v>
      </c>
      <c r="K1483" s="4" cm="1">
        <f t="array" ref="K1483">IFERROR(_FV(_xldudf_EVEONLINE_TYPE(_FV(_FV(A1483,"type"),"id")),"Adjusted Price",TRUE),0)</f>
        <v>0</v>
      </c>
      <c r="L1483" s="4">
        <f t="shared" si="23"/>
        <v>0</v>
      </c>
    </row>
    <row r="1484" spans="2:12">
      <c r="B1484" t="str" cm="1">
        <f t="array" ref="B1484">IF(A1484="","-",_xldudf_EVEONLINE_GROUP(_FV(_FV(A1484,"type"),"groupID")))</f>
        <v>-</v>
      </c>
      <c r="C1484" t="str" cm="1">
        <f t="array" ref="C1484">IF(B1484="-","-",_xldudf_EVEONLINE_CATEGORY(_FV(B1484,"category_id")))</f>
        <v>-</v>
      </c>
      <c r="K1484" s="4" cm="1">
        <f t="array" ref="K1484">IFERROR(_FV(_xldudf_EVEONLINE_TYPE(_FV(_FV(A1484,"type"),"id")),"Adjusted Price",TRUE),0)</f>
        <v>0</v>
      </c>
      <c r="L1484" s="4">
        <f t="shared" si="23"/>
        <v>0</v>
      </c>
    </row>
    <row r="1485" spans="2:12">
      <c r="B1485" t="str" cm="1">
        <f t="array" ref="B1485">IF(A1485="","-",_xldudf_EVEONLINE_GROUP(_FV(_FV(A1485,"type"),"groupID")))</f>
        <v>-</v>
      </c>
      <c r="C1485" t="str" cm="1">
        <f t="array" ref="C1485">IF(B1485="-","-",_xldudf_EVEONLINE_CATEGORY(_FV(B1485,"category_id")))</f>
        <v>-</v>
      </c>
      <c r="K1485" s="4" cm="1">
        <f t="array" ref="K1485">IFERROR(_FV(_xldudf_EVEONLINE_TYPE(_FV(_FV(A1485,"type"),"id")),"Adjusted Price",TRUE),0)</f>
        <v>0</v>
      </c>
      <c r="L1485" s="4">
        <f t="shared" si="23"/>
        <v>0</v>
      </c>
    </row>
    <row r="1486" spans="2:12">
      <c r="B1486" t="str" cm="1">
        <f t="array" ref="B1486">IF(A1486="","-",_xldudf_EVEONLINE_GROUP(_FV(_FV(A1486,"type"),"groupID")))</f>
        <v>-</v>
      </c>
      <c r="C1486" t="str" cm="1">
        <f t="array" ref="C1486">IF(B1486="-","-",_xldudf_EVEONLINE_CATEGORY(_FV(B1486,"category_id")))</f>
        <v>-</v>
      </c>
      <c r="K1486" s="4" cm="1">
        <f t="array" ref="K1486">IFERROR(_FV(_xldudf_EVEONLINE_TYPE(_FV(_FV(A1486,"type"),"id")),"Adjusted Price",TRUE),0)</f>
        <v>0</v>
      </c>
      <c r="L1486" s="4">
        <f t="shared" si="23"/>
        <v>0</v>
      </c>
    </row>
    <row r="1487" spans="2:12">
      <c r="B1487" t="str" cm="1">
        <f t="array" ref="B1487">IF(A1487="","-",_xldudf_EVEONLINE_GROUP(_FV(_FV(A1487,"type"),"groupID")))</f>
        <v>-</v>
      </c>
      <c r="C1487" t="str" cm="1">
        <f t="array" ref="C1487">IF(B1487="-","-",_xldudf_EVEONLINE_CATEGORY(_FV(B1487,"category_id")))</f>
        <v>-</v>
      </c>
      <c r="K1487" s="4" cm="1">
        <f t="array" ref="K1487">IFERROR(_FV(_xldudf_EVEONLINE_TYPE(_FV(_FV(A1487,"type"),"id")),"Adjusted Price",TRUE),0)</f>
        <v>0</v>
      </c>
      <c r="L1487" s="4">
        <f t="shared" si="23"/>
        <v>0</v>
      </c>
    </row>
    <row r="1488" spans="2:12">
      <c r="B1488" t="str" cm="1">
        <f t="array" ref="B1488">IF(A1488="","-",_xldudf_EVEONLINE_GROUP(_FV(_FV(A1488,"type"),"groupID")))</f>
        <v>-</v>
      </c>
      <c r="C1488" t="str" cm="1">
        <f t="array" ref="C1488">IF(B1488="-","-",_xldudf_EVEONLINE_CATEGORY(_FV(B1488,"category_id")))</f>
        <v>-</v>
      </c>
      <c r="K1488" s="4" cm="1">
        <f t="array" ref="K1488">IFERROR(_FV(_xldudf_EVEONLINE_TYPE(_FV(_FV(A1488,"type"),"id")),"Adjusted Price",TRUE),0)</f>
        <v>0</v>
      </c>
      <c r="L1488" s="4">
        <f t="shared" si="23"/>
        <v>0</v>
      </c>
    </row>
    <row r="1489" spans="2:12">
      <c r="B1489" t="str" cm="1">
        <f t="array" ref="B1489">IF(A1489="","-",_xldudf_EVEONLINE_GROUP(_FV(_FV(A1489,"type"),"groupID")))</f>
        <v>-</v>
      </c>
      <c r="C1489" t="str" cm="1">
        <f t="array" ref="C1489">IF(B1489="-","-",_xldudf_EVEONLINE_CATEGORY(_FV(B1489,"category_id")))</f>
        <v>-</v>
      </c>
      <c r="K1489" s="4" cm="1">
        <f t="array" ref="K1489">IFERROR(_FV(_xldudf_EVEONLINE_TYPE(_FV(_FV(A1489,"type"),"id")),"Adjusted Price",TRUE),0)</f>
        <v>0</v>
      </c>
      <c r="L1489" s="4">
        <f t="shared" si="23"/>
        <v>0</v>
      </c>
    </row>
    <row r="1490" spans="2:12">
      <c r="B1490" t="str" cm="1">
        <f t="array" ref="B1490">IF(A1490="","-",_xldudf_EVEONLINE_GROUP(_FV(_FV(A1490,"type"),"groupID")))</f>
        <v>-</v>
      </c>
      <c r="C1490" t="str" cm="1">
        <f t="array" ref="C1490">IF(B1490="-","-",_xldudf_EVEONLINE_CATEGORY(_FV(B1490,"category_id")))</f>
        <v>-</v>
      </c>
      <c r="K1490" s="4" cm="1">
        <f t="array" ref="K1490">IFERROR(_FV(_xldudf_EVEONLINE_TYPE(_FV(_FV(A1490,"type"),"id")),"Adjusted Price",TRUE),0)</f>
        <v>0</v>
      </c>
      <c r="L1490" s="4">
        <f t="shared" si="23"/>
        <v>0</v>
      </c>
    </row>
    <row r="1491" spans="2:12">
      <c r="B1491" t="str" cm="1">
        <f t="array" ref="B1491">IF(A1491="","-",_xldudf_EVEONLINE_GROUP(_FV(_FV(A1491,"type"),"groupID")))</f>
        <v>-</v>
      </c>
      <c r="C1491" t="str" cm="1">
        <f t="array" ref="C1491">IF(B1491="-","-",_xldudf_EVEONLINE_CATEGORY(_FV(B1491,"category_id")))</f>
        <v>-</v>
      </c>
      <c r="K1491" s="4" cm="1">
        <f t="array" ref="K1491">IFERROR(_FV(_xldudf_EVEONLINE_TYPE(_FV(_FV(A1491,"type"),"id")),"Adjusted Price",TRUE),0)</f>
        <v>0</v>
      </c>
      <c r="L1491" s="4">
        <f t="shared" si="23"/>
        <v>0</v>
      </c>
    </row>
    <row r="1492" spans="2:12">
      <c r="B1492" t="str" cm="1">
        <f t="array" ref="B1492">IF(A1492="","-",_xldudf_EVEONLINE_GROUP(_FV(_FV(A1492,"type"),"groupID")))</f>
        <v>-</v>
      </c>
      <c r="C1492" t="str" cm="1">
        <f t="array" ref="C1492">IF(B1492="-","-",_xldudf_EVEONLINE_CATEGORY(_FV(B1492,"category_id")))</f>
        <v>-</v>
      </c>
      <c r="K1492" s="4" cm="1">
        <f t="array" ref="K1492">IFERROR(_FV(_xldudf_EVEONLINE_TYPE(_FV(_FV(A1492,"type"),"id")),"Adjusted Price",TRUE),0)</f>
        <v>0</v>
      </c>
      <c r="L1492" s="4">
        <f t="shared" si="23"/>
        <v>0</v>
      </c>
    </row>
    <row r="1493" spans="2:12">
      <c r="B1493" t="str" cm="1">
        <f t="array" ref="B1493">IF(A1493="","-",_xldudf_EVEONLINE_GROUP(_FV(_FV(A1493,"type"),"groupID")))</f>
        <v>-</v>
      </c>
      <c r="C1493" t="str" cm="1">
        <f t="array" ref="C1493">IF(B1493="-","-",_xldudf_EVEONLINE_CATEGORY(_FV(B1493,"category_id")))</f>
        <v>-</v>
      </c>
      <c r="K1493" s="4" cm="1">
        <f t="array" ref="K1493">IFERROR(_FV(_xldudf_EVEONLINE_TYPE(_FV(_FV(A1493,"type"),"id")),"Adjusted Price",TRUE),0)</f>
        <v>0</v>
      </c>
      <c r="L1493" s="4">
        <f t="shared" si="23"/>
        <v>0</v>
      </c>
    </row>
    <row r="1494" spans="2:12">
      <c r="B1494" t="str" cm="1">
        <f t="array" ref="B1494">IF(A1494="","-",_xldudf_EVEONLINE_GROUP(_FV(_FV(A1494,"type"),"groupID")))</f>
        <v>-</v>
      </c>
      <c r="C1494" t="str" cm="1">
        <f t="array" ref="C1494">IF(B1494="-","-",_xldudf_EVEONLINE_CATEGORY(_FV(B1494,"category_id")))</f>
        <v>-</v>
      </c>
      <c r="K1494" s="4" cm="1">
        <f t="array" ref="K1494">IFERROR(_FV(_xldudf_EVEONLINE_TYPE(_FV(_FV(A1494,"type"),"id")),"Adjusted Price",TRUE),0)</f>
        <v>0</v>
      </c>
      <c r="L1494" s="4">
        <f t="shared" si="23"/>
        <v>0</v>
      </c>
    </row>
    <row r="1495" spans="2:12">
      <c r="B1495" t="str" cm="1">
        <f t="array" ref="B1495">IF(A1495="","-",_xldudf_EVEONLINE_GROUP(_FV(_FV(A1495,"type"),"groupID")))</f>
        <v>-</v>
      </c>
      <c r="C1495" t="str" cm="1">
        <f t="array" ref="C1495">IF(B1495="-","-",_xldudf_EVEONLINE_CATEGORY(_FV(B1495,"category_id")))</f>
        <v>-</v>
      </c>
      <c r="K1495" s="4" cm="1">
        <f t="array" ref="K1495">IFERROR(_FV(_xldudf_EVEONLINE_TYPE(_FV(_FV(A1495,"type"),"id")),"Adjusted Price",TRUE),0)</f>
        <v>0</v>
      </c>
      <c r="L1495" s="4">
        <f t="shared" si="23"/>
        <v>0</v>
      </c>
    </row>
    <row r="1496" spans="2:12">
      <c r="B1496" t="str" cm="1">
        <f t="array" ref="B1496">IF(A1496="","-",_xldudf_EVEONLINE_GROUP(_FV(_FV(A1496,"type"),"groupID")))</f>
        <v>-</v>
      </c>
      <c r="C1496" t="str" cm="1">
        <f t="array" ref="C1496">IF(B1496="-","-",_xldudf_EVEONLINE_CATEGORY(_FV(B1496,"category_id")))</f>
        <v>-</v>
      </c>
      <c r="K1496" s="4" cm="1">
        <f t="array" ref="K1496">IFERROR(_FV(_xldudf_EVEONLINE_TYPE(_FV(_FV(A1496,"type"),"id")),"Adjusted Price",TRUE),0)</f>
        <v>0</v>
      </c>
      <c r="L1496" s="4">
        <f t="shared" si="23"/>
        <v>0</v>
      </c>
    </row>
    <row r="1497" spans="2:12">
      <c r="B1497" t="str" cm="1">
        <f t="array" ref="B1497">IF(A1497="","-",_xldudf_EVEONLINE_GROUP(_FV(_FV(A1497,"type"),"groupID")))</f>
        <v>-</v>
      </c>
      <c r="C1497" t="str" cm="1">
        <f t="array" ref="C1497">IF(B1497="-","-",_xldudf_EVEONLINE_CATEGORY(_FV(B1497,"category_id")))</f>
        <v>-</v>
      </c>
      <c r="K1497" s="4" cm="1">
        <f t="array" ref="K1497">IFERROR(_FV(_xldudf_EVEONLINE_TYPE(_FV(_FV(A1497,"type"),"id")),"Adjusted Price",TRUE),0)</f>
        <v>0</v>
      </c>
      <c r="L1497" s="4">
        <f t="shared" si="23"/>
        <v>0</v>
      </c>
    </row>
    <row r="1498" spans="2:12">
      <c r="B1498" t="str" cm="1">
        <f t="array" ref="B1498">IF(A1498="","-",_xldudf_EVEONLINE_GROUP(_FV(_FV(A1498,"type"),"groupID")))</f>
        <v>-</v>
      </c>
      <c r="C1498" t="str" cm="1">
        <f t="array" ref="C1498">IF(B1498="-","-",_xldudf_EVEONLINE_CATEGORY(_FV(B1498,"category_id")))</f>
        <v>-</v>
      </c>
      <c r="K1498" s="4" cm="1">
        <f t="array" ref="K1498">IFERROR(_FV(_xldudf_EVEONLINE_TYPE(_FV(_FV(A1498,"type"),"id")),"Adjusted Price",TRUE),0)</f>
        <v>0</v>
      </c>
      <c r="L1498" s="4">
        <f t="shared" si="23"/>
        <v>0</v>
      </c>
    </row>
    <row r="1499" spans="2:12">
      <c r="B1499" t="str" cm="1">
        <f t="array" ref="B1499">IF(A1499="","-",_xldudf_EVEONLINE_GROUP(_FV(_FV(A1499,"type"),"groupID")))</f>
        <v>-</v>
      </c>
      <c r="C1499" t="str" cm="1">
        <f t="array" ref="C1499">IF(B1499="-","-",_xldudf_EVEONLINE_CATEGORY(_FV(B1499,"category_id")))</f>
        <v>-</v>
      </c>
      <c r="K1499" s="4" cm="1">
        <f t="array" ref="K1499">IFERROR(_FV(_xldudf_EVEONLINE_TYPE(_FV(_FV(A1499,"type"),"id")),"Adjusted Price",TRUE),0)</f>
        <v>0</v>
      </c>
      <c r="L1499" s="4">
        <f t="shared" si="23"/>
        <v>0</v>
      </c>
    </row>
    <row r="1500" spans="2:12">
      <c r="B1500" t="str" cm="1">
        <f t="array" ref="B1500">IF(A1500="","-",_xldudf_EVEONLINE_GROUP(_FV(_FV(A1500,"type"),"groupID")))</f>
        <v>-</v>
      </c>
      <c r="C1500" t="str" cm="1">
        <f t="array" ref="C1500">IF(B1500="-","-",_xldudf_EVEONLINE_CATEGORY(_FV(B1500,"category_id")))</f>
        <v>-</v>
      </c>
      <c r="K1500" s="4" cm="1">
        <f t="array" ref="K1500">IFERROR(_FV(_xldudf_EVEONLINE_TYPE(_FV(_FV(A1500,"type"),"id")),"Adjusted Price",TRUE),0)</f>
        <v>0</v>
      </c>
      <c r="L1500" s="4">
        <f t="shared" si="23"/>
        <v>0</v>
      </c>
    </row>
    <row r="1501" spans="2:12">
      <c r="B1501" t="str" cm="1">
        <f t="array" ref="B1501">IF(A1501="","-",_xldudf_EVEONLINE_GROUP(_FV(_FV(A1501,"type"),"groupID")))</f>
        <v>-</v>
      </c>
      <c r="C1501" t="str" cm="1">
        <f t="array" ref="C1501">IF(B1501="-","-",_xldudf_EVEONLINE_CATEGORY(_FV(B1501,"category_id")))</f>
        <v>-</v>
      </c>
      <c r="K1501" s="4" cm="1">
        <f t="array" ref="K1501">IFERROR(_FV(_xldudf_EVEONLINE_TYPE(_FV(_FV(A1501,"type"),"id")),"Adjusted Price",TRUE),0)</f>
        <v>0</v>
      </c>
      <c r="L1501" s="4">
        <f t="shared" si="23"/>
        <v>0</v>
      </c>
    </row>
    <row r="1502" spans="2:12">
      <c r="B1502" t="str" cm="1">
        <f t="array" ref="B1502">IF(A1502="","-",_xldudf_EVEONLINE_GROUP(_FV(_FV(A1502,"type"),"groupID")))</f>
        <v>-</v>
      </c>
      <c r="C1502" t="str" cm="1">
        <f t="array" ref="C1502">IF(B1502="-","-",_xldudf_EVEONLINE_CATEGORY(_FV(B1502,"category_id")))</f>
        <v>-</v>
      </c>
      <c r="K1502" s="4" cm="1">
        <f t="array" ref="K1502">IFERROR(_FV(_xldudf_EVEONLINE_TYPE(_FV(_FV(A1502,"type"),"id")),"Adjusted Price",TRUE),0)</f>
        <v>0</v>
      </c>
      <c r="L1502" s="4">
        <f t="shared" si="23"/>
        <v>0</v>
      </c>
    </row>
    <row r="1503" spans="2:12">
      <c r="B1503" t="str" cm="1">
        <f t="array" ref="B1503">IF(A1503="","-",_xldudf_EVEONLINE_GROUP(_FV(_FV(A1503,"type"),"groupID")))</f>
        <v>-</v>
      </c>
      <c r="C1503" t="str" cm="1">
        <f t="array" ref="C1503">IF(B1503="-","-",_xldudf_EVEONLINE_CATEGORY(_FV(B1503,"category_id")))</f>
        <v>-</v>
      </c>
      <c r="K1503" s="4" cm="1">
        <f t="array" ref="K1503">IFERROR(_FV(_xldudf_EVEONLINE_TYPE(_FV(_FV(A1503,"type"),"id")),"Adjusted Price",TRUE),0)</f>
        <v>0</v>
      </c>
      <c r="L1503" s="4">
        <f t="shared" si="23"/>
        <v>0</v>
      </c>
    </row>
    <row r="1504" spans="2:12">
      <c r="B1504" t="str" cm="1">
        <f t="array" ref="B1504">IF(A1504="","-",_xldudf_EVEONLINE_GROUP(_FV(_FV(A1504,"type"),"groupID")))</f>
        <v>-</v>
      </c>
      <c r="C1504" t="str" cm="1">
        <f t="array" ref="C1504">IF(B1504="-","-",_xldudf_EVEONLINE_CATEGORY(_FV(B1504,"category_id")))</f>
        <v>-</v>
      </c>
      <c r="K1504" s="4" cm="1">
        <f t="array" ref="K1504">IFERROR(_FV(_xldudf_EVEONLINE_TYPE(_FV(_FV(A1504,"type"),"id")),"Adjusted Price",TRUE),0)</f>
        <v>0</v>
      </c>
      <c r="L1504" s="4">
        <f t="shared" si="23"/>
        <v>0</v>
      </c>
    </row>
    <row r="1505" spans="2:12">
      <c r="B1505" t="str" cm="1">
        <f t="array" ref="B1505">IF(A1505="","-",_xldudf_EVEONLINE_GROUP(_FV(_FV(A1505,"type"),"groupID")))</f>
        <v>-</v>
      </c>
      <c r="C1505" t="str" cm="1">
        <f t="array" ref="C1505">IF(B1505="-","-",_xldudf_EVEONLINE_CATEGORY(_FV(B1505,"category_id")))</f>
        <v>-</v>
      </c>
      <c r="K1505" s="4" cm="1">
        <f t="array" ref="K1505">IFERROR(_FV(_xldudf_EVEONLINE_TYPE(_FV(_FV(A1505,"type"),"id")),"Adjusted Price",TRUE),0)</f>
        <v>0</v>
      </c>
      <c r="L1505" s="4">
        <f t="shared" si="23"/>
        <v>0</v>
      </c>
    </row>
    <row r="1506" spans="2:12">
      <c r="B1506" t="str" cm="1">
        <f t="array" ref="B1506">IF(A1506="","-",_xldudf_EVEONLINE_GROUP(_FV(_FV(A1506,"type"),"groupID")))</f>
        <v>-</v>
      </c>
      <c r="C1506" t="str" cm="1">
        <f t="array" ref="C1506">IF(B1506="-","-",_xldudf_EVEONLINE_CATEGORY(_FV(B1506,"category_id")))</f>
        <v>-</v>
      </c>
      <c r="K1506" s="4" cm="1">
        <f t="array" ref="K1506">IFERROR(_FV(_xldudf_EVEONLINE_TYPE(_FV(_FV(A1506,"type"),"id")),"Adjusted Price",TRUE),0)</f>
        <v>0</v>
      </c>
      <c r="L1506" s="4">
        <f t="shared" si="23"/>
        <v>0</v>
      </c>
    </row>
    <row r="1507" spans="2:12">
      <c r="B1507" t="str" cm="1">
        <f t="array" ref="B1507">IF(A1507="","-",_xldudf_EVEONLINE_GROUP(_FV(_FV(A1507,"type"),"groupID")))</f>
        <v>-</v>
      </c>
      <c r="C1507" t="str" cm="1">
        <f t="array" ref="C1507">IF(B1507="-","-",_xldudf_EVEONLINE_CATEGORY(_FV(B1507,"category_id")))</f>
        <v>-</v>
      </c>
      <c r="K1507" s="4" cm="1">
        <f t="array" ref="K1507">IFERROR(_FV(_xldudf_EVEONLINE_TYPE(_FV(_FV(A1507,"type"),"id")),"Adjusted Price",TRUE),0)</f>
        <v>0</v>
      </c>
      <c r="L1507" s="4">
        <f t="shared" si="23"/>
        <v>0</v>
      </c>
    </row>
    <row r="1508" spans="2:12">
      <c r="B1508" t="str" cm="1">
        <f t="array" ref="B1508">IF(A1508="","-",_xldudf_EVEONLINE_GROUP(_FV(_FV(A1508,"type"),"groupID")))</f>
        <v>-</v>
      </c>
      <c r="C1508" t="str" cm="1">
        <f t="array" ref="C1508">IF(B1508="-","-",_xldudf_EVEONLINE_CATEGORY(_FV(B1508,"category_id")))</f>
        <v>-</v>
      </c>
      <c r="K1508" s="4" cm="1">
        <f t="array" ref="K1508">IFERROR(_FV(_xldudf_EVEONLINE_TYPE(_FV(_FV(A1508,"type"),"id")),"Adjusted Price",TRUE),0)</f>
        <v>0</v>
      </c>
      <c r="L1508" s="4">
        <f t="shared" si="23"/>
        <v>0</v>
      </c>
    </row>
    <row r="1509" spans="2:12">
      <c r="B1509" t="str" cm="1">
        <f t="array" ref="B1509">IF(A1509="","-",_xldudf_EVEONLINE_GROUP(_FV(_FV(A1509,"type"),"groupID")))</f>
        <v>-</v>
      </c>
      <c r="C1509" t="str" cm="1">
        <f t="array" ref="C1509">IF(B1509="-","-",_xldudf_EVEONLINE_CATEGORY(_FV(B1509,"category_id")))</f>
        <v>-</v>
      </c>
      <c r="K1509" s="4" cm="1">
        <f t="array" ref="K1509">IFERROR(_FV(_xldudf_EVEONLINE_TYPE(_FV(_FV(A1509,"type"),"id")),"Adjusted Price",TRUE),0)</f>
        <v>0</v>
      </c>
      <c r="L1509" s="4">
        <f t="shared" si="23"/>
        <v>0</v>
      </c>
    </row>
    <row r="1510" spans="2:12">
      <c r="B1510" t="str" cm="1">
        <f t="array" ref="B1510">IF(A1510="","-",_xldudf_EVEONLINE_GROUP(_FV(_FV(A1510,"type"),"groupID")))</f>
        <v>-</v>
      </c>
      <c r="C1510" t="str" cm="1">
        <f t="array" ref="C1510">IF(B1510="-","-",_xldudf_EVEONLINE_CATEGORY(_FV(B1510,"category_id")))</f>
        <v>-</v>
      </c>
      <c r="K1510" s="4" cm="1">
        <f t="array" ref="K1510">IFERROR(_FV(_xldudf_EVEONLINE_TYPE(_FV(_FV(A1510,"type"),"id")),"Adjusted Price",TRUE),0)</f>
        <v>0</v>
      </c>
      <c r="L1510" s="4">
        <f t="shared" si="23"/>
        <v>0</v>
      </c>
    </row>
    <row r="1511" spans="2:12">
      <c r="B1511" t="str" cm="1">
        <f t="array" ref="B1511">IF(A1511="","-",_xldudf_EVEONLINE_GROUP(_FV(_FV(A1511,"type"),"groupID")))</f>
        <v>-</v>
      </c>
      <c r="C1511" t="str" cm="1">
        <f t="array" ref="C1511">IF(B1511="-","-",_xldudf_EVEONLINE_CATEGORY(_FV(B1511,"category_id")))</f>
        <v>-</v>
      </c>
      <c r="K1511" s="4" cm="1">
        <f t="array" ref="K1511">IFERROR(_FV(_xldudf_EVEONLINE_TYPE(_FV(_FV(A1511,"type"),"id")),"Adjusted Price",TRUE),0)</f>
        <v>0</v>
      </c>
      <c r="L1511" s="4">
        <f t="shared" si="23"/>
        <v>0</v>
      </c>
    </row>
    <row r="1512" spans="2:12">
      <c r="B1512" t="str" cm="1">
        <f t="array" ref="B1512">IF(A1512="","-",_xldudf_EVEONLINE_GROUP(_FV(_FV(A1512,"type"),"groupID")))</f>
        <v>-</v>
      </c>
      <c r="C1512" t="str" cm="1">
        <f t="array" ref="C1512">IF(B1512="-","-",_xldudf_EVEONLINE_CATEGORY(_FV(B1512,"category_id")))</f>
        <v>-</v>
      </c>
      <c r="K1512" s="4" cm="1">
        <f t="array" ref="K1512">IFERROR(_FV(_xldudf_EVEONLINE_TYPE(_FV(_FV(A1512,"type"),"id")),"Adjusted Price",TRUE),0)</f>
        <v>0</v>
      </c>
      <c r="L1512" s="4">
        <f t="shared" si="23"/>
        <v>0</v>
      </c>
    </row>
    <row r="1513" spans="2:12">
      <c r="B1513" t="str" cm="1">
        <f t="array" ref="B1513">IF(A1513="","-",_xldudf_EVEONLINE_GROUP(_FV(_FV(A1513,"type"),"groupID")))</f>
        <v>-</v>
      </c>
      <c r="C1513" t="str" cm="1">
        <f t="array" ref="C1513">IF(B1513="-","-",_xldudf_EVEONLINE_CATEGORY(_FV(B1513,"category_id")))</f>
        <v>-</v>
      </c>
      <c r="K1513" s="4" cm="1">
        <f t="array" ref="K1513">IFERROR(_FV(_xldudf_EVEONLINE_TYPE(_FV(_FV(A1513,"type"),"id")),"Adjusted Price",TRUE),0)</f>
        <v>0</v>
      </c>
      <c r="L1513" s="4">
        <f t="shared" si="23"/>
        <v>0</v>
      </c>
    </row>
    <row r="1514" spans="2:12">
      <c r="B1514" t="str" cm="1">
        <f t="array" ref="B1514">IF(A1514="","-",_xldudf_EVEONLINE_GROUP(_FV(_FV(A1514,"type"),"groupID")))</f>
        <v>-</v>
      </c>
      <c r="C1514" t="str" cm="1">
        <f t="array" ref="C1514">IF(B1514="-","-",_xldudf_EVEONLINE_CATEGORY(_FV(B1514,"category_id")))</f>
        <v>-</v>
      </c>
      <c r="K1514" s="4" cm="1">
        <f t="array" ref="K1514">IFERROR(_FV(_xldudf_EVEONLINE_TYPE(_FV(_FV(A1514,"type"),"id")),"Adjusted Price",TRUE),0)</f>
        <v>0</v>
      </c>
      <c r="L1514" s="4">
        <f t="shared" si="23"/>
        <v>0</v>
      </c>
    </row>
    <row r="1515" spans="2:12">
      <c r="B1515" t="str" cm="1">
        <f t="array" ref="B1515">IF(A1515="","-",_xldudf_EVEONLINE_GROUP(_FV(_FV(A1515,"type"),"groupID")))</f>
        <v>-</v>
      </c>
      <c r="C1515" t="str" cm="1">
        <f t="array" ref="C1515">IF(B1515="-","-",_xldudf_EVEONLINE_CATEGORY(_FV(B1515,"category_id")))</f>
        <v>-</v>
      </c>
      <c r="K1515" s="4" cm="1">
        <f t="array" ref="K1515">IFERROR(_FV(_xldudf_EVEONLINE_TYPE(_FV(_FV(A1515,"type"),"id")),"Adjusted Price",TRUE),0)</f>
        <v>0</v>
      </c>
      <c r="L1515" s="4">
        <f t="shared" si="23"/>
        <v>0</v>
      </c>
    </row>
    <row r="1516" spans="2:12">
      <c r="B1516" t="str" cm="1">
        <f t="array" ref="B1516">IF(A1516="","-",_xldudf_EVEONLINE_GROUP(_FV(_FV(A1516,"type"),"groupID")))</f>
        <v>-</v>
      </c>
      <c r="C1516" t="str" cm="1">
        <f t="array" ref="C1516">IF(B1516="-","-",_xldudf_EVEONLINE_CATEGORY(_FV(B1516,"category_id")))</f>
        <v>-</v>
      </c>
      <c r="K1516" s="4" cm="1">
        <f t="array" ref="K1516">IFERROR(_FV(_xldudf_EVEONLINE_TYPE(_FV(_FV(A1516,"type"),"id")),"Adjusted Price",TRUE),0)</f>
        <v>0</v>
      </c>
      <c r="L1516" s="4">
        <f t="shared" si="23"/>
        <v>0</v>
      </c>
    </row>
    <row r="1517" spans="2:12">
      <c r="B1517" t="str" cm="1">
        <f t="array" ref="B1517">IF(A1517="","-",_xldudf_EVEONLINE_GROUP(_FV(_FV(A1517,"type"),"groupID")))</f>
        <v>-</v>
      </c>
      <c r="C1517" t="str" cm="1">
        <f t="array" ref="C1517">IF(B1517="-","-",_xldudf_EVEONLINE_CATEGORY(_FV(B1517,"category_id")))</f>
        <v>-</v>
      </c>
      <c r="K1517" s="4" cm="1">
        <f t="array" ref="K1517">IFERROR(_FV(_xldudf_EVEONLINE_TYPE(_FV(_FV(A1517,"type"),"id")),"Adjusted Price",TRUE),0)</f>
        <v>0</v>
      </c>
      <c r="L1517" s="4">
        <f t="shared" si="23"/>
        <v>0</v>
      </c>
    </row>
    <row r="1518" spans="2:12">
      <c r="B1518" t="str" cm="1">
        <f t="array" ref="B1518">IF(A1518="","-",_xldudf_EVEONLINE_GROUP(_FV(_FV(A1518,"type"),"groupID")))</f>
        <v>-</v>
      </c>
      <c r="C1518" t="str" cm="1">
        <f t="array" ref="C1518">IF(B1518="-","-",_xldudf_EVEONLINE_CATEGORY(_FV(B1518,"category_id")))</f>
        <v>-</v>
      </c>
      <c r="K1518" s="4" cm="1">
        <f t="array" ref="K1518">IFERROR(_FV(_xldudf_EVEONLINE_TYPE(_FV(_FV(A1518,"type"),"id")),"Adjusted Price",TRUE),0)</f>
        <v>0</v>
      </c>
      <c r="L1518" s="4">
        <f t="shared" si="23"/>
        <v>0</v>
      </c>
    </row>
    <row r="1519" spans="2:12">
      <c r="B1519" t="str" cm="1">
        <f t="array" ref="B1519">IF(A1519="","-",_xldudf_EVEONLINE_GROUP(_FV(_FV(A1519,"type"),"groupID")))</f>
        <v>-</v>
      </c>
      <c r="C1519" t="str" cm="1">
        <f t="array" ref="C1519">IF(B1519="-","-",_xldudf_EVEONLINE_CATEGORY(_FV(B1519,"category_id")))</f>
        <v>-</v>
      </c>
      <c r="K1519" s="4" cm="1">
        <f t="array" ref="K1519">IFERROR(_FV(_xldudf_EVEONLINE_TYPE(_FV(_FV(A1519,"type"),"id")),"Adjusted Price",TRUE),0)</f>
        <v>0</v>
      </c>
      <c r="L1519" s="4">
        <f t="shared" si="23"/>
        <v>0</v>
      </c>
    </row>
    <row r="1520" spans="2:12">
      <c r="B1520" t="str" cm="1">
        <f t="array" ref="B1520">IF(A1520="","-",_xldudf_EVEONLINE_GROUP(_FV(_FV(A1520,"type"),"groupID")))</f>
        <v>-</v>
      </c>
      <c r="C1520" t="str" cm="1">
        <f t="array" ref="C1520">IF(B1520="-","-",_xldudf_EVEONLINE_CATEGORY(_FV(B1520,"category_id")))</f>
        <v>-</v>
      </c>
      <c r="K1520" s="4" cm="1">
        <f t="array" ref="K1520">IFERROR(_FV(_xldudf_EVEONLINE_TYPE(_FV(_FV(A1520,"type"),"id")),"Adjusted Price",TRUE),0)</f>
        <v>0</v>
      </c>
      <c r="L1520" s="4">
        <f t="shared" si="23"/>
        <v>0</v>
      </c>
    </row>
    <row r="1521" spans="2:12">
      <c r="B1521" t="str" cm="1">
        <f t="array" ref="B1521">IF(A1521="","-",_xldudf_EVEONLINE_GROUP(_FV(_FV(A1521,"type"),"groupID")))</f>
        <v>-</v>
      </c>
      <c r="C1521" t="str" cm="1">
        <f t="array" ref="C1521">IF(B1521="-","-",_xldudf_EVEONLINE_CATEGORY(_FV(B1521,"category_id")))</f>
        <v>-</v>
      </c>
      <c r="K1521" s="4" cm="1">
        <f t="array" ref="K1521">IFERROR(_FV(_xldudf_EVEONLINE_TYPE(_FV(_FV(A1521,"type"),"id")),"Adjusted Price",TRUE),0)</f>
        <v>0</v>
      </c>
      <c r="L1521" s="4">
        <f t="shared" si="23"/>
        <v>0</v>
      </c>
    </row>
    <row r="1522" spans="2:12">
      <c r="B1522" t="str" cm="1">
        <f t="array" ref="B1522">IF(A1522="","-",_xldudf_EVEONLINE_GROUP(_FV(_FV(A1522,"type"),"groupID")))</f>
        <v>-</v>
      </c>
      <c r="C1522" t="str" cm="1">
        <f t="array" ref="C1522">IF(B1522="-","-",_xldudf_EVEONLINE_CATEGORY(_FV(B1522,"category_id")))</f>
        <v>-</v>
      </c>
      <c r="K1522" s="4" cm="1">
        <f t="array" ref="K1522">IFERROR(_FV(_xldudf_EVEONLINE_TYPE(_FV(_FV(A1522,"type"),"id")),"Adjusted Price",TRUE),0)</f>
        <v>0</v>
      </c>
      <c r="L1522" s="4">
        <f t="shared" si="23"/>
        <v>0</v>
      </c>
    </row>
    <row r="1523" spans="2:12">
      <c r="B1523" t="str" cm="1">
        <f t="array" ref="B1523">IF(A1523="","-",_xldudf_EVEONLINE_GROUP(_FV(_FV(A1523,"type"),"groupID")))</f>
        <v>-</v>
      </c>
      <c r="C1523" t="str" cm="1">
        <f t="array" ref="C1523">IF(B1523="-","-",_xldudf_EVEONLINE_CATEGORY(_FV(B1523,"category_id")))</f>
        <v>-</v>
      </c>
      <c r="K1523" s="4" cm="1">
        <f t="array" ref="K1523">IFERROR(_FV(_xldudf_EVEONLINE_TYPE(_FV(_FV(A1523,"type"),"id")),"Adjusted Price",TRUE),0)</f>
        <v>0</v>
      </c>
      <c r="L1523" s="4">
        <f t="shared" si="23"/>
        <v>0</v>
      </c>
    </row>
    <row r="1524" spans="2:12">
      <c r="B1524" t="str" cm="1">
        <f t="array" ref="B1524">IF(A1524="","-",_xldudf_EVEONLINE_GROUP(_FV(_FV(A1524,"type"),"groupID")))</f>
        <v>-</v>
      </c>
      <c r="C1524" t="str" cm="1">
        <f t="array" ref="C1524">IF(B1524="-","-",_xldudf_EVEONLINE_CATEGORY(_FV(B1524,"category_id")))</f>
        <v>-</v>
      </c>
      <c r="K1524" s="4" cm="1">
        <f t="array" ref="K1524">IFERROR(_FV(_xldudf_EVEONLINE_TYPE(_FV(_FV(A1524,"type"),"id")),"Adjusted Price",TRUE),0)</f>
        <v>0</v>
      </c>
      <c r="L1524" s="4">
        <f t="shared" si="23"/>
        <v>0</v>
      </c>
    </row>
    <row r="1525" spans="2:12">
      <c r="B1525" t="str" cm="1">
        <f t="array" ref="B1525">IF(A1525="","-",_xldudf_EVEONLINE_GROUP(_FV(_FV(A1525,"type"),"groupID")))</f>
        <v>-</v>
      </c>
      <c r="C1525" t="str" cm="1">
        <f t="array" ref="C1525">IF(B1525="-","-",_xldudf_EVEONLINE_CATEGORY(_FV(B1525,"category_id")))</f>
        <v>-</v>
      </c>
      <c r="K1525" s="4" cm="1">
        <f t="array" ref="K1525">IFERROR(_FV(_xldudf_EVEONLINE_TYPE(_FV(_FV(A1525,"type"),"id")),"Adjusted Price",TRUE),0)</f>
        <v>0</v>
      </c>
      <c r="L1525" s="4">
        <f t="shared" si="23"/>
        <v>0</v>
      </c>
    </row>
    <row r="1526" spans="2:12">
      <c r="B1526" t="str" cm="1">
        <f t="array" ref="B1526">IF(A1526="","-",_xldudf_EVEONLINE_GROUP(_FV(_FV(A1526,"type"),"groupID")))</f>
        <v>-</v>
      </c>
      <c r="C1526" t="str" cm="1">
        <f t="array" ref="C1526">IF(B1526="-","-",_xldudf_EVEONLINE_CATEGORY(_FV(B1526,"category_id")))</f>
        <v>-</v>
      </c>
      <c r="K1526" s="4" cm="1">
        <f t="array" ref="K1526">IFERROR(_FV(_xldudf_EVEONLINE_TYPE(_FV(_FV(A1526,"type"),"id")),"Adjusted Price",TRUE),0)</f>
        <v>0</v>
      </c>
      <c r="L1526" s="4">
        <f t="shared" si="23"/>
        <v>0</v>
      </c>
    </row>
    <row r="1527" spans="2:12">
      <c r="B1527" t="str" cm="1">
        <f t="array" ref="B1527">IF(A1527="","-",_xldudf_EVEONLINE_GROUP(_FV(_FV(A1527,"type"),"groupID")))</f>
        <v>-</v>
      </c>
      <c r="C1527" t="str" cm="1">
        <f t="array" ref="C1527">IF(B1527="-","-",_xldudf_EVEONLINE_CATEGORY(_FV(B1527,"category_id")))</f>
        <v>-</v>
      </c>
      <c r="K1527" s="4" cm="1">
        <f t="array" ref="K1527">IFERROR(_FV(_xldudf_EVEONLINE_TYPE(_FV(_FV(A1527,"type"),"id")),"Adjusted Price",TRUE),0)</f>
        <v>0</v>
      </c>
      <c r="L1527" s="4">
        <f t="shared" si="23"/>
        <v>0</v>
      </c>
    </row>
    <row r="1528" spans="2:12">
      <c r="B1528" t="str" cm="1">
        <f t="array" ref="B1528">IF(A1528="","-",_xldudf_EVEONLINE_GROUP(_FV(_FV(A1528,"type"),"groupID")))</f>
        <v>-</v>
      </c>
      <c r="C1528" t="str" cm="1">
        <f t="array" ref="C1528">IF(B1528="-","-",_xldudf_EVEONLINE_CATEGORY(_FV(B1528,"category_id")))</f>
        <v>-</v>
      </c>
      <c r="K1528" s="4" cm="1">
        <f t="array" ref="K1528">IFERROR(_FV(_xldudf_EVEONLINE_TYPE(_FV(_FV(A1528,"type"),"id")),"Adjusted Price",TRUE),0)</f>
        <v>0</v>
      </c>
      <c r="L1528" s="4">
        <f t="shared" si="23"/>
        <v>0</v>
      </c>
    </row>
    <row r="1529" spans="2:12">
      <c r="B1529" t="str" cm="1">
        <f t="array" ref="B1529">IF(A1529="","-",_xldudf_EVEONLINE_GROUP(_FV(_FV(A1529,"type"),"groupID")))</f>
        <v>-</v>
      </c>
      <c r="C1529" t="str" cm="1">
        <f t="array" ref="C1529">IF(B1529="-","-",_xldudf_EVEONLINE_CATEGORY(_FV(B1529,"category_id")))</f>
        <v>-</v>
      </c>
      <c r="K1529" s="4" cm="1">
        <f t="array" ref="K1529">IFERROR(_FV(_xldudf_EVEONLINE_TYPE(_FV(_FV(A1529,"type"),"id")),"Adjusted Price",TRUE),0)</f>
        <v>0</v>
      </c>
      <c r="L1529" s="4">
        <f t="shared" si="23"/>
        <v>0</v>
      </c>
    </row>
    <row r="1530" spans="2:12">
      <c r="B1530" t="str" cm="1">
        <f t="array" ref="B1530">IF(A1530="","-",_xldudf_EVEONLINE_GROUP(_FV(_FV(A1530,"type"),"groupID")))</f>
        <v>-</v>
      </c>
      <c r="C1530" t="str" cm="1">
        <f t="array" ref="C1530">IF(B1530="-","-",_xldudf_EVEONLINE_CATEGORY(_FV(B1530,"category_id")))</f>
        <v>-</v>
      </c>
      <c r="K1530" s="4" cm="1">
        <f t="array" ref="K1530">IFERROR(_FV(_xldudf_EVEONLINE_TYPE(_FV(_FV(A1530,"type"),"id")),"Adjusted Price",TRUE),0)</f>
        <v>0</v>
      </c>
      <c r="L1530" s="4">
        <f t="shared" si="23"/>
        <v>0</v>
      </c>
    </row>
    <row r="1531" spans="2:12">
      <c r="B1531" t="str" cm="1">
        <f t="array" ref="B1531">IF(A1531="","-",_xldudf_EVEONLINE_GROUP(_FV(_FV(A1531,"type"),"groupID")))</f>
        <v>-</v>
      </c>
      <c r="C1531" t="str" cm="1">
        <f t="array" ref="C1531">IF(B1531="-","-",_xldudf_EVEONLINE_CATEGORY(_FV(B1531,"category_id")))</f>
        <v>-</v>
      </c>
      <c r="K1531" s="4" cm="1">
        <f t="array" ref="K1531">IFERROR(_FV(_xldudf_EVEONLINE_TYPE(_FV(_FV(A1531,"type"),"id")),"Adjusted Price",TRUE),0)</f>
        <v>0</v>
      </c>
      <c r="L1531" s="4">
        <f t="shared" si="23"/>
        <v>0</v>
      </c>
    </row>
    <row r="1532" spans="2:12">
      <c r="B1532" t="str" cm="1">
        <f t="array" ref="B1532">IF(A1532="","-",_xldudf_EVEONLINE_GROUP(_FV(_FV(A1532,"type"),"groupID")))</f>
        <v>-</v>
      </c>
      <c r="C1532" t="str" cm="1">
        <f t="array" ref="C1532">IF(B1532="-","-",_xldudf_EVEONLINE_CATEGORY(_FV(B1532,"category_id")))</f>
        <v>-</v>
      </c>
      <c r="K1532" s="4" cm="1">
        <f t="array" ref="K1532">IFERROR(_FV(_xldudf_EVEONLINE_TYPE(_FV(_FV(A1532,"type"),"id")),"Adjusted Price",TRUE),0)</f>
        <v>0</v>
      </c>
      <c r="L1532" s="4">
        <f t="shared" si="23"/>
        <v>0</v>
      </c>
    </row>
    <row r="1533" spans="2:12">
      <c r="B1533" t="str" cm="1">
        <f t="array" ref="B1533">IF(A1533="","-",_xldudf_EVEONLINE_GROUP(_FV(_FV(A1533,"type"),"groupID")))</f>
        <v>-</v>
      </c>
      <c r="C1533" t="str" cm="1">
        <f t="array" ref="C1533">IF(B1533="-","-",_xldudf_EVEONLINE_CATEGORY(_FV(B1533,"category_id")))</f>
        <v>-</v>
      </c>
      <c r="K1533" s="4" cm="1">
        <f t="array" ref="K1533">IFERROR(_FV(_xldudf_EVEONLINE_TYPE(_FV(_FV(A1533,"type"),"id")),"Adjusted Price",TRUE),0)</f>
        <v>0</v>
      </c>
      <c r="L1533" s="4">
        <f t="shared" si="23"/>
        <v>0</v>
      </c>
    </row>
    <row r="1534" spans="2:12">
      <c r="B1534" t="str" cm="1">
        <f t="array" ref="B1534">IF(A1534="","-",_xldudf_EVEONLINE_GROUP(_FV(_FV(A1534,"type"),"groupID")))</f>
        <v>-</v>
      </c>
      <c r="C1534" t="str" cm="1">
        <f t="array" ref="C1534">IF(B1534="-","-",_xldudf_EVEONLINE_CATEGORY(_FV(B1534,"category_id")))</f>
        <v>-</v>
      </c>
      <c r="K1534" s="4" cm="1">
        <f t="array" ref="K1534">IFERROR(_FV(_xldudf_EVEONLINE_TYPE(_FV(_FV(A1534,"type"),"id")),"Adjusted Price",TRUE),0)</f>
        <v>0</v>
      </c>
      <c r="L1534" s="4">
        <f t="shared" si="23"/>
        <v>0</v>
      </c>
    </row>
    <row r="1535" spans="2:12">
      <c r="B1535" t="str" cm="1">
        <f t="array" ref="B1535">IF(A1535="","-",_xldudf_EVEONLINE_GROUP(_FV(_FV(A1535,"type"),"groupID")))</f>
        <v>-</v>
      </c>
      <c r="C1535" t="str" cm="1">
        <f t="array" ref="C1535">IF(B1535="-","-",_xldudf_EVEONLINE_CATEGORY(_FV(B1535,"category_id")))</f>
        <v>-</v>
      </c>
      <c r="K1535" s="4" cm="1">
        <f t="array" ref="K1535">IFERROR(_FV(_xldudf_EVEONLINE_TYPE(_FV(_FV(A1535,"type"),"id")),"Adjusted Price",TRUE),0)</f>
        <v>0</v>
      </c>
      <c r="L1535" s="4">
        <f t="shared" si="23"/>
        <v>0</v>
      </c>
    </row>
    <row r="1536" spans="2:12">
      <c r="B1536" t="str" cm="1">
        <f t="array" ref="B1536">IF(A1536="","-",_xldudf_EVEONLINE_GROUP(_FV(_FV(A1536,"type"),"groupID")))</f>
        <v>-</v>
      </c>
      <c r="C1536" t="str" cm="1">
        <f t="array" ref="C1536">IF(B1536="-","-",_xldudf_EVEONLINE_CATEGORY(_FV(B1536,"category_id")))</f>
        <v>-</v>
      </c>
      <c r="K1536" s="4" cm="1">
        <f t="array" ref="K1536">IFERROR(_FV(_xldudf_EVEONLINE_TYPE(_FV(_FV(A1536,"type"),"id")),"Adjusted Price",TRUE),0)</f>
        <v>0</v>
      </c>
      <c r="L1536" s="4">
        <f t="shared" si="23"/>
        <v>0</v>
      </c>
    </row>
    <row r="1537" spans="2:12">
      <c r="B1537" t="str" cm="1">
        <f t="array" ref="B1537">IF(A1537="","-",_xldudf_EVEONLINE_GROUP(_FV(_FV(A1537,"type"),"groupID")))</f>
        <v>-</v>
      </c>
      <c r="C1537" t="str" cm="1">
        <f t="array" ref="C1537">IF(B1537="-","-",_xldudf_EVEONLINE_CATEGORY(_FV(B1537,"category_id")))</f>
        <v>-</v>
      </c>
      <c r="K1537" s="4" cm="1">
        <f t="array" ref="K1537">IFERROR(_FV(_xldudf_EVEONLINE_TYPE(_FV(_FV(A1537,"type"),"id")),"Adjusted Price",TRUE),0)</f>
        <v>0</v>
      </c>
      <c r="L1537" s="4">
        <f t="shared" si="23"/>
        <v>0</v>
      </c>
    </row>
    <row r="1538" spans="2:12">
      <c r="B1538" t="str" cm="1">
        <f t="array" ref="B1538">IF(A1538="","-",_xldudf_EVEONLINE_GROUP(_FV(_FV(A1538,"type"),"groupID")))</f>
        <v>-</v>
      </c>
      <c r="C1538" t="str" cm="1">
        <f t="array" ref="C1538">IF(B1538="-","-",_xldudf_EVEONLINE_CATEGORY(_FV(B1538,"category_id")))</f>
        <v>-</v>
      </c>
      <c r="K1538" s="4" cm="1">
        <f t="array" ref="K1538">IFERROR(_FV(_xldudf_EVEONLINE_TYPE(_FV(_FV(A1538,"type"),"id")),"Adjusted Price",TRUE),0)</f>
        <v>0</v>
      </c>
      <c r="L1538" s="4">
        <f t="shared" si="23"/>
        <v>0</v>
      </c>
    </row>
    <row r="1539" spans="2:12">
      <c r="B1539" t="str" cm="1">
        <f t="array" ref="B1539">IF(A1539="","-",_xldudf_EVEONLINE_GROUP(_FV(_FV(A1539,"type"),"groupID")))</f>
        <v>-</v>
      </c>
      <c r="C1539" t="str" cm="1">
        <f t="array" ref="C1539">IF(B1539="-","-",_xldudf_EVEONLINE_CATEGORY(_FV(B1539,"category_id")))</f>
        <v>-</v>
      </c>
      <c r="K1539" s="4" cm="1">
        <f t="array" ref="K1539">IFERROR(_FV(_xldudf_EVEONLINE_TYPE(_FV(_FV(A1539,"type"),"id")),"Adjusted Price",TRUE),0)</f>
        <v>0</v>
      </c>
      <c r="L1539" s="4">
        <f t="shared" ref="L1539:L1602" si="24">F1539*K1539</f>
        <v>0</v>
      </c>
    </row>
    <row r="1540" spans="2:12">
      <c r="B1540" t="str" cm="1">
        <f t="array" ref="B1540">IF(A1540="","-",_xldudf_EVEONLINE_GROUP(_FV(_FV(A1540,"type"),"groupID")))</f>
        <v>-</v>
      </c>
      <c r="C1540" t="str" cm="1">
        <f t="array" ref="C1540">IF(B1540="-","-",_xldudf_EVEONLINE_CATEGORY(_FV(B1540,"category_id")))</f>
        <v>-</v>
      </c>
      <c r="K1540" s="4" cm="1">
        <f t="array" ref="K1540">IFERROR(_FV(_xldudf_EVEONLINE_TYPE(_FV(_FV(A1540,"type"),"id")),"Adjusted Price",TRUE),0)</f>
        <v>0</v>
      </c>
      <c r="L1540" s="4">
        <f t="shared" si="24"/>
        <v>0</v>
      </c>
    </row>
    <row r="1541" spans="2:12">
      <c r="B1541" t="str" cm="1">
        <f t="array" ref="B1541">IF(A1541="","-",_xldudf_EVEONLINE_GROUP(_FV(_FV(A1541,"type"),"groupID")))</f>
        <v>-</v>
      </c>
      <c r="C1541" t="str" cm="1">
        <f t="array" ref="C1541">IF(B1541="-","-",_xldudf_EVEONLINE_CATEGORY(_FV(B1541,"category_id")))</f>
        <v>-</v>
      </c>
      <c r="K1541" s="4" cm="1">
        <f t="array" ref="K1541">IFERROR(_FV(_xldudf_EVEONLINE_TYPE(_FV(_FV(A1541,"type"),"id")),"Adjusted Price",TRUE),0)</f>
        <v>0</v>
      </c>
      <c r="L1541" s="4">
        <f t="shared" si="24"/>
        <v>0</v>
      </c>
    </row>
    <row r="1542" spans="2:12">
      <c r="B1542" t="str" cm="1">
        <f t="array" ref="B1542">IF(A1542="","-",_xldudf_EVEONLINE_GROUP(_FV(_FV(A1542,"type"),"groupID")))</f>
        <v>-</v>
      </c>
      <c r="C1542" t="str" cm="1">
        <f t="array" ref="C1542">IF(B1542="-","-",_xldudf_EVEONLINE_CATEGORY(_FV(B1542,"category_id")))</f>
        <v>-</v>
      </c>
      <c r="K1542" s="4" cm="1">
        <f t="array" ref="K1542">IFERROR(_FV(_xldudf_EVEONLINE_TYPE(_FV(_FV(A1542,"type"),"id")),"Adjusted Price",TRUE),0)</f>
        <v>0</v>
      </c>
      <c r="L1542" s="4">
        <f t="shared" si="24"/>
        <v>0</v>
      </c>
    </row>
    <row r="1543" spans="2:12">
      <c r="B1543" t="str" cm="1">
        <f t="array" ref="B1543">IF(A1543="","-",_xldudf_EVEONLINE_GROUP(_FV(_FV(A1543,"type"),"groupID")))</f>
        <v>-</v>
      </c>
      <c r="C1543" t="str" cm="1">
        <f t="array" ref="C1543">IF(B1543="-","-",_xldudf_EVEONLINE_CATEGORY(_FV(B1543,"category_id")))</f>
        <v>-</v>
      </c>
      <c r="K1543" s="4" cm="1">
        <f t="array" ref="K1543">IFERROR(_FV(_xldudf_EVEONLINE_TYPE(_FV(_FV(A1543,"type"),"id")),"Adjusted Price",TRUE),0)</f>
        <v>0</v>
      </c>
      <c r="L1543" s="4">
        <f t="shared" si="24"/>
        <v>0</v>
      </c>
    </row>
    <row r="1544" spans="2:12">
      <c r="B1544" t="str" cm="1">
        <f t="array" ref="B1544">IF(A1544="","-",_xldudf_EVEONLINE_GROUP(_FV(_FV(A1544,"type"),"groupID")))</f>
        <v>-</v>
      </c>
      <c r="C1544" t="str" cm="1">
        <f t="array" ref="C1544">IF(B1544="-","-",_xldudf_EVEONLINE_CATEGORY(_FV(B1544,"category_id")))</f>
        <v>-</v>
      </c>
      <c r="K1544" s="4" cm="1">
        <f t="array" ref="K1544">IFERROR(_FV(_xldudf_EVEONLINE_TYPE(_FV(_FV(A1544,"type"),"id")),"Adjusted Price",TRUE),0)</f>
        <v>0</v>
      </c>
      <c r="L1544" s="4">
        <f t="shared" si="24"/>
        <v>0</v>
      </c>
    </row>
    <row r="1545" spans="2:12">
      <c r="B1545" t="str" cm="1">
        <f t="array" ref="B1545">IF(A1545="","-",_xldudf_EVEONLINE_GROUP(_FV(_FV(A1545,"type"),"groupID")))</f>
        <v>-</v>
      </c>
      <c r="C1545" t="str" cm="1">
        <f t="array" ref="C1545">IF(B1545="-","-",_xldudf_EVEONLINE_CATEGORY(_FV(B1545,"category_id")))</f>
        <v>-</v>
      </c>
      <c r="K1545" s="4" cm="1">
        <f t="array" ref="K1545">IFERROR(_FV(_xldudf_EVEONLINE_TYPE(_FV(_FV(A1545,"type"),"id")),"Adjusted Price",TRUE),0)</f>
        <v>0</v>
      </c>
      <c r="L1545" s="4">
        <f t="shared" si="24"/>
        <v>0</v>
      </c>
    </row>
    <row r="1546" spans="2:12">
      <c r="B1546" t="str" cm="1">
        <f t="array" ref="B1546">IF(A1546="","-",_xldudf_EVEONLINE_GROUP(_FV(_FV(A1546,"type"),"groupID")))</f>
        <v>-</v>
      </c>
      <c r="C1546" t="str" cm="1">
        <f t="array" ref="C1546">IF(B1546="-","-",_xldudf_EVEONLINE_CATEGORY(_FV(B1546,"category_id")))</f>
        <v>-</v>
      </c>
      <c r="K1546" s="4" cm="1">
        <f t="array" ref="K1546">IFERROR(_FV(_xldudf_EVEONLINE_TYPE(_FV(_FV(A1546,"type"),"id")),"Adjusted Price",TRUE),0)</f>
        <v>0</v>
      </c>
      <c r="L1546" s="4">
        <f t="shared" si="24"/>
        <v>0</v>
      </c>
    </row>
    <row r="1547" spans="2:12">
      <c r="B1547" t="str" cm="1">
        <f t="array" ref="B1547">IF(A1547="","-",_xldudf_EVEONLINE_GROUP(_FV(_FV(A1547,"type"),"groupID")))</f>
        <v>-</v>
      </c>
      <c r="C1547" t="str" cm="1">
        <f t="array" ref="C1547">IF(B1547="-","-",_xldudf_EVEONLINE_CATEGORY(_FV(B1547,"category_id")))</f>
        <v>-</v>
      </c>
      <c r="K1547" s="4" cm="1">
        <f t="array" ref="K1547">IFERROR(_FV(_xldudf_EVEONLINE_TYPE(_FV(_FV(A1547,"type"),"id")),"Adjusted Price",TRUE),0)</f>
        <v>0</v>
      </c>
      <c r="L1547" s="4">
        <f t="shared" si="24"/>
        <v>0</v>
      </c>
    </row>
    <row r="1548" spans="2:12">
      <c r="B1548" t="str" cm="1">
        <f t="array" ref="B1548">IF(A1548="","-",_xldudf_EVEONLINE_GROUP(_FV(_FV(A1548,"type"),"groupID")))</f>
        <v>-</v>
      </c>
      <c r="C1548" t="str" cm="1">
        <f t="array" ref="C1548">IF(B1548="-","-",_xldudf_EVEONLINE_CATEGORY(_FV(B1548,"category_id")))</f>
        <v>-</v>
      </c>
      <c r="K1548" s="4" cm="1">
        <f t="array" ref="K1548">IFERROR(_FV(_xldudf_EVEONLINE_TYPE(_FV(_FV(A1548,"type"),"id")),"Adjusted Price",TRUE),0)</f>
        <v>0</v>
      </c>
      <c r="L1548" s="4">
        <f t="shared" si="24"/>
        <v>0</v>
      </c>
    </row>
    <row r="1549" spans="2:12">
      <c r="B1549" t="str" cm="1">
        <f t="array" ref="B1549">IF(A1549="","-",_xldudf_EVEONLINE_GROUP(_FV(_FV(A1549,"type"),"groupID")))</f>
        <v>-</v>
      </c>
      <c r="C1549" t="str" cm="1">
        <f t="array" ref="C1549">IF(B1549="-","-",_xldudf_EVEONLINE_CATEGORY(_FV(B1549,"category_id")))</f>
        <v>-</v>
      </c>
      <c r="K1549" s="4" cm="1">
        <f t="array" ref="K1549">IFERROR(_FV(_xldudf_EVEONLINE_TYPE(_FV(_FV(A1549,"type"),"id")),"Adjusted Price",TRUE),0)</f>
        <v>0</v>
      </c>
      <c r="L1549" s="4">
        <f t="shared" si="24"/>
        <v>0</v>
      </c>
    </row>
    <row r="1550" spans="2:12">
      <c r="B1550" t="str" cm="1">
        <f t="array" ref="B1550">IF(A1550="","-",_xldudf_EVEONLINE_GROUP(_FV(_FV(A1550,"type"),"groupID")))</f>
        <v>-</v>
      </c>
      <c r="C1550" t="str" cm="1">
        <f t="array" ref="C1550">IF(B1550="-","-",_xldudf_EVEONLINE_CATEGORY(_FV(B1550,"category_id")))</f>
        <v>-</v>
      </c>
      <c r="K1550" s="4" cm="1">
        <f t="array" ref="K1550">IFERROR(_FV(_xldudf_EVEONLINE_TYPE(_FV(_FV(A1550,"type"),"id")),"Adjusted Price",TRUE),0)</f>
        <v>0</v>
      </c>
      <c r="L1550" s="4">
        <f t="shared" si="24"/>
        <v>0</v>
      </c>
    </row>
    <row r="1551" spans="2:12">
      <c r="B1551" t="str" cm="1">
        <f t="array" ref="B1551">IF(A1551="","-",_xldudf_EVEONLINE_GROUP(_FV(_FV(A1551,"type"),"groupID")))</f>
        <v>-</v>
      </c>
      <c r="C1551" t="str" cm="1">
        <f t="array" ref="C1551">IF(B1551="-","-",_xldudf_EVEONLINE_CATEGORY(_FV(B1551,"category_id")))</f>
        <v>-</v>
      </c>
      <c r="K1551" s="4" cm="1">
        <f t="array" ref="K1551">IFERROR(_FV(_xldudf_EVEONLINE_TYPE(_FV(_FV(A1551,"type"),"id")),"Adjusted Price",TRUE),0)</f>
        <v>0</v>
      </c>
      <c r="L1551" s="4">
        <f t="shared" si="24"/>
        <v>0</v>
      </c>
    </row>
    <row r="1552" spans="2:12">
      <c r="B1552" t="str" cm="1">
        <f t="array" ref="B1552">IF(A1552="","-",_xldudf_EVEONLINE_GROUP(_FV(_FV(A1552,"type"),"groupID")))</f>
        <v>-</v>
      </c>
      <c r="C1552" t="str" cm="1">
        <f t="array" ref="C1552">IF(B1552="-","-",_xldudf_EVEONLINE_CATEGORY(_FV(B1552,"category_id")))</f>
        <v>-</v>
      </c>
      <c r="K1552" s="4" cm="1">
        <f t="array" ref="K1552">IFERROR(_FV(_xldudf_EVEONLINE_TYPE(_FV(_FV(A1552,"type"),"id")),"Adjusted Price",TRUE),0)</f>
        <v>0</v>
      </c>
      <c r="L1552" s="4">
        <f t="shared" si="24"/>
        <v>0</v>
      </c>
    </row>
    <row r="1553" spans="2:12">
      <c r="B1553" t="str" cm="1">
        <f t="array" ref="B1553">IF(A1553="","-",_xldudf_EVEONLINE_GROUP(_FV(_FV(A1553,"type"),"groupID")))</f>
        <v>-</v>
      </c>
      <c r="C1553" t="str" cm="1">
        <f t="array" ref="C1553">IF(B1553="-","-",_xldudf_EVEONLINE_CATEGORY(_FV(B1553,"category_id")))</f>
        <v>-</v>
      </c>
      <c r="K1553" s="4" cm="1">
        <f t="array" ref="K1553">IFERROR(_FV(_xldudf_EVEONLINE_TYPE(_FV(_FV(A1553,"type"),"id")),"Adjusted Price",TRUE),0)</f>
        <v>0</v>
      </c>
      <c r="L1553" s="4">
        <f t="shared" si="24"/>
        <v>0</v>
      </c>
    </row>
    <row r="1554" spans="2:12">
      <c r="B1554" t="str" cm="1">
        <f t="array" ref="B1554">IF(A1554="","-",_xldudf_EVEONLINE_GROUP(_FV(_FV(A1554,"type"),"groupID")))</f>
        <v>-</v>
      </c>
      <c r="C1554" t="str" cm="1">
        <f t="array" ref="C1554">IF(B1554="-","-",_xldudf_EVEONLINE_CATEGORY(_FV(B1554,"category_id")))</f>
        <v>-</v>
      </c>
      <c r="K1554" s="4" cm="1">
        <f t="array" ref="K1554">IFERROR(_FV(_xldudf_EVEONLINE_TYPE(_FV(_FV(A1554,"type"),"id")),"Adjusted Price",TRUE),0)</f>
        <v>0</v>
      </c>
      <c r="L1554" s="4">
        <f t="shared" si="24"/>
        <v>0</v>
      </c>
    </row>
    <row r="1555" spans="2:12">
      <c r="B1555" t="str" cm="1">
        <f t="array" ref="B1555">IF(A1555="","-",_xldudf_EVEONLINE_GROUP(_FV(_FV(A1555,"type"),"groupID")))</f>
        <v>-</v>
      </c>
      <c r="C1555" t="str" cm="1">
        <f t="array" ref="C1555">IF(B1555="-","-",_xldudf_EVEONLINE_CATEGORY(_FV(B1555,"category_id")))</f>
        <v>-</v>
      </c>
      <c r="K1555" s="4" cm="1">
        <f t="array" ref="K1555">IFERROR(_FV(_xldudf_EVEONLINE_TYPE(_FV(_FV(A1555,"type"),"id")),"Adjusted Price",TRUE),0)</f>
        <v>0</v>
      </c>
      <c r="L1555" s="4">
        <f t="shared" si="24"/>
        <v>0</v>
      </c>
    </row>
    <row r="1556" spans="2:12">
      <c r="B1556" t="str" cm="1">
        <f t="array" ref="B1556">IF(A1556="","-",_xldudf_EVEONLINE_GROUP(_FV(_FV(A1556,"type"),"groupID")))</f>
        <v>-</v>
      </c>
      <c r="C1556" t="str" cm="1">
        <f t="array" ref="C1556">IF(B1556="-","-",_xldudf_EVEONLINE_CATEGORY(_FV(B1556,"category_id")))</f>
        <v>-</v>
      </c>
      <c r="K1556" s="4" cm="1">
        <f t="array" ref="K1556">IFERROR(_FV(_xldudf_EVEONLINE_TYPE(_FV(_FV(A1556,"type"),"id")),"Adjusted Price",TRUE),0)</f>
        <v>0</v>
      </c>
      <c r="L1556" s="4">
        <f t="shared" si="24"/>
        <v>0</v>
      </c>
    </row>
    <row r="1557" spans="2:12">
      <c r="B1557" t="str" cm="1">
        <f t="array" ref="B1557">IF(A1557="","-",_xldudf_EVEONLINE_GROUP(_FV(_FV(A1557,"type"),"groupID")))</f>
        <v>-</v>
      </c>
      <c r="C1557" t="str" cm="1">
        <f t="array" ref="C1557">IF(B1557="-","-",_xldudf_EVEONLINE_CATEGORY(_FV(B1557,"category_id")))</f>
        <v>-</v>
      </c>
      <c r="K1557" s="4" cm="1">
        <f t="array" ref="K1557">IFERROR(_FV(_xldudf_EVEONLINE_TYPE(_FV(_FV(A1557,"type"),"id")),"Adjusted Price",TRUE),0)</f>
        <v>0</v>
      </c>
      <c r="L1557" s="4">
        <f t="shared" si="24"/>
        <v>0</v>
      </c>
    </row>
    <row r="1558" spans="2:12">
      <c r="B1558" t="str" cm="1">
        <f t="array" ref="B1558">IF(A1558="","-",_xldudf_EVEONLINE_GROUP(_FV(_FV(A1558,"type"),"groupID")))</f>
        <v>-</v>
      </c>
      <c r="C1558" t="str" cm="1">
        <f t="array" ref="C1558">IF(B1558="-","-",_xldudf_EVEONLINE_CATEGORY(_FV(B1558,"category_id")))</f>
        <v>-</v>
      </c>
      <c r="K1558" s="4" cm="1">
        <f t="array" ref="K1558">IFERROR(_FV(_xldudf_EVEONLINE_TYPE(_FV(_FV(A1558,"type"),"id")),"Adjusted Price",TRUE),0)</f>
        <v>0</v>
      </c>
      <c r="L1558" s="4">
        <f t="shared" si="24"/>
        <v>0</v>
      </c>
    </row>
    <row r="1559" spans="2:12">
      <c r="B1559" t="str" cm="1">
        <f t="array" ref="B1559">IF(A1559="","-",_xldudf_EVEONLINE_GROUP(_FV(_FV(A1559,"type"),"groupID")))</f>
        <v>-</v>
      </c>
      <c r="C1559" t="str" cm="1">
        <f t="array" ref="C1559">IF(B1559="-","-",_xldudf_EVEONLINE_CATEGORY(_FV(B1559,"category_id")))</f>
        <v>-</v>
      </c>
      <c r="K1559" s="4" cm="1">
        <f t="array" ref="K1559">IFERROR(_FV(_xldudf_EVEONLINE_TYPE(_FV(_FV(A1559,"type"),"id")),"Adjusted Price",TRUE),0)</f>
        <v>0</v>
      </c>
      <c r="L1559" s="4">
        <f t="shared" si="24"/>
        <v>0</v>
      </c>
    </row>
    <row r="1560" spans="2:12">
      <c r="B1560" t="str" cm="1">
        <f t="array" ref="B1560">IF(A1560="","-",_xldudf_EVEONLINE_GROUP(_FV(_FV(A1560,"type"),"groupID")))</f>
        <v>-</v>
      </c>
      <c r="C1560" t="str" cm="1">
        <f t="array" ref="C1560">IF(B1560="-","-",_xldudf_EVEONLINE_CATEGORY(_FV(B1560,"category_id")))</f>
        <v>-</v>
      </c>
      <c r="K1560" s="4" cm="1">
        <f t="array" ref="K1560">IFERROR(_FV(_xldudf_EVEONLINE_TYPE(_FV(_FV(A1560,"type"),"id")),"Adjusted Price",TRUE),0)</f>
        <v>0</v>
      </c>
      <c r="L1560" s="4">
        <f t="shared" si="24"/>
        <v>0</v>
      </c>
    </row>
    <row r="1561" spans="2:12">
      <c r="B1561" t="str" cm="1">
        <f t="array" ref="B1561">IF(A1561="","-",_xldudf_EVEONLINE_GROUP(_FV(_FV(A1561,"type"),"groupID")))</f>
        <v>-</v>
      </c>
      <c r="C1561" t="str" cm="1">
        <f t="array" ref="C1561">IF(B1561="-","-",_xldudf_EVEONLINE_CATEGORY(_FV(B1561,"category_id")))</f>
        <v>-</v>
      </c>
      <c r="K1561" s="4" cm="1">
        <f t="array" ref="K1561">IFERROR(_FV(_xldudf_EVEONLINE_TYPE(_FV(_FV(A1561,"type"),"id")),"Adjusted Price",TRUE),0)</f>
        <v>0</v>
      </c>
      <c r="L1561" s="4">
        <f t="shared" si="24"/>
        <v>0</v>
      </c>
    </row>
    <row r="1562" spans="2:12">
      <c r="B1562" t="str" cm="1">
        <f t="array" ref="B1562">IF(A1562="","-",_xldudf_EVEONLINE_GROUP(_FV(_FV(A1562,"type"),"groupID")))</f>
        <v>-</v>
      </c>
      <c r="C1562" t="str" cm="1">
        <f t="array" ref="C1562">IF(B1562="-","-",_xldudf_EVEONLINE_CATEGORY(_FV(B1562,"category_id")))</f>
        <v>-</v>
      </c>
      <c r="K1562" s="4" cm="1">
        <f t="array" ref="K1562">IFERROR(_FV(_xldudf_EVEONLINE_TYPE(_FV(_FV(A1562,"type"),"id")),"Adjusted Price",TRUE),0)</f>
        <v>0</v>
      </c>
      <c r="L1562" s="4">
        <f t="shared" si="24"/>
        <v>0</v>
      </c>
    </row>
    <row r="1563" spans="2:12">
      <c r="B1563" t="str" cm="1">
        <f t="array" ref="B1563">IF(A1563="","-",_xldudf_EVEONLINE_GROUP(_FV(_FV(A1563,"type"),"groupID")))</f>
        <v>-</v>
      </c>
      <c r="C1563" t="str" cm="1">
        <f t="array" ref="C1563">IF(B1563="-","-",_xldudf_EVEONLINE_CATEGORY(_FV(B1563,"category_id")))</f>
        <v>-</v>
      </c>
      <c r="K1563" s="4" cm="1">
        <f t="array" ref="K1563">IFERROR(_FV(_xldudf_EVEONLINE_TYPE(_FV(_FV(A1563,"type"),"id")),"Adjusted Price",TRUE),0)</f>
        <v>0</v>
      </c>
      <c r="L1563" s="4">
        <f t="shared" si="24"/>
        <v>0</v>
      </c>
    </row>
    <row r="1564" spans="2:12">
      <c r="B1564" t="str" cm="1">
        <f t="array" ref="B1564">IF(A1564="","-",_xldudf_EVEONLINE_GROUP(_FV(_FV(A1564,"type"),"groupID")))</f>
        <v>-</v>
      </c>
      <c r="C1564" t="str" cm="1">
        <f t="array" ref="C1564">IF(B1564="-","-",_xldudf_EVEONLINE_CATEGORY(_FV(B1564,"category_id")))</f>
        <v>-</v>
      </c>
      <c r="K1564" s="4" cm="1">
        <f t="array" ref="K1564">IFERROR(_FV(_xldudf_EVEONLINE_TYPE(_FV(_FV(A1564,"type"),"id")),"Adjusted Price",TRUE),0)</f>
        <v>0</v>
      </c>
      <c r="L1564" s="4">
        <f t="shared" si="24"/>
        <v>0</v>
      </c>
    </row>
    <row r="1565" spans="2:12">
      <c r="B1565" t="str" cm="1">
        <f t="array" ref="B1565">IF(A1565="","-",_xldudf_EVEONLINE_GROUP(_FV(_FV(A1565,"type"),"groupID")))</f>
        <v>-</v>
      </c>
      <c r="C1565" t="str" cm="1">
        <f t="array" ref="C1565">IF(B1565="-","-",_xldudf_EVEONLINE_CATEGORY(_FV(B1565,"category_id")))</f>
        <v>-</v>
      </c>
      <c r="K1565" s="4" cm="1">
        <f t="array" ref="K1565">IFERROR(_FV(_xldudf_EVEONLINE_TYPE(_FV(_FV(A1565,"type"),"id")),"Adjusted Price",TRUE),0)</f>
        <v>0</v>
      </c>
      <c r="L1565" s="4">
        <f t="shared" si="24"/>
        <v>0</v>
      </c>
    </row>
    <row r="1566" spans="2:12">
      <c r="B1566" t="str" cm="1">
        <f t="array" ref="B1566">IF(A1566="","-",_xldudf_EVEONLINE_GROUP(_FV(_FV(A1566,"type"),"groupID")))</f>
        <v>-</v>
      </c>
      <c r="C1566" t="str" cm="1">
        <f t="array" ref="C1566">IF(B1566="-","-",_xldudf_EVEONLINE_CATEGORY(_FV(B1566,"category_id")))</f>
        <v>-</v>
      </c>
      <c r="K1566" s="4" cm="1">
        <f t="array" ref="K1566">IFERROR(_FV(_xldudf_EVEONLINE_TYPE(_FV(_FV(A1566,"type"),"id")),"Adjusted Price",TRUE),0)</f>
        <v>0</v>
      </c>
      <c r="L1566" s="4">
        <f t="shared" si="24"/>
        <v>0</v>
      </c>
    </row>
    <row r="1567" spans="2:12">
      <c r="B1567" t="str" cm="1">
        <f t="array" ref="B1567">IF(A1567="","-",_xldudf_EVEONLINE_GROUP(_FV(_FV(A1567,"type"),"groupID")))</f>
        <v>-</v>
      </c>
      <c r="C1567" t="str" cm="1">
        <f t="array" ref="C1567">IF(B1567="-","-",_xldudf_EVEONLINE_CATEGORY(_FV(B1567,"category_id")))</f>
        <v>-</v>
      </c>
      <c r="K1567" s="4" cm="1">
        <f t="array" ref="K1567">IFERROR(_FV(_xldudf_EVEONLINE_TYPE(_FV(_FV(A1567,"type"),"id")),"Adjusted Price",TRUE),0)</f>
        <v>0</v>
      </c>
      <c r="L1567" s="4">
        <f t="shared" si="24"/>
        <v>0</v>
      </c>
    </row>
    <row r="1568" spans="2:12">
      <c r="B1568" t="str" cm="1">
        <f t="array" ref="B1568">IF(A1568="","-",_xldudf_EVEONLINE_GROUP(_FV(_FV(A1568,"type"),"groupID")))</f>
        <v>-</v>
      </c>
      <c r="C1568" t="str" cm="1">
        <f t="array" ref="C1568">IF(B1568="-","-",_xldudf_EVEONLINE_CATEGORY(_FV(B1568,"category_id")))</f>
        <v>-</v>
      </c>
      <c r="K1568" s="4" cm="1">
        <f t="array" ref="K1568">IFERROR(_FV(_xldudf_EVEONLINE_TYPE(_FV(_FV(A1568,"type"),"id")),"Adjusted Price",TRUE),0)</f>
        <v>0</v>
      </c>
      <c r="L1568" s="4">
        <f t="shared" si="24"/>
        <v>0</v>
      </c>
    </row>
    <row r="1569" spans="2:12">
      <c r="B1569" t="str" cm="1">
        <f t="array" ref="B1569">IF(A1569="","-",_xldudf_EVEONLINE_GROUP(_FV(_FV(A1569,"type"),"groupID")))</f>
        <v>-</v>
      </c>
      <c r="C1569" t="str" cm="1">
        <f t="array" ref="C1569">IF(B1569="-","-",_xldudf_EVEONLINE_CATEGORY(_FV(B1569,"category_id")))</f>
        <v>-</v>
      </c>
      <c r="K1569" s="4" cm="1">
        <f t="array" ref="K1569">IFERROR(_FV(_xldudf_EVEONLINE_TYPE(_FV(_FV(A1569,"type"),"id")),"Adjusted Price",TRUE),0)</f>
        <v>0</v>
      </c>
      <c r="L1569" s="4">
        <f t="shared" si="24"/>
        <v>0</v>
      </c>
    </row>
    <row r="1570" spans="2:12">
      <c r="B1570" t="str" cm="1">
        <f t="array" ref="B1570">IF(A1570="","-",_xldudf_EVEONLINE_GROUP(_FV(_FV(A1570,"type"),"groupID")))</f>
        <v>-</v>
      </c>
      <c r="C1570" t="str" cm="1">
        <f t="array" ref="C1570">IF(B1570="-","-",_xldudf_EVEONLINE_CATEGORY(_FV(B1570,"category_id")))</f>
        <v>-</v>
      </c>
      <c r="K1570" s="4" cm="1">
        <f t="array" ref="K1570">IFERROR(_FV(_xldudf_EVEONLINE_TYPE(_FV(_FV(A1570,"type"),"id")),"Adjusted Price",TRUE),0)</f>
        <v>0</v>
      </c>
      <c r="L1570" s="4">
        <f t="shared" si="24"/>
        <v>0</v>
      </c>
    </row>
    <row r="1571" spans="2:12">
      <c r="B1571" t="str" cm="1">
        <f t="array" ref="B1571">IF(A1571="","-",_xldudf_EVEONLINE_GROUP(_FV(_FV(A1571,"type"),"groupID")))</f>
        <v>-</v>
      </c>
      <c r="C1571" t="str" cm="1">
        <f t="array" ref="C1571">IF(B1571="-","-",_xldudf_EVEONLINE_CATEGORY(_FV(B1571,"category_id")))</f>
        <v>-</v>
      </c>
      <c r="K1571" s="4" cm="1">
        <f t="array" ref="K1571">IFERROR(_FV(_xldudf_EVEONLINE_TYPE(_FV(_FV(A1571,"type"),"id")),"Adjusted Price",TRUE),0)</f>
        <v>0</v>
      </c>
      <c r="L1571" s="4">
        <f t="shared" si="24"/>
        <v>0</v>
      </c>
    </row>
    <row r="1572" spans="2:12">
      <c r="B1572" t="str" cm="1">
        <f t="array" ref="B1572">IF(A1572="","-",_xldudf_EVEONLINE_GROUP(_FV(_FV(A1572,"type"),"groupID")))</f>
        <v>-</v>
      </c>
      <c r="C1572" t="str" cm="1">
        <f t="array" ref="C1572">IF(B1572="-","-",_xldudf_EVEONLINE_CATEGORY(_FV(B1572,"category_id")))</f>
        <v>-</v>
      </c>
      <c r="K1572" s="4" cm="1">
        <f t="array" ref="K1572">IFERROR(_FV(_xldudf_EVEONLINE_TYPE(_FV(_FV(A1572,"type"),"id")),"Adjusted Price",TRUE),0)</f>
        <v>0</v>
      </c>
      <c r="L1572" s="4">
        <f t="shared" si="24"/>
        <v>0</v>
      </c>
    </row>
    <row r="1573" spans="2:12">
      <c r="B1573" t="str" cm="1">
        <f t="array" ref="B1573">IF(A1573="","-",_xldudf_EVEONLINE_GROUP(_FV(_FV(A1573,"type"),"groupID")))</f>
        <v>-</v>
      </c>
      <c r="C1573" t="str" cm="1">
        <f t="array" ref="C1573">IF(B1573="-","-",_xldudf_EVEONLINE_CATEGORY(_FV(B1573,"category_id")))</f>
        <v>-</v>
      </c>
      <c r="K1573" s="4" cm="1">
        <f t="array" ref="K1573">IFERROR(_FV(_xldudf_EVEONLINE_TYPE(_FV(_FV(A1573,"type"),"id")),"Adjusted Price",TRUE),0)</f>
        <v>0</v>
      </c>
      <c r="L1573" s="4">
        <f t="shared" si="24"/>
        <v>0</v>
      </c>
    </row>
    <row r="1574" spans="2:12">
      <c r="B1574" t="str" cm="1">
        <f t="array" ref="B1574">IF(A1574="","-",_xldudf_EVEONLINE_GROUP(_FV(_FV(A1574,"type"),"groupID")))</f>
        <v>-</v>
      </c>
      <c r="C1574" t="str" cm="1">
        <f t="array" ref="C1574">IF(B1574="-","-",_xldudf_EVEONLINE_CATEGORY(_FV(B1574,"category_id")))</f>
        <v>-</v>
      </c>
      <c r="K1574" s="4" cm="1">
        <f t="array" ref="K1574">IFERROR(_FV(_xldudf_EVEONLINE_TYPE(_FV(_FV(A1574,"type"),"id")),"Adjusted Price",TRUE),0)</f>
        <v>0</v>
      </c>
      <c r="L1574" s="4">
        <f t="shared" si="24"/>
        <v>0</v>
      </c>
    </row>
    <row r="1575" spans="2:12">
      <c r="B1575" t="str" cm="1">
        <f t="array" ref="B1575">IF(A1575="","-",_xldudf_EVEONLINE_GROUP(_FV(_FV(A1575,"type"),"groupID")))</f>
        <v>-</v>
      </c>
      <c r="C1575" t="str" cm="1">
        <f t="array" ref="C1575">IF(B1575="-","-",_xldudf_EVEONLINE_CATEGORY(_FV(B1575,"category_id")))</f>
        <v>-</v>
      </c>
      <c r="K1575" s="4" cm="1">
        <f t="array" ref="K1575">IFERROR(_FV(_xldudf_EVEONLINE_TYPE(_FV(_FV(A1575,"type"),"id")),"Adjusted Price",TRUE),0)</f>
        <v>0</v>
      </c>
      <c r="L1575" s="4">
        <f t="shared" si="24"/>
        <v>0</v>
      </c>
    </row>
    <row r="1576" spans="2:12">
      <c r="B1576" t="str" cm="1">
        <f t="array" ref="B1576">IF(A1576="","-",_xldudf_EVEONLINE_GROUP(_FV(_FV(A1576,"type"),"groupID")))</f>
        <v>-</v>
      </c>
      <c r="C1576" t="str" cm="1">
        <f t="array" ref="C1576">IF(B1576="-","-",_xldudf_EVEONLINE_CATEGORY(_FV(B1576,"category_id")))</f>
        <v>-</v>
      </c>
      <c r="K1576" s="4" cm="1">
        <f t="array" ref="K1576">IFERROR(_FV(_xldudf_EVEONLINE_TYPE(_FV(_FV(A1576,"type"),"id")),"Adjusted Price",TRUE),0)</f>
        <v>0</v>
      </c>
      <c r="L1576" s="4">
        <f t="shared" si="24"/>
        <v>0</v>
      </c>
    </row>
    <row r="1577" spans="2:12">
      <c r="B1577" t="str" cm="1">
        <f t="array" ref="B1577">IF(A1577="","-",_xldudf_EVEONLINE_GROUP(_FV(_FV(A1577,"type"),"groupID")))</f>
        <v>-</v>
      </c>
      <c r="C1577" t="str" cm="1">
        <f t="array" ref="C1577">IF(B1577="-","-",_xldudf_EVEONLINE_CATEGORY(_FV(B1577,"category_id")))</f>
        <v>-</v>
      </c>
      <c r="K1577" s="4" cm="1">
        <f t="array" ref="K1577">IFERROR(_FV(_xldudf_EVEONLINE_TYPE(_FV(_FV(A1577,"type"),"id")),"Adjusted Price",TRUE),0)</f>
        <v>0</v>
      </c>
      <c r="L1577" s="4">
        <f t="shared" si="24"/>
        <v>0</v>
      </c>
    </row>
    <row r="1578" spans="2:12">
      <c r="B1578" t="str" cm="1">
        <f t="array" ref="B1578">IF(A1578="","-",_xldudf_EVEONLINE_GROUP(_FV(_FV(A1578,"type"),"groupID")))</f>
        <v>-</v>
      </c>
      <c r="C1578" t="str" cm="1">
        <f t="array" ref="C1578">IF(B1578="-","-",_xldudf_EVEONLINE_CATEGORY(_FV(B1578,"category_id")))</f>
        <v>-</v>
      </c>
      <c r="K1578" s="4" cm="1">
        <f t="array" ref="K1578">IFERROR(_FV(_xldudf_EVEONLINE_TYPE(_FV(_FV(A1578,"type"),"id")),"Adjusted Price",TRUE),0)</f>
        <v>0</v>
      </c>
      <c r="L1578" s="4">
        <f t="shared" si="24"/>
        <v>0</v>
      </c>
    </row>
    <row r="1579" spans="2:12">
      <c r="B1579" t="str" cm="1">
        <f t="array" ref="B1579">IF(A1579="","-",_xldudf_EVEONLINE_GROUP(_FV(_FV(A1579,"type"),"groupID")))</f>
        <v>-</v>
      </c>
      <c r="C1579" t="str" cm="1">
        <f t="array" ref="C1579">IF(B1579="-","-",_xldudf_EVEONLINE_CATEGORY(_FV(B1579,"category_id")))</f>
        <v>-</v>
      </c>
      <c r="K1579" s="4" cm="1">
        <f t="array" ref="K1579">IFERROR(_FV(_xldudf_EVEONLINE_TYPE(_FV(_FV(A1579,"type"),"id")),"Adjusted Price",TRUE),0)</f>
        <v>0</v>
      </c>
      <c r="L1579" s="4">
        <f t="shared" si="24"/>
        <v>0</v>
      </c>
    </row>
    <row r="1580" spans="2:12">
      <c r="B1580" t="str" cm="1">
        <f t="array" ref="B1580">IF(A1580="","-",_xldudf_EVEONLINE_GROUP(_FV(_FV(A1580,"type"),"groupID")))</f>
        <v>-</v>
      </c>
      <c r="C1580" t="str" cm="1">
        <f t="array" ref="C1580">IF(B1580="-","-",_xldudf_EVEONLINE_CATEGORY(_FV(B1580,"category_id")))</f>
        <v>-</v>
      </c>
      <c r="K1580" s="4" cm="1">
        <f t="array" ref="K1580">IFERROR(_FV(_xldudf_EVEONLINE_TYPE(_FV(_FV(A1580,"type"),"id")),"Adjusted Price",TRUE),0)</f>
        <v>0</v>
      </c>
      <c r="L1580" s="4">
        <f t="shared" si="24"/>
        <v>0</v>
      </c>
    </row>
    <row r="1581" spans="2:12">
      <c r="B1581" t="str" cm="1">
        <f t="array" ref="B1581">IF(A1581="","-",_xldudf_EVEONLINE_GROUP(_FV(_FV(A1581,"type"),"groupID")))</f>
        <v>-</v>
      </c>
      <c r="C1581" t="str" cm="1">
        <f t="array" ref="C1581">IF(B1581="-","-",_xldudf_EVEONLINE_CATEGORY(_FV(B1581,"category_id")))</f>
        <v>-</v>
      </c>
      <c r="K1581" s="4" cm="1">
        <f t="array" ref="K1581">IFERROR(_FV(_xldudf_EVEONLINE_TYPE(_FV(_FV(A1581,"type"),"id")),"Adjusted Price",TRUE),0)</f>
        <v>0</v>
      </c>
      <c r="L1581" s="4">
        <f t="shared" si="24"/>
        <v>0</v>
      </c>
    </row>
    <row r="1582" spans="2:12">
      <c r="B1582" t="str" cm="1">
        <f t="array" ref="B1582">IF(A1582="","-",_xldudf_EVEONLINE_GROUP(_FV(_FV(A1582,"type"),"groupID")))</f>
        <v>-</v>
      </c>
      <c r="C1582" t="str" cm="1">
        <f t="array" ref="C1582">IF(B1582="-","-",_xldudf_EVEONLINE_CATEGORY(_FV(B1582,"category_id")))</f>
        <v>-</v>
      </c>
      <c r="K1582" s="4" cm="1">
        <f t="array" ref="K1582">IFERROR(_FV(_xldudf_EVEONLINE_TYPE(_FV(_FV(A1582,"type"),"id")),"Adjusted Price",TRUE),0)</f>
        <v>0</v>
      </c>
      <c r="L1582" s="4">
        <f t="shared" si="24"/>
        <v>0</v>
      </c>
    </row>
    <row r="1583" spans="2:12">
      <c r="B1583" t="str" cm="1">
        <f t="array" ref="B1583">IF(A1583="","-",_xldudf_EVEONLINE_GROUP(_FV(_FV(A1583,"type"),"groupID")))</f>
        <v>-</v>
      </c>
      <c r="C1583" t="str" cm="1">
        <f t="array" ref="C1583">IF(B1583="-","-",_xldudf_EVEONLINE_CATEGORY(_FV(B1583,"category_id")))</f>
        <v>-</v>
      </c>
      <c r="K1583" s="4" cm="1">
        <f t="array" ref="K1583">IFERROR(_FV(_xldudf_EVEONLINE_TYPE(_FV(_FV(A1583,"type"),"id")),"Adjusted Price",TRUE),0)</f>
        <v>0</v>
      </c>
      <c r="L1583" s="4">
        <f t="shared" si="24"/>
        <v>0</v>
      </c>
    </row>
    <row r="1584" spans="2:12">
      <c r="B1584" t="str" cm="1">
        <f t="array" ref="B1584">IF(A1584="","-",_xldudf_EVEONLINE_GROUP(_FV(_FV(A1584,"type"),"groupID")))</f>
        <v>-</v>
      </c>
      <c r="C1584" t="str" cm="1">
        <f t="array" ref="C1584">IF(B1584="-","-",_xldudf_EVEONLINE_CATEGORY(_FV(B1584,"category_id")))</f>
        <v>-</v>
      </c>
      <c r="K1584" s="4" cm="1">
        <f t="array" ref="K1584">IFERROR(_FV(_xldudf_EVEONLINE_TYPE(_FV(_FV(A1584,"type"),"id")),"Adjusted Price",TRUE),0)</f>
        <v>0</v>
      </c>
      <c r="L1584" s="4">
        <f t="shared" si="24"/>
        <v>0</v>
      </c>
    </row>
    <row r="1585" spans="2:12">
      <c r="B1585" t="str" cm="1">
        <f t="array" ref="B1585">IF(A1585="","-",_xldudf_EVEONLINE_GROUP(_FV(_FV(A1585,"type"),"groupID")))</f>
        <v>-</v>
      </c>
      <c r="C1585" t="str" cm="1">
        <f t="array" ref="C1585">IF(B1585="-","-",_xldudf_EVEONLINE_CATEGORY(_FV(B1585,"category_id")))</f>
        <v>-</v>
      </c>
      <c r="K1585" s="4" cm="1">
        <f t="array" ref="K1585">IFERROR(_FV(_xldudf_EVEONLINE_TYPE(_FV(_FV(A1585,"type"),"id")),"Adjusted Price",TRUE),0)</f>
        <v>0</v>
      </c>
      <c r="L1585" s="4">
        <f t="shared" si="24"/>
        <v>0</v>
      </c>
    </row>
    <row r="1586" spans="2:12">
      <c r="B1586" t="str" cm="1">
        <f t="array" ref="B1586">IF(A1586="","-",_xldudf_EVEONLINE_GROUP(_FV(_FV(A1586,"type"),"groupID")))</f>
        <v>-</v>
      </c>
      <c r="C1586" t="str" cm="1">
        <f t="array" ref="C1586">IF(B1586="-","-",_xldudf_EVEONLINE_CATEGORY(_FV(B1586,"category_id")))</f>
        <v>-</v>
      </c>
      <c r="K1586" s="4" cm="1">
        <f t="array" ref="K1586">IFERROR(_FV(_xldudf_EVEONLINE_TYPE(_FV(_FV(A1586,"type"),"id")),"Adjusted Price",TRUE),0)</f>
        <v>0</v>
      </c>
      <c r="L1586" s="4">
        <f t="shared" si="24"/>
        <v>0</v>
      </c>
    </row>
    <row r="1587" spans="2:12">
      <c r="B1587" t="str" cm="1">
        <f t="array" ref="B1587">IF(A1587="","-",_xldudf_EVEONLINE_GROUP(_FV(_FV(A1587,"type"),"groupID")))</f>
        <v>-</v>
      </c>
      <c r="C1587" t="str" cm="1">
        <f t="array" ref="C1587">IF(B1587="-","-",_xldudf_EVEONLINE_CATEGORY(_FV(B1587,"category_id")))</f>
        <v>-</v>
      </c>
      <c r="K1587" s="4" cm="1">
        <f t="array" ref="K1587">IFERROR(_FV(_xldudf_EVEONLINE_TYPE(_FV(_FV(A1587,"type"),"id")),"Adjusted Price",TRUE),0)</f>
        <v>0</v>
      </c>
      <c r="L1587" s="4">
        <f t="shared" si="24"/>
        <v>0</v>
      </c>
    </row>
    <row r="1588" spans="2:12">
      <c r="B1588" t="str" cm="1">
        <f t="array" ref="B1588">IF(A1588="","-",_xldudf_EVEONLINE_GROUP(_FV(_FV(A1588,"type"),"groupID")))</f>
        <v>-</v>
      </c>
      <c r="C1588" t="str" cm="1">
        <f t="array" ref="C1588">IF(B1588="-","-",_xldudf_EVEONLINE_CATEGORY(_FV(B1588,"category_id")))</f>
        <v>-</v>
      </c>
      <c r="K1588" s="4" cm="1">
        <f t="array" ref="K1588">IFERROR(_FV(_xldudf_EVEONLINE_TYPE(_FV(_FV(A1588,"type"),"id")),"Adjusted Price",TRUE),0)</f>
        <v>0</v>
      </c>
      <c r="L1588" s="4">
        <f t="shared" si="24"/>
        <v>0</v>
      </c>
    </row>
    <row r="1589" spans="2:12">
      <c r="B1589" t="str" cm="1">
        <f t="array" ref="B1589">IF(A1589="","-",_xldudf_EVEONLINE_GROUP(_FV(_FV(A1589,"type"),"groupID")))</f>
        <v>-</v>
      </c>
      <c r="C1589" t="str" cm="1">
        <f t="array" ref="C1589">IF(B1589="-","-",_xldudf_EVEONLINE_CATEGORY(_FV(B1589,"category_id")))</f>
        <v>-</v>
      </c>
      <c r="K1589" s="4" cm="1">
        <f t="array" ref="K1589">IFERROR(_FV(_xldudf_EVEONLINE_TYPE(_FV(_FV(A1589,"type"),"id")),"Adjusted Price",TRUE),0)</f>
        <v>0</v>
      </c>
      <c r="L1589" s="4">
        <f t="shared" si="24"/>
        <v>0</v>
      </c>
    </row>
    <row r="1590" spans="2:12">
      <c r="B1590" t="str" cm="1">
        <f t="array" ref="B1590">IF(A1590="","-",_xldudf_EVEONLINE_GROUP(_FV(_FV(A1590,"type"),"groupID")))</f>
        <v>-</v>
      </c>
      <c r="C1590" t="str" cm="1">
        <f t="array" ref="C1590">IF(B1590="-","-",_xldudf_EVEONLINE_CATEGORY(_FV(B1590,"category_id")))</f>
        <v>-</v>
      </c>
      <c r="K1590" s="4" cm="1">
        <f t="array" ref="K1590">IFERROR(_FV(_xldudf_EVEONLINE_TYPE(_FV(_FV(A1590,"type"),"id")),"Adjusted Price",TRUE),0)</f>
        <v>0</v>
      </c>
      <c r="L1590" s="4">
        <f t="shared" si="24"/>
        <v>0</v>
      </c>
    </row>
    <row r="1591" spans="2:12">
      <c r="B1591" t="str" cm="1">
        <f t="array" ref="B1591">IF(A1591="","-",_xldudf_EVEONLINE_GROUP(_FV(_FV(A1591,"type"),"groupID")))</f>
        <v>-</v>
      </c>
      <c r="C1591" t="str" cm="1">
        <f t="array" ref="C1591">IF(B1591="-","-",_xldudf_EVEONLINE_CATEGORY(_FV(B1591,"category_id")))</f>
        <v>-</v>
      </c>
      <c r="K1591" s="4" cm="1">
        <f t="array" ref="K1591">IFERROR(_FV(_xldudf_EVEONLINE_TYPE(_FV(_FV(A1591,"type"),"id")),"Adjusted Price",TRUE),0)</f>
        <v>0</v>
      </c>
      <c r="L1591" s="4">
        <f t="shared" si="24"/>
        <v>0</v>
      </c>
    </row>
    <row r="1592" spans="2:12">
      <c r="B1592" t="str" cm="1">
        <f t="array" ref="B1592">IF(A1592="","-",_xldudf_EVEONLINE_GROUP(_FV(_FV(A1592,"type"),"groupID")))</f>
        <v>-</v>
      </c>
      <c r="C1592" t="str" cm="1">
        <f t="array" ref="C1592">IF(B1592="-","-",_xldudf_EVEONLINE_CATEGORY(_FV(B1592,"category_id")))</f>
        <v>-</v>
      </c>
      <c r="K1592" s="4" cm="1">
        <f t="array" ref="K1592">IFERROR(_FV(_xldudf_EVEONLINE_TYPE(_FV(_FV(A1592,"type"),"id")),"Adjusted Price",TRUE),0)</f>
        <v>0</v>
      </c>
      <c r="L1592" s="4">
        <f t="shared" si="24"/>
        <v>0</v>
      </c>
    </row>
    <row r="1593" spans="2:12">
      <c r="B1593" t="str" cm="1">
        <f t="array" ref="B1593">IF(A1593="","-",_xldudf_EVEONLINE_GROUP(_FV(_FV(A1593,"type"),"groupID")))</f>
        <v>-</v>
      </c>
      <c r="C1593" t="str" cm="1">
        <f t="array" ref="C1593">IF(B1593="-","-",_xldudf_EVEONLINE_CATEGORY(_FV(B1593,"category_id")))</f>
        <v>-</v>
      </c>
      <c r="K1593" s="4" cm="1">
        <f t="array" ref="K1593">IFERROR(_FV(_xldudf_EVEONLINE_TYPE(_FV(_FV(A1593,"type"),"id")),"Adjusted Price",TRUE),0)</f>
        <v>0</v>
      </c>
      <c r="L1593" s="4">
        <f t="shared" si="24"/>
        <v>0</v>
      </c>
    </row>
    <row r="1594" spans="2:12">
      <c r="B1594" t="str" cm="1">
        <f t="array" ref="B1594">IF(A1594="","-",_xldudf_EVEONLINE_GROUP(_FV(_FV(A1594,"type"),"groupID")))</f>
        <v>-</v>
      </c>
      <c r="C1594" t="str" cm="1">
        <f t="array" ref="C1594">IF(B1594="-","-",_xldudf_EVEONLINE_CATEGORY(_FV(B1594,"category_id")))</f>
        <v>-</v>
      </c>
      <c r="K1594" s="4" cm="1">
        <f t="array" ref="K1594">IFERROR(_FV(_xldudf_EVEONLINE_TYPE(_FV(_FV(A1594,"type"),"id")),"Adjusted Price",TRUE),0)</f>
        <v>0</v>
      </c>
      <c r="L1594" s="4">
        <f t="shared" si="24"/>
        <v>0</v>
      </c>
    </row>
    <row r="1595" spans="2:12">
      <c r="B1595" t="str" cm="1">
        <f t="array" ref="B1595">IF(A1595="","-",_xldudf_EVEONLINE_GROUP(_FV(_FV(A1595,"type"),"groupID")))</f>
        <v>-</v>
      </c>
      <c r="C1595" t="str" cm="1">
        <f t="array" ref="C1595">IF(B1595="-","-",_xldudf_EVEONLINE_CATEGORY(_FV(B1595,"category_id")))</f>
        <v>-</v>
      </c>
      <c r="K1595" s="4" cm="1">
        <f t="array" ref="K1595">IFERROR(_FV(_xldudf_EVEONLINE_TYPE(_FV(_FV(A1595,"type"),"id")),"Adjusted Price",TRUE),0)</f>
        <v>0</v>
      </c>
      <c r="L1595" s="4">
        <f t="shared" si="24"/>
        <v>0</v>
      </c>
    </row>
    <row r="1596" spans="2:12">
      <c r="B1596" t="str" cm="1">
        <f t="array" ref="B1596">IF(A1596="","-",_xldudf_EVEONLINE_GROUP(_FV(_FV(A1596,"type"),"groupID")))</f>
        <v>-</v>
      </c>
      <c r="C1596" t="str" cm="1">
        <f t="array" ref="C1596">IF(B1596="-","-",_xldudf_EVEONLINE_CATEGORY(_FV(B1596,"category_id")))</f>
        <v>-</v>
      </c>
      <c r="K1596" s="4" cm="1">
        <f t="array" ref="K1596">IFERROR(_FV(_xldudf_EVEONLINE_TYPE(_FV(_FV(A1596,"type"),"id")),"Adjusted Price",TRUE),0)</f>
        <v>0</v>
      </c>
      <c r="L1596" s="4">
        <f t="shared" si="24"/>
        <v>0</v>
      </c>
    </row>
    <row r="1597" spans="2:12">
      <c r="B1597" t="str" cm="1">
        <f t="array" ref="B1597">IF(A1597="","-",_xldudf_EVEONLINE_GROUP(_FV(_FV(A1597,"type"),"groupID")))</f>
        <v>-</v>
      </c>
      <c r="C1597" t="str" cm="1">
        <f t="array" ref="C1597">IF(B1597="-","-",_xldudf_EVEONLINE_CATEGORY(_FV(B1597,"category_id")))</f>
        <v>-</v>
      </c>
      <c r="K1597" s="4" cm="1">
        <f t="array" ref="K1597">IFERROR(_FV(_xldudf_EVEONLINE_TYPE(_FV(_FV(A1597,"type"),"id")),"Adjusted Price",TRUE),0)</f>
        <v>0</v>
      </c>
      <c r="L1597" s="4">
        <f t="shared" si="24"/>
        <v>0</v>
      </c>
    </row>
    <row r="1598" spans="2:12">
      <c r="B1598" t="str" cm="1">
        <f t="array" ref="B1598">IF(A1598="","-",_xldudf_EVEONLINE_GROUP(_FV(_FV(A1598,"type"),"groupID")))</f>
        <v>-</v>
      </c>
      <c r="C1598" t="str" cm="1">
        <f t="array" ref="C1598">IF(B1598="-","-",_xldudf_EVEONLINE_CATEGORY(_FV(B1598,"category_id")))</f>
        <v>-</v>
      </c>
      <c r="K1598" s="4" cm="1">
        <f t="array" ref="K1598">IFERROR(_FV(_xldudf_EVEONLINE_TYPE(_FV(_FV(A1598,"type"),"id")),"Adjusted Price",TRUE),0)</f>
        <v>0</v>
      </c>
      <c r="L1598" s="4">
        <f t="shared" si="24"/>
        <v>0</v>
      </c>
    </row>
    <row r="1599" spans="2:12">
      <c r="B1599" t="str" cm="1">
        <f t="array" ref="B1599">IF(A1599="","-",_xldudf_EVEONLINE_GROUP(_FV(_FV(A1599,"type"),"groupID")))</f>
        <v>-</v>
      </c>
      <c r="C1599" t="str" cm="1">
        <f t="array" ref="C1599">IF(B1599="-","-",_xldudf_EVEONLINE_CATEGORY(_FV(B1599,"category_id")))</f>
        <v>-</v>
      </c>
      <c r="K1599" s="4" cm="1">
        <f t="array" ref="K1599">IFERROR(_FV(_xldudf_EVEONLINE_TYPE(_FV(_FV(A1599,"type"),"id")),"Adjusted Price",TRUE),0)</f>
        <v>0</v>
      </c>
      <c r="L1599" s="4">
        <f t="shared" si="24"/>
        <v>0</v>
      </c>
    </row>
    <row r="1600" spans="2:12">
      <c r="B1600" t="str" cm="1">
        <f t="array" ref="B1600">IF(A1600="","-",_xldudf_EVEONLINE_GROUP(_FV(_FV(A1600,"type"),"groupID")))</f>
        <v>-</v>
      </c>
      <c r="C1600" t="str" cm="1">
        <f t="array" ref="C1600">IF(B1600="-","-",_xldudf_EVEONLINE_CATEGORY(_FV(B1600,"category_id")))</f>
        <v>-</v>
      </c>
      <c r="K1600" s="4" cm="1">
        <f t="array" ref="K1600">IFERROR(_FV(_xldudf_EVEONLINE_TYPE(_FV(_FV(A1600,"type"),"id")),"Adjusted Price",TRUE),0)</f>
        <v>0</v>
      </c>
      <c r="L1600" s="4">
        <f t="shared" si="24"/>
        <v>0</v>
      </c>
    </row>
    <row r="1601" spans="2:12">
      <c r="B1601" t="str" cm="1">
        <f t="array" ref="B1601">IF(A1601="","-",_xldudf_EVEONLINE_GROUP(_FV(_FV(A1601,"type"),"groupID")))</f>
        <v>-</v>
      </c>
      <c r="C1601" t="str" cm="1">
        <f t="array" ref="C1601">IF(B1601="-","-",_xldudf_EVEONLINE_CATEGORY(_FV(B1601,"category_id")))</f>
        <v>-</v>
      </c>
      <c r="K1601" s="4" cm="1">
        <f t="array" ref="K1601">IFERROR(_FV(_xldudf_EVEONLINE_TYPE(_FV(_FV(A1601,"type"),"id")),"Adjusted Price",TRUE),0)</f>
        <v>0</v>
      </c>
      <c r="L1601" s="4">
        <f t="shared" si="24"/>
        <v>0</v>
      </c>
    </row>
    <row r="1602" spans="2:12">
      <c r="B1602" t="str" cm="1">
        <f t="array" ref="B1602">IF(A1602="","-",_xldudf_EVEONLINE_GROUP(_FV(_FV(A1602,"type"),"groupID")))</f>
        <v>-</v>
      </c>
      <c r="C1602" t="str" cm="1">
        <f t="array" ref="C1602">IF(B1602="-","-",_xldudf_EVEONLINE_CATEGORY(_FV(B1602,"category_id")))</f>
        <v>-</v>
      </c>
      <c r="K1602" s="4" cm="1">
        <f t="array" ref="K1602">IFERROR(_FV(_xldudf_EVEONLINE_TYPE(_FV(_FV(A1602,"type"),"id")),"Adjusted Price",TRUE),0)</f>
        <v>0</v>
      </c>
      <c r="L1602" s="4">
        <f t="shared" si="24"/>
        <v>0</v>
      </c>
    </row>
    <row r="1603" spans="2:12">
      <c r="B1603" t="str" cm="1">
        <f t="array" ref="B1603">IF(A1603="","-",_xldudf_EVEONLINE_GROUP(_FV(_FV(A1603,"type"),"groupID")))</f>
        <v>-</v>
      </c>
      <c r="C1603" t="str" cm="1">
        <f t="array" ref="C1603">IF(B1603="-","-",_xldudf_EVEONLINE_CATEGORY(_FV(B1603,"category_id")))</f>
        <v>-</v>
      </c>
      <c r="K1603" s="4" cm="1">
        <f t="array" ref="K1603">IFERROR(_FV(_xldudf_EVEONLINE_TYPE(_FV(_FV(A1603,"type"),"id")),"Adjusted Price",TRUE),0)</f>
        <v>0</v>
      </c>
      <c r="L1603" s="4">
        <f t="shared" ref="L1603:L1666" si="25">F1603*K1603</f>
        <v>0</v>
      </c>
    </row>
    <row r="1604" spans="2:12">
      <c r="B1604" t="str" cm="1">
        <f t="array" ref="B1604">IF(A1604="","-",_xldudf_EVEONLINE_GROUP(_FV(_FV(A1604,"type"),"groupID")))</f>
        <v>-</v>
      </c>
      <c r="C1604" t="str" cm="1">
        <f t="array" ref="C1604">IF(B1604="-","-",_xldudf_EVEONLINE_CATEGORY(_FV(B1604,"category_id")))</f>
        <v>-</v>
      </c>
      <c r="K1604" s="4" cm="1">
        <f t="array" ref="K1604">IFERROR(_FV(_xldudf_EVEONLINE_TYPE(_FV(_FV(A1604,"type"),"id")),"Adjusted Price",TRUE),0)</f>
        <v>0</v>
      </c>
      <c r="L1604" s="4">
        <f t="shared" si="25"/>
        <v>0</v>
      </c>
    </row>
    <row r="1605" spans="2:12">
      <c r="B1605" t="str" cm="1">
        <f t="array" ref="B1605">IF(A1605="","-",_xldudf_EVEONLINE_GROUP(_FV(_FV(A1605,"type"),"groupID")))</f>
        <v>-</v>
      </c>
      <c r="C1605" t="str" cm="1">
        <f t="array" ref="C1605">IF(B1605="-","-",_xldudf_EVEONLINE_CATEGORY(_FV(B1605,"category_id")))</f>
        <v>-</v>
      </c>
      <c r="K1605" s="4" cm="1">
        <f t="array" ref="K1605">IFERROR(_FV(_xldudf_EVEONLINE_TYPE(_FV(_FV(A1605,"type"),"id")),"Adjusted Price",TRUE),0)</f>
        <v>0</v>
      </c>
      <c r="L1605" s="4">
        <f t="shared" si="25"/>
        <v>0</v>
      </c>
    </row>
    <row r="1606" spans="2:12">
      <c r="B1606" t="str" cm="1">
        <f t="array" ref="B1606">IF(A1606="","-",_xldudf_EVEONLINE_GROUP(_FV(_FV(A1606,"type"),"groupID")))</f>
        <v>-</v>
      </c>
      <c r="C1606" t="str" cm="1">
        <f t="array" ref="C1606">IF(B1606="-","-",_xldudf_EVEONLINE_CATEGORY(_FV(B1606,"category_id")))</f>
        <v>-</v>
      </c>
      <c r="K1606" s="4" cm="1">
        <f t="array" ref="K1606">IFERROR(_FV(_xldudf_EVEONLINE_TYPE(_FV(_FV(A1606,"type"),"id")),"Adjusted Price",TRUE),0)</f>
        <v>0</v>
      </c>
      <c r="L1606" s="4">
        <f t="shared" si="25"/>
        <v>0</v>
      </c>
    </row>
    <row r="1607" spans="2:12">
      <c r="B1607" t="str" cm="1">
        <f t="array" ref="B1607">IF(A1607="","-",_xldudf_EVEONLINE_GROUP(_FV(_FV(A1607,"type"),"groupID")))</f>
        <v>-</v>
      </c>
      <c r="C1607" t="str" cm="1">
        <f t="array" ref="C1607">IF(B1607="-","-",_xldudf_EVEONLINE_CATEGORY(_FV(B1607,"category_id")))</f>
        <v>-</v>
      </c>
      <c r="K1607" s="4" cm="1">
        <f t="array" ref="K1607">IFERROR(_FV(_xldudf_EVEONLINE_TYPE(_FV(_FV(A1607,"type"),"id")),"Adjusted Price",TRUE),0)</f>
        <v>0</v>
      </c>
      <c r="L1607" s="4">
        <f t="shared" si="25"/>
        <v>0</v>
      </c>
    </row>
    <row r="1608" spans="2:12">
      <c r="B1608" t="str" cm="1">
        <f t="array" ref="B1608">IF(A1608="","-",_xldudf_EVEONLINE_GROUP(_FV(_FV(A1608,"type"),"groupID")))</f>
        <v>-</v>
      </c>
      <c r="C1608" t="str" cm="1">
        <f t="array" ref="C1608">IF(B1608="-","-",_xldudf_EVEONLINE_CATEGORY(_FV(B1608,"category_id")))</f>
        <v>-</v>
      </c>
      <c r="K1608" s="4" cm="1">
        <f t="array" ref="K1608">IFERROR(_FV(_xldudf_EVEONLINE_TYPE(_FV(_FV(A1608,"type"),"id")),"Adjusted Price",TRUE),0)</f>
        <v>0</v>
      </c>
      <c r="L1608" s="4">
        <f t="shared" si="25"/>
        <v>0</v>
      </c>
    </row>
    <row r="1609" spans="2:12">
      <c r="B1609" t="str" cm="1">
        <f t="array" ref="B1609">IF(A1609="","-",_xldudf_EVEONLINE_GROUP(_FV(_FV(A1609,"type"),"groupID")))</f>
        <v>-</v>
      </c>
      <c r="C1609" t="str" cm="1">
        <f t="array" ref="C1609">IF(B1609="-","-",_xldudf_EVEONLINE_CATEGORY(_FV(B1609,"category_id")))</f>
        <v>-</v>
      </c>
      <c r="K1609" s="4" cm="1">
        <f t="array" ref="K1609">IFERROR(_FV(_xldudf_EVEONLINE_TYPE(_FV(_FV(A1609,"type"),"id")),"Adjusted Price",TRUE),0)</f>
        <v>0</v>
      </c>
      <c r="L1609" s="4">
        <f t="shared" si="25"/>
        <v>0</v>
      </c>
    </row>
    <row r="1610" spans="2:12">
      <c r="B1610" t="str" cm="1">
        <f t="array" ref="B1610">IF(A1610="","-",_xldudf_EVEONLINE_GROUP(_FV(_FV(A1610,"type"),"groupID")))</f>
        <v>-</v>
      </c>
      <c r="C1610" t="str" cm="1">
        <f t="array" ref="C1610">IF(B1610="-","-",_xldudf_EVEONLINE_CATEGORY(_FV(B1610,"category_id")))</f>
        <v>-</v>
      </c>
      <c r="K1610" s="4" cm="1">
        <f t="array" ref="K1610">IFERROR(_FV(_xldudf_EVEONLINE_TYPE(_FV(_FV(A1610,"type"),"id")),"Adjusted Price",TRUE),0)</f>
        <v>0</v>
      </c>
      <c r="L1610" s="4">
        <f t="shared" si="25"/>
        <v>0</v>
      </c>
    </row>
    <row r="1611" spans="2:12">
      <c r="B1611" t="str" cm="1">
        <f t="array" ref="B1611">IF(A1611="","-",_xldudf_EVEONLINE_GROUP(_FV(_FV(A1611,"type"),"groupID")))</f>
        <v>-</v>
      </c>
      <c r="C1611" t="str" cm="1">
        <f t="array" ref="C1611">IF(B1611="-","-",_xldudf_EVEONLINE_CATEGORY(_FV(B1611,"category_id")))</f>
        <v>-</v>
      </c>
      <c r="K1611" s="4" cm="1">
        <f t="array" ref="K1611">IFERROR(_FV(_xldudf_EVEONLINE_TYPE(_FV(_FV(A1611,"type"),"id")),"Adjusted Price",TRUE),0)</f>
        <v>0</v>
      </c>
      <c r="L1611" s="4">
        <f t="shared" si="25"/>
        <v>0</v>
      </c>
    </row>
    <row r="1612" spans="2:12">
      <c r="B1612" t="str" cm="1">
        <f t="array" ref="B1612">IF(A1612="","-",_xldudf_EVEONLINE_GROUP(_FV(_FV(A1612,"type"),"groupID")))</f>
        <v>-</v>
      </c>
      <c r="C1612" t="str" cm="1">
        <f t="array" ref="C1612">IF(B1612="-","-",_xldudf_EVEONLINE_CATEGORY(_FV(B1612,"category_id")))</f>
        <v>-</v>
      </c>
      <c r="K1612" s="4" cm="1">
        <f t="array" ref="K1612">IFERROR(_FV(_xldudf_EVEONLINE_TYPE(_FV(_FV(A1612,"type"),"id")),"Adjusted Price",TRUE),0)</f>
        <v>0</v>
      </c>
      <c r="L1612" s="4">
        <f t="shared" si="25"/>
        <v>0</v>
      </c>
    </row>
    <row r="1613" spans="2:12">
      <c r="B1613" t="str" cm="1">
        <f t="array" ref="B1613">IF(A1613="","-",_xldudf_EVEONLINE_GROUP(_FV(_FV(A1613,"type"),"groupID")))</f>
        <v>-</v>
      </c>
      <c r="C1613" t="str" cm="1">
        <f t="array" ref="C1613">IF(B1613="-","-",_xldudf_EVEONLINE_CATEGORY(_FV(B1613,"category_id")))</f>
        <v>-</v>
      </c>
      <c r="K1613" s="4" cm="1">
        <f t="array" ref="K1613">IFERROR(_FV(_xldudf_EVEONLINE_TYPE(_FV(_FV(A1613,"type"),"id")),"Adjusted Price",TRUE),0)</f>
        <v>0</v>
      </c>
      <c r="L1613" s="4">
        <f t="shared" si="25"/>
        <v>0</v>
      </c>
    </row>
    <row r="1614" spans="2:12">
      <c r="B1614" t="str" cm="1">
        <f t="array" ref="B1614">IF(A1614="","-",_xldudf_EVEONLINE_GROUP(_FV(_FV(A1614,"type"),"groupID")))</f>
        <v>-</v>
      </c>
      <c r="C1614" t="str" cm="1">
        <f t="array" ref="C1614">IF(B1614="-","-",_xldudf_EVEONLINE_CATEGORY(_FV(B1614,"category_id")))</f>
        <v>-</v>
      </c>
      <c r="K1614" s="4" cm="1">
        <f t="array" ref="K1614">IFERROR(_FV(_xldudf_EVEONLINE_TYPE(_FV(_FV(A1614,"type"),"id")),"Adjusted Price",TRUE),0)</f>
        <v>0</v>
      </c>
      <c r="L1614" s="4">
        <f t="shared" si="25"/>
        <v>0</v>
      </c>
    </row>
    <row r="1615" spans="2:12">
      <c r="B1615" t="str" cm="1">
        <f t="array" ref="B1615">IF(A1615="","-",_xldudf_EVEONLINE_GROUP(_FV(_FV(A1615,"type"),"groupID")))</f>
        <v>-</v>
      </c>
      <c r="C1615" t="str" cm="1">
        <f t="array" ref="C1615">IF(B1615="-","-",_xldudf_EVEONLINE_CATEGORY(_FV(B1615,"category_id")))</f>
        <v>-</v>
      </c>
      <c r="K1615" s="4" cm="1">
        <f t="array" ref="K1615">IFERROR(_FV(_xldudf_EVEONLINE_TYPE(_FV(_FV(A1615,"type"),"id")),"Adjusted Price",TRUE),0)</f>
        <v>0</v>
      </c>
      <c r="L1615" s="4">
        <f t="shared" si="25"/>
        <v>0</v>
      </c>
    </row>
    <row r="1616" spans="2:12">
      <c r="B1616" t="str" cm="1">
        <f t="array" ref="B1616">IF(A1616="","-",_xldudf_EVEONLINE_GROUP(_FV(_FV(A1616,"type"),"groupID")))</f>
        <v>-</v>
      </c>
      <c r="C1616" t="str" cm="1">
        <f t="array" ref="C1616">IF(B1616="-","-",_xldudf_EVEONLINE_CATEGORY(_FV(B1616,"category_id")))</f>
        <v>-</v>
      </c>
      <c r="K1616" s="4" cm="1">
        <f t="array" ref="K1616">IFERROR(_FV(_xldudf_EVEONLINE_TYPE(_FV(_FV(A1616,"type"),"id")),"Adjusted Price",TRUE),0)</f>
        <v>0</v>
      </c>
      <c r="L1616" s="4">
        <f t="shared" si="25"/>
        <v>0</v>
      </c>
    </row>
    <row r="1617" spans="2:12">
      <c r="B1617" t="str" cm="1">
        <f t="array" ref="B1617">IF(A1617="","-",_xldudf_EVEONLINE_GROUP(_FV(_FV(A1617,"type"),"groupID")))</f>
        <v>-</v>
      </c>
      <c r="C1617" t="str" cm="1">
        <f t="array" ref="C1617">IF(B1617="-","-",_xldudf_EVEONLINE_CATEGORY(_FV(B1617,"category_id")))</f>
        <v>-</v>
      </c>
      <c r="K1617" s="4" cm="1">
        <f t="array" ref="K1617">IFERROR(_FV(_xldudf_EVEONLINE_TYPE(_FV(_FV(A1617,"type"),"id")),"Adjusted Price",TRUE),0)</f>
        <v>0</v>
      </c>
      <c r="L1617" s="4">
        <f t="shared" si="25"/>
        <v>0</v>
      </c>
    </row>
    <row r="1618" spans="2:12">
      <c r="B1618" t="str" cm="1">
        <f t="array" ref="B1618">IF(A1618="","-",_xldudf_EVEONLINE_GROUP(_FV(_FV(A1618,"type"),"groupID")))</f>
        <v>-</v>
      </c>
      <c r="C1618" t="str" cm="1">
        <f t="array" ref="C1618">IF(B1618="-","-",_xldudf_EVEONLINE_CATEGORY(_FV(B1618,"category_id")))</f>
        <v>-</v>
      </c>
      <c r="K1618" s="4" cm="1">
        <f t="array" ref="K1618">IFERROR(_FV(_xldudf_EVEONLINE_TYPE(_FV(_FV(A1618,"type"),"id")),"Adjusted Price",TRUE),0)</f>
        <v>0</v>
      </c>
      <c r="L1618" s="4">
        <f t="shared" si="25"/>
        <v>0</v>
      </c>
    </row>
    <row r="1619" spans="2:12">
      <c r="B1619" t="str" cm="1">
        <f t="array" ref="B1619">IF(A1619="","-",_xldudf_EVEONLINE_GROUP(_FV(_FV(A1619,"type"),"groupID")))</f>
        <v>-</v>
      </c>
      <c r="C1619" t="str" cm="1">
        <f t="array" ref="C1619">IF(B1619="-","-",_xldudf_EVEONLINE_CATEGORY(_FV(B1619,"category_id")))</f>
        <v>-</v>
      </c>
      <c r="K1619" s="4" cm="1">
        <f t="array" ref="K1619">IFERROR(_FV(_xldudf_EVEONLINE_TYPE(_FV(_FV(A1619,"type"),"id")),"Adjusted Price",TRUE),0)</f>
        <v>0</v>
      </c>
      <c r="L1619" s="4">
        <f t="shared" si="25"/>
        <v>0</v>
      </c>
    </row>
    <row r="1620" spans="2:12">
      <c r="B1620" t="str" cm="1">
        <f t="array" ref="B1620">IF(A1620="","-",_xldudf_EVEONLINE_GROUP(_FV(_FV(A1620,"type"),"groupID")))</f>
        <v>-</v>
      </c>
      <c r="C1620" t="str" cm="1">
        <f t="array" ref="C1620">IF(B1620="-","-",_xldudf_EVEONLINE_CATEGORY(_FV(B1620,"category_id")))</f>
        <v>-</v>
      </c>
      <c r="K1620" s="4" cm="1">
        <f t="array" ref="K1620">IFERROR(_FV(_xldudf_EVEONLINE_TYPE(_FV(_FV(A1620,"type"),"id")),"Adjusted Price",TRUE),0)</f>
        <v>0</v>
      </c>
      <c r="L1620" s="4">
        <f t="shared" si="25"/>
        <v>0</v>
      </c>
    </row>
    <row r="1621" spans="2:12">
      <c r="B1621" t="str" cm="1">
        <f t="array" ref="B1621">IF(A1621="","-",_xldudf_EVEONLINE_GROUP(_FV(_FV(A1621,"type"),"groupID")))</f>
        <v>-</v>
      </c>
      <c r="C1621" t="str" cm="1">
        <f t="array" ref="C1621">IF(B1621="-","-",_xldudf_EVEONLINE_CATEGORY(_FV(B1621,"category_id")))</f>
        <v>-</v>
      </c>
      <c r="K1621" s="4" cm="1">
        <f t="array" ref="K1621">IFERROR(_FV(_xldudf_EVEONLINE_TYPE(_FV(_FV(A1621,"type"),"id")),"Adjusted Price",TRUE),0)</f>
        <v>0</v>
      </c>
      <c r="L1621" s="4">
        <f t="shared" si="25"/>
        <v>0</v>
      </c>
    </row>
    <row r="1622" spans="2:12">
      <c r="B1622" t="str" cm="1">
        <f t="array" ref="B1622">IF(A1622="","-",_xldudf_EVEONLINE_GROUP(_FV(_FV(A1622,"type"),"groupID")))</f>
        <v>-</v>
      </c>
      <c r="C1622" t="str" cm="1">
        <f t="array" ref="C1622">IF(B1622="-","-",_xldudf_EVEONLINE_CATEGORY(_FV(B1622,"category_id")))</f>
        <v>-</v>
      </c>
      <c r="K1622" s="4" cm="1">
        <f t="array" ref="K1622">IFERROR(_FV(_xldudf_EVEONLINE_TYPE(_FV(_FV(A1622,"type"),"id")),"Adjusted Price",TRUE),0)</f>
        <v>0</v>
      </c>
      <c r="L1622" s="4">
        <f t="shared" si="25"/>
        <v>0</v>
      </c>
    </row>
    <row r="1623" spans="2:12">
      <c r="B1623" t="str" cm="1">
        <f t="array" ref="B1623">IF(A1623="","-",_xldudf_EVEONLINE_GROUP(_FV(_FV(A1623,"type"),"groupID")))</f>
        <v>-</v>
      </c>
      <c r="C1623" t="str" cm="1">
        <f t="array" ref="C1623">IF(B1623="-","-",_xldudf_EVEONLINE_CATEGORY(_FV(B1623,"category_id")))</f>
        <v>-</v>
      </c>
      <c r="K1623" s="4" cm="1">
        <f t="array" ref="K1623">IFERROR(_FV(_xldudf_EVEONLINE_TYPE(_FV(_FV(A1623,"type"),"id")),"Adjusted Price",TRUE),0)</f>
        <v>0</v>
      </c>
      <c r="L1623" s="4">
        <f t="shared" si="25"/>
        <v>0</v>
      </c>
    </row>
    <row r="1624" spans="2:12">
      <c r="B1624" t="str" cm="1">
        <f t="array" ref="B1624">IF(A1624="","-",_xldudf_EVEONLINE_GROUP(_FV(_FV(A1624,"type"),"groupID")))</f>
        <v>-</v>
      </c>
      <c r="C1624" t="str" cm="1">
        <f t="array" ref="C1624">IF(B1624="-","-",_xldudf_EVEONLINE_CATEGORY(_FV(B1624,"category_id")))</f>
        <v>-</v>
      </c>
      <c r="K1624" s="4" cm="1">
        <f t="array" ref="K1624">IFERROR(_FV(_xldudf_EVEONLINE_TYPE(_FV(_FV(A1624,"type"),"id")),"Adjusted Price",TRUE),0)</f>
        <v>0</v>
      </c>
      <c r="L1624" s="4">
        <f t="shared" si="25"/>
        <v>0</v>
      </c>
    </row>
    <row r="1625" spans="2:12">
      <c r="B1625" t="str" cm="1">
        <f t="array" ref="B1625">IF(A1625="","-",_xldudf_EVEONLINE_GROUP(_FV(_FV(A1625,"type"),"groupID")))</f>
        <v>-</v>
      </c>
      <c r="C1625" t="str" cm="1">
        <f t="array" ref="C1625">IF(B1625="-","-",_xldudf_EVEONLINE_CATEGORY(_FV(B1625,"category_id")))</f>
        <v>-</v>
      </c>
      <c r="K1625" s="4" cm="1">
        <f t="array" ref="K1625">IFERROR(_FV(_xldudf_EVEONLINE_TYPE(_FV(_FV(A1625,"type"),"id")),"Adjusted Price",TRUE),0)</f>
        <v>0</v>
      </c>
      <c r="L1625" s="4">
        <f t="shared" si="25"/>
        <v>0</v>
      </c>
    </row>
    <row r="1626" spans="2:12">
      <c r="B1626" t="str" cm="1">
        <f t="array" ref="B1626">IF(A1626="","-",_xldudf_EVEONLINE_GROUP(_FV(_FV(A1626,"type"),"groupID")))</f>
        <v>-</v>
      </c>
      <c r="C1626" t="str" cm="1">
        <f t="array" ref="C1626">IF(B1626="-","-",_xldudf_EVEONLINE_CATEGORY(_FV(B1626,"category_id")))</f>
        <v>-</v>
      </c>
      <c r="K1626" s="4" cm="1">
        <f t="array" ref="K1626">IFERROR(_FV(_xldudf_EVEONLINE_TYPE(_FV(_FV(A1626,"type"),"id")),"Adjusted Price",TRUE),0)</f>
        <v>0</v>
      </c>
      <c r="L1626" s="4">
        <f t="shared" si="25"/>
        <v>0</v>
      </c>
    </row>
    <row r="1627" spans="2:12">
      <c r="B1627" t="str" cm="1">
        <f t="array" ref="B1627">IF(A1627="","-",_xldudf_EVEONLINE_GROUP(_FV(_FV(A1627,"type"),"groupID")))</f>
        <v>-</v>
      </c>
      <c r="C1627" t="str" cm="1">
        <f t="array" ref="C1627">IF(B1627="-","-",_xldudf_EVEONLINE_CATEGORY(_FV(B1627,"category_id")))</f>
        <v>-</v>
      </c>
      <c r="K1627" s="4" cm="1">
        <f t="array" ref="K1627">IFERROR(_FV(_xldudf_EVEONLINE_TYPE(_FV(_FV(A1627,"type"),"id")),"Adjusted Price",TRUE),0)</f>
        <v>0</v>
      </c>
      <c r="L1627" s="4">
        <f t="shared" si="25"/>
        <v>0</v>
      </c>
    </row>
    <row r="1628" spans="2:12">
      <c r="B1628" t="str" cm="1">
        <f t="array" ref="B1628">IF(A1628="","-",_xldudf_EVEONLINE_GROUP(_FV(_FV(A1628,"type"),"groupID")))</f>
        <v>-</v>
      </c>
      <c r="C1628" t="str" cm="1">
        <f t="array" ref="C1628">IF(B1628="-","-",_xldudf_EVEONLINE_CATEGORY(_FV(B1628,"category_id")))</f>
        <v>-</v>
      </c>
      <c r="K1628" s="4" cm="1">
        <f t="array" ref="K1628">IFERROR(_FV(_xldudf_EVEONLINE_TYPE(_FV(_FV(A1628,"type"),"id")),"Adjusted Price",TRUE),0)</f>
        <v>0</v>
      </c>
      <c r="L1628" s="4">
        <f t="shared" si="25"/>
        <v>0</v>
      </c>
    </row>
    <row r="1629" spans="2:12">
      <c r="B1629" t="str" cm="1">
        <f t="array" ref="B1629">IF(A1629="","-",_xldudf_EVEONLINE_GROUP(_FV(_FV(A1629,"type"),"groupID")))</f>
        <v>-</v>
      </c>
      <c r="C1629" t="str" cm="1">
        <f t="array" ref="C1629">IF(B1629="-","-",_xldudf_EVEONLINE_CATEGORY(_FV(B1629,"category_id")))</f>
        <v>-</v>
      </c>
      <c r="K1629" s="4" cm="1">
        <f t="array" ref="K1629">IFERROR(_FV(_xldudf_EVEONLINE_TYPE(_FV(_FV(A1629,"type"),"id")),"Adjusted Price",TRUE),0)</f>
        <v>0</v>
      </c>
      <c r="L1629" s="4">
        <f t="shared" si="25"/>
        <v>0</v>
      </c>
    </row>
    <row r="1630" spans="2:12">
      <c r="B1630" t="str" cm="1">
        <f t="array" ref="B1630">IF(A1630="","-",_xldudf_EVEONLINE_GROUP(_FV(_FV(A1630,"type"),"groupID")))</f>
        <v>-</v>
      </c>
      <c r="C1630" t="str" cm="1">
        <f t="array" ref="C1630">IF(B1630="-","-",_xldudf_EVEONLINE_CATEGORY(_FV(B1630,"category_id")))</f>
        <v>-</v>
      </c>
      <c r="K1630" s="4" cm="1">
        <f t="array" ref="K1630">IFERROR(_FV(_xldudf_EVEONLINE_TYPE(_FV(_FV(A1630,"type"),"id")),"Adjusted Price",TRUE),0)</f>
        <v>0</v>
      </c>
      <c r="L1630" s="4">
        <f t="shared" si="25"/>
        <v>0</v>
      </c>
    </row>
    <row r="1631" spans="2:12">
      <c r="B1631" t="str" cm="1">
        <f t="array" ref="B1631">IF(A1631="","-",_xldudf_EVEONLINE_GROUP(_FV(_FV(A1631,"type"),"groupID")))</f>
        <v>-</v>
      </c>
      <c r="C1631" t="str" cm="1">
        <f t="array" ref="C1631">IF(B1631="-","-",_xldudf_EVEONLINE_CATEGORY(_FV(B1631,"category_id")))</f>
        <v>-</v>
      </c>
      <c r="K1631" s="4" cm="1">
        <f t="array" ref="K1631">IFERROR(_FV(_xldudf_EVEONLINE_TYPE(_FV(_FV(A1631,"type"),"id")),"Adjusted Price",TRUE),0)</f>
        <v>0</v>
      </c>
      <c r="L1631" s="4">
        <f t="shared" si="25"/>
        <v>0</v>
      </c>
    </row>
    <row r="1632" spans="2:12">
      <c r="B1632" t="str" cm="1">
        <f t="array" ref="B1632">IF(A1632="","-",_xldudf_EVEONLINE_GROUP(_FV(_FV(A1632,"type"),"groupID")))</f>
        <v>-</v>
      </c>
      <c r="C1632" t="str" cm="1">
        <f t="array" ref="C1632">IF(B1632="-","-",_xldudf_EVEONLINE_CATEGORY(_FV(B1632,"category_id")))</f>
        <v>-</v>
      </c>
      <c r="K1632" s="4" cm="1">
        <f t="array" ref="K1632">IFERROR(_FV(_xldudf_EVEONLINE_TYPE(_FV(_FV(A1632,"type"),"id")),"Adjusted Price",TRUE),0)</f>
        <v>0</v>
      </c>
      <c r="L1632" s="4">
        <f t="shared" si="25"/>
        <v>0</v>
      </c>
    </row>
    <row r="1633" spans="2:12">
      <c r="B1633" t="str" cm="1">
        <f t="array" ref="B1633">IF(A1633="","-",_xldudf_EVEONLINE_GROUP(_FV(_FV(A1633,"type"),"groupID")))</f>
        <v>-</v>
      </c>
      <c r="C1633" t="str" cm="1">
        <f t="array" ref="C1633">IF(B1633="-","-",_xldudf_EVEONLINE_CATEGORY(_FV(B1633,"category_id")))</f>
        <v>-</v>
      </c>
      <c r="K1633" s="4" cm="1">
        <f t="array" ref="K1633">IFERROR(_FV(_xldudf_EVEONLINE_TYPE(_FV(_FV(A1633,"type"),"id")),"Adjusted Price",TRUE),0)</f>
        <v>0</v>
      </c>
      <c r="L1633" s="4">
        <f t="shared" si="25"/>
        <v>0</v>
      </c>
    </row>
    <row r="1634" spans="2:12">
      <c r="B1634" t="str" cm="1">
        <f t="array" ref="B1634">IF(A1634="","-",_xldudf_EVEONLINE_GROUP(_FV(_FV(A1634,"type"),"groupID")))</f>
        <v>-</v>
      </c>
      <c r="C1634" t="str" cm="1">
        <f t="array" ref="C1634">IF(B1634="-","-",_xldudf_EVEONLINE_CATEGORY(_FV(B1634,"category_id")))</f>
        <v>-</v>
      </c>
      <c r="K1634" s="4" cm="1">
        <f t="array" ref="K1634">IFERROR(_FV(_xldudf_EVEONLINE_TYPE(_FV(_FV(A1634,"type"),"id")),"Adjusted Price",TRUE),0)</f>
        <v>0</v>
      </c>
      <c r="L1634" s="4">
        <f t="shared" si="25"/>
        <v>0</v>
      </c>
    </row>
    <row r="1635" spans="2:12">
      <c r="B1635" t="str" cm="1">
        <f t="array" ref="B1635">IF(A1635="","-",_xldudf_EVEONLINE_GROUP(_FV(_FV(A1635,"type"),"groupID")))</f>
        <v>-</v>
      </c>
      <c r="C1635" t="str" cm="1">
        <f t="array" ref="C1635">IF(B1635="-","-",_xldudf_EVEONLINE_CATEGORY(_FV(B1635,"category_id")))</f>
        <v>-</v>
      </c>
      <c r="K1635" s="4" cm="1">
        <f t="array" ref="K1635">IFERROR(_FV(_xldudf_EVEONLINE_TYPE(_FV(_FV(A1635,"type"),"id")),"Adjusted Price",TRUE),0)</f>
        <v>0</v>
      </c>
      <c r="L1635" s="4">
        <f t="shared" si="25"/>
        <v>0</v>
      </c>
    </row>
    <row r="1636" spans="2:12">
      <c r="B1636" t="str" cm="1">
        <f t="array" ref="B1636">IF(A1636="","-",_xldudf_EVEONLINE_GROUP(_FV(_FV(A1636,"type"),"groupID")))</f>
        <v>-</v>
      </c>
      <c r="C1636" t="str" cm="1">
        <f t="array" ref="C1636">IF(B1636="-","-",_xldudf_EVEONLINE_CATEGORY(_FV(B1636,"category_id")))</f>
        <v>-</v>
      </c>
      <c r="K1636" s="4" cm="1">
        <f t="array" ref="K1636">IFERROR(_FV(_xldudf_EVEONLINE_TYPE(_FV(_FV(A1636,"type"),"id")),"Adjusted Price",TRUE),0)</f>
        <v>0</v>
      </c>
      <c r="L1636" s="4">
        <f t="shared" si="25"/>
        <v>0</v>
      </c>
    </row>
    <row r="1637" spans="2:12">
      <c r="B1637" t="str" cm="1">
        <f t="array" ref="B1637">IF(A1637="","-",_xldudf_EVEONLINE_GROUP(_FV(_FV(A1637,"type"),"groupID")))</f>
        <v>-</v>
      </c>
      <c r="C1637" t="str" cm="1">
        <f t="array" ref="C1637">IF(B1637="-","-",_xldudf_EVEONLINE_CATEGORY(_FV(B1637,"category_id")))</f>
        <v>-</v>
      </c>
      <c r="K1637" s="4" cm="1">
        <f t="array" ref="K1637">IFERROR(_FV(_xldudf_EVEONLINE_TYPE(_FV(_FV(A1637,"type"),"id")),"Adjusted Price",TRUE),0)</f>
        <v>0</v>
      </c>
      <c r="L1637" s="4">
        <f t="shared" si="25"/>
        <v>0</v>
      </c>
    </row>
    <row r="1638" spans="2:12">
      <c r="B1638" t="str" cm="1">
        <f t="array" ref="B1638">IF(A1638="","-",_xldudf_EVEONLINE_GROUP(_FV(_FV(A1638,"type"),"groupID")))</f>
        <v>-</v>
      </c>
      <c r="C1638" t="str" cm="1">
        <f t="array" ref="C1638">IF(B1638="-","-",_xldudf_EVEONLINE_CATEGORY(_FV(B1638,"category_id")))</f>
        <v>-</v>
      </c>
      <c r="K1638" s="4" cm="1">
        <f t="array" ref="K1638">IFERROR(_FV(_xldudf_EVEONLINE_TYPE(_FV(_FV(A1638,"type"),"id")),"Adjusted Price",TRUE),0)</f>
        <v>0</v>
      </c>
      <c r="L1638" s="4">
        <f t="shared" si="25"/>
        <v>0</v>
      </c>
    </row>
    <row r="1639" spans="2:12">
      <c r="B1639" t="str" cm="1">
        <f t="array" ref="B1639">IF(A1639="","-",_xldudf_EVEONLINE_GROUP(_FV(_FV(A1639,"type"),"groupID")))</f>
        <v>-</v>
      </c>
      <c r="C1639" t="str" cm="1">
        <f t="array" ref="C1639">IF(B1639="-","-",_xldudf_EVEONLINE_CATEGORY(_FV(B1639,"category_id")))</f>
        <v>-</v>
      </c>
      <c r="K1639" s="4" cm="1">
        <f t="array" ref="K1639">IFERROR(_FV(_xldudf_EVEONLINE_TYPE(_FV(_FV(A1639,"type"),"id")),"Adjusted Price",TRUE),0)</f>
        <v>0</v>
      </c>
      <c r="L1639" s="4">
        <f t="shared" si="25"/>
        <v>0</v>
      </c>
    </row>
    <row r="1640" spans="2:12">
      <c r="B1640" t="str" cm="1">
        <f t="array" ref="B1640">IF(A1640="","-",_xldudf_EVEONLINE_GROUP(_FV(_FV(A1640,"type"),"groupID")))</f>
        <v>-</v>
      </c>
      <c r="C1640" t="str" cm="1">
        <f t="array" ref="C1640">IF(B1640="-","-",_xldudf_EVEONLINE_CATEGORY(_FV(B1640,"category_id")))</f>
        <v>-</v>
      </c>
      <c r="K1640" s="4" cm="1">
        <f t="array" ref="K1640">IFERROR(_FV(_xldudf_EVEONLINE_TYPE(_FV(_FV(A1640,"type"),"id")),"Adjusted Price",TRUE),0)</f>
        <v>0</v>
      </c>
      <c r="L1640" s="4">
        <f t="shared" si="25"/>
        <v>0</v>
      </c>
    </row>
    <row r="1641" spans="2:12">
      <c r="B1641" t="str" cm="1">
        <f t="array" ref="B1641">IF(A1641="","-",_xldudf_EVEONLINE_GROUP(_FV(_FV(A1641,"type"),"groupID")))</f>
        <v>-</v>
      </c>
      <c r="C1641" t="str" cm="1">
        <f t="array" ref="C1641">IF(B1641="-","-",_xldudf_EVEONLINE_CATEGORY(_FV(B1641,"category_id")))</f>
        <v>-</v>
      </c>
      <c r="K1641" s="4" cm="1">
        <f t="array" ref="K1641">IFERROR(_FV(_xldudf_EVEONLINE_TYPE(_FV(_FV(A1641,"type"),"id")),"Adjusted Price",TRUE),0)</f>
        <v>0</v>
      </c>
      <c r="L1641" s="4">
        <f t="shared" si="25"/>
        <v>0</v>
      </c>
    </row>
    <row r="1642" spans="2:12">
      <c r="B1642" t="str" cm="1">
        <f t="array" ref="B1642">IF(A1642="","-",_xldudf_EVEONLINE_GROUP(_FV(_FV(A1642,"type"),"groupID")))</f>
        <v>-</v>
      </c>
      <c r="C1642" t="str" cm="1">
        <f t="array" ref="C1642">IF(B1642="-","-",_xldudf_EVEONLINE_CATEGORY(_FV(B1642,"category_id")))</f>
        <v>-</v>
      </c>
      <c r="K1642" s="4" cm="1">
        <f t="array" ref="K1642">IFERROR(_FV(_xldudf_EVEONLINE_TYPE(_FV(_FV(A1642,"type"),"id")),"Adjusted Price",TRUE),0)</f>
        <v>0</v>
      </c>
      <c r="L1642" s="4">
        <f t="shared" si="25"/>
        <v>0</v>
      </c>
    </row>
    <row r="1643" spans="2:12">
      <c r="B1643" t="str" cm="1">
        <f t="array" ref="B1643">IF(A1643="","-",_xldudf_EVEONLINE_GROUP(_FV(_FV(A1643,"type"),"groupID")))</f>
        <v>-</v>
      </c>
      <c r="C1643" t="str" cm="1">
        <f t="array" ref="C1643">IF(B1643="-","-",_xldudf_EVEONLINE_CATEGORY(_FV(B1643,"category_id")))</f>
        <v>-</v>
      </c>
      <c r="K1643" s="4" cm="1">
        <f t="array" ref="K1643">IFERROR(_FV(_xldudf_EVEONLINE_TYPE(_FV(_FV(A1643,"type"),"id")),"Adjusted Price",TRUE),0)</f>
        <v>0</v>
      </c>
      <c r="L1643" s="4">
        <f t="shared" si="25"/>
        <v>0</v>
      </c>
    </row>
    <row r="1644" spans="2:12">
      <c r="B1644" t="str" cm="1">
        <f t="array" ref="B1644">IF(A1644="","-",_xldudf_EVEONLINE_GROUP(_FV(_FV(A1644,"type"),"groupID")))</f>
        <v>-</v>
      </c>
      <c r="C1644" t="str" cm="1">
        <f t="array" ref="C1644">IF(B1644="-","-",_xldudf_EVEONLINE_CATEGORY(_FV(B1644,"category_id")))</f>
        <v>-</v>
      </c>
      <c r="K1644" s="4" cm="1">
        <f t="array" ref="K1644">IFERROR(_FV(_xldudf_EVEONLINE_TYPE(_FV(_FV(A1644,"type"),"id")),"Adjusted Price",TRUE),0)</f>
        <v>0</v>
      </c>
      <c r="L1644" s="4">
        <f t="shared" si="25"/>
        <v>0</v>
      </c>
    </row>
    <row r="1645" spans="2:12">
      <c r="B1645" t="str" cm="1">
        <f t="array" ref="B1645">IF(A1645="","-",_xldudf_EVEONLINE_GROUP(_FV(_FV(A1645,"type"),"groupID")))</f>
        <v>-</v>
      </c>
      <c r="C1645" t="str" cm="1">
        <f t="array" ref="C1645">IF(B1645="-","-",_xldudf_EVEONLINE_CATEGORY(_FV(B1645,"category_id")))</f>
        <v>-</v>
      </c>
      <c r="K1645" s="4" cm="1">
        <f t="array" ref="K1645">IFERROR(_FV(_xldudf_EVEONLINE_TYPE(_FV(_FV(A1645,"type"),"id")),"Adjusted Price",TRUE),0)</f>
        <v>0</v>
      </c>
      <c r="L1645" s="4">
        <f t="shared" si="25"/>
        <v>0</v>
      </c>
    </row>
    <row r="1646" spans="2:12">
      <c r="B1646" t="str" cm="1">
        <f t="array" ref="B1646">IF(A1646="","-",_xldudf_EVEONLINE_GROUP(_FV(_FV(A1646,"type"),"groupID")))</f>
        <v>-</v>
      </c>
      <c r="C1646" t="str" cm="1">
        <f t="array" ref="C1646">IF(B1646="-","-",_xldudf_EVEONLINE_CATEGORY(_FV(B1646,"category_id")))</f>
        <v>-</v>
      </c>
      <c r="K1646" s="4" cm="1">
        <f t="array" ref="K1646">IFERROR(_FV(_xldudf_EVEONLINE_TYPE(_FV(_FV(A1646,"type"),"id")),"Adjusted Price",TRUE),0)</f>
        <v>0</v>
      </c>
      <c r="L1646" s="4">
        <f t="shared" si="25"/>
        <v>0</v>
      </c>
    </row>
    <row r="1647" spans="2:12">
      <c r="B1647" t="str" cm="1">
        <f t="array" ref="B1647">IF(A1647="","-",_xldudf_EVEONLINE_GROUP(_FV(_FV(A1647,"type"),"groupID")))</f>
        <v>-</v>
      </c>
      <c r="C1647" t="str" cm="1">
        <f t="array" ref="C1647">IF(B1647="-","-",_xldudf_EVEONLINE_CATEGORY(_FV(B1647,"category_id")))</f>
        <v>-</v>
      </c>
      <c r="K1647" s="4" cm="1">
        <f t="array" ref="K1647">IFERROR(_FV(_xldudf_EVEONLINE_TYPE(_FV(_FV(A1647,"type"),"id")),"Adjusted Price",TRUE),0)</f>
        <v>0</v>
      </c>
      <c r="L1647" s="4">
        <f t="shared" si="25"/>
        <v>0</v>
      </c>
    </row>
    <row r="1648" spans="2:12">
      <c r="B1648" t="str" cm="1">
        <f t="array" ref="B1648">IF(A1648="","-",_xldudf_EVEONLINE_GROUP(_FV(_FV(A1648,"type"),"groupID")))</f>
        <v>-</v>
      </c>
      <c r="C1648" t="str" cm="1">
        <f t="array" ref="C1648">IF(B1648="-","-",_xldudf_EVEONLINE_CATEGORY(_FV(B1648,"category_id")))</f>
        <v>-</v>
      </c>
      <c r="K1648" s="4" cm="1">
        <f t="array" ref="K1648">IFERROR(_FV(_xldudf_EVEONLINE_TYPE(_FV(_FV(A1648,"type"),"id")),"Adjusted Price",TRUE),0)</f>
        <v>0</v>
      </c>
      <c r="L1648" s="4">
        <f t="shared" si="25"/>
        <v>0</v>
      </c>
    </row>
    <row r="1649" spans="2:12">
      <c r="B1649" t="str" cm="1">
        <f t="array" ref="B1649">IF(A1649="","-",_xldudf_EVEONLINE_GROUP(_FV(_FV(A1649,"type"),"groupID")))</f>
        <v>-</v>
      </c>
      <c r="C1649" t="str" cm="1">
        <f t="array" ref="C1649">IF(B1649="-","-",_xldudf_EVEONLINE_CATEGORY(_FV(B1649,"category_id")))</f>
        <v>-</v>
      </c>
      <c r="K1649" s="4" cm="1">
        <f t="array" ref="K1649">IFERROR(_FV(_xldudf_EVEONLINE_TYPE(_FV(_FV(A1649,"type"),"id")),"Adjusted Price",TRUE),0)</f>
        <v>0</v>
      </c>
      <c r="L1649" s="4">
        <f t="shared" si="25"/>
        <v>0</v>
      </c>
    </row>
    <row r="1650" spans="2:12">
      <c r="B1650" t="str" cm="1">
        <f t="array" ref="B1650">IF(A1650="","-",_xldudf_EVEONLINE_GROUP(_FV(_FV(A1650,"type"),"groupID")))</f>
        <v>-</v>
      </c>
      <c r="C1650" t="str" cm="1">
        <f t="array" ref="C1650">IF(B1650="-","-",_xldudf_EVEONLINE_CATEGORY(_FV(B1650,"category_id")))</f>
        <v>-</v>
      </c>
      <c r="K1650" s="4" cm="1">
        <f t="array" ref="K1650">IFERROR(_FV(_xldudf_EVEONLINE_TYPE(_FV(_FV(A1650,"type"),"id")),"Adjusted Price",TRUE),0)</f>
        <v>0</v>
      </c>
      <c r="L1650" s="4">
        <f t="shared" si="25"/>
        <v>0</v>
      </c>
    </row>
    <row r="1651" spans="2:12">
      <c r="B1651" t="str" cm="1">
        <f t="array" ref="B1651">IF(A1651="","-",_xldudf_EVEONLINE_GROUP(_FV(_FV(A1651,"type"),"groupID")))</f>
        <v>-</v>
      </c>
      <c r="C1651" t="str" cm="1">
        <f t="array" ref="C1651">IF(B1651="-","-",_xldudf_EVEONLINE_CATEGORY(_FV(B1651,"category_id")))</f>
        <v>-</v>
      </c>
      <c r="K1651" s="4" cm="1">
        <f t="array" ref="K1651">IFERROR(_FV(_xldudf_EVEONLINE_TYPE(_FV(_FV(A1651,"type"),"id")),"Adjusted Price",TRUE),0)</f>
        <v>0</v>
      </c>
      <c r="L1651" s="4">
        <f t="shared" si="25"/>
        <v>0</v>
      </c>
    </row>
    <row r="1652" spans="2:12">
      <c r="B1652" t="str" cm="1">
        <f t="array" ref="B1652">IF(A1652="","-",_xldudf_EVEONLINE_GROUP(_FV(_FV(A1652,"type"),"groupID")))</f>
        <v>-</v>
      </c>
      <c r="C1652" t="str" cm="1">
        <f t="array" ref="C1652">IF(B1652="-","-",_xldudf_EVEONLINE_CATEGORY(_FV(B1652,"category_id")))</f>
        <v>-</v>
      </c>
      <c r="K1652" s="4" cm="1">
        <f t="array" ref="K1652">IFERROR(_FV(_xldudf_EVEONLINE_TYPE(_FV(_FV(A1652,"type"),"id")),"Adjusted Price",TRUE),0)</f>
        <v>0</v>
      </c>
      <c r="L1652" s="4">
        <f t="shared" si="25"/>
        <v>0</v>
      </c>
    </row>
    <row r="1653" spans="2:12">
      <c r="B1653" t="str" cm="1">
        <f t="array" ref="B1653">IF(A1653="","-",_xldudf_EVEONLINE_GROUP(_FV(_FV(A1653,"type"),"groupID")))</f>
        <v>-</v>
      </c>
      <c r="C1653" t="str" cm="1">
        <f t="array" ref="C1653">IF(B1653="-","-",_xldudf_EVEONLINE_CATEGORY(_FV(B1653,"category_id")))</f>
        <v>-</v>
      </c>
      <c r="K1653" s="4" cm="1">
        <f t="array" ref="K1653">IFERROR(_FV(_xldudf_EVEONLINE_TYPE(_FV(_FV(A1653,"type"),"id")),"Adjusted Price",TRUE),0)</f>
        <v>0</v>
      </c>
      <c r="L1653" s="4">
        <f t="shared" si="25"/>
        <v>0</v>
      </c>
    </row>
    <row r="1654" spans="2:12">
      <c r="B1654" t="str" cm="1">
        <f t="array" ref="B1654">IF(A1654="","-",_xldudf_EVEONLINE_GROUP(_FV(_FV(A1654,"type"),"groupID")))</f>
        <v>-</v>
      </c>
      <c r="C1654" t="str" cm="1">
        <f t="array" ref="C1654">IF(B1654="-","-",_xldudf_EVEONLINE_CATEGORY(_FV(B1654,"category_id")))</f>
        <v>-</v>
      </c>
      <c r="K1654" s="4" cm="1">
        <f t="array" ref="K1654">IFERROR(_FV(_xldudf_EVEONLINE_TYPE(_FV(_FV(A1654,"type"),"id")),"Adjusted Price",TRUE),0)</f>
        <v>0</v>
      </c>
      <c r="L1654" s="4">
        <f t="shared" si="25"/>
        <v>0</v>
      </c>
    </row>
    <row r="1655" spans="2:12">
      <c r="B1655" t="str" cm="1">
        <f t="array" ref="B1655">IF(A1655="","-",_xldudf_EVEONLINE_GROUP(_FV(_FV(A1655,"type"),"groupID")))</f>
        <v>-</v>
      </c>
      <c r="C1655" t="str" cm="1">
        <f t="array" ref="C1655">IF(B1655="-","-",_xldudf_EVEONLINE_CATEGORY(_FV(B1655,"category_id")))</f>
        <v>-</v>
      </c>
      <c r="K1655" s="4" cm="1">
        <f t="array" ref="K1655">IFERROR(_FV(_xldudf_EVEONLINE_TYPE(_FV(_FV(A1655,"type"),"id")),"Adjusted Price",TRUE),0)</f>
        <v>0</v>
      </c>
      <c r="L1655" s="4">
        <f t="shared" si="25"/>
        <v>0</v>
      </c>
    </row>
    <row r="1656" spans="2:12">
      <c r="B1656" t="str" cm="1">
        <f t="array" ref="B1656">IF(A1656="","-",_xldudf_EVEONLINE_GROUP(_FV(_FV(A1656,"type"),"groupID")))</f>
        <v>-</v>
      </c>
      <c r="C1656" t="str" cm="1">
        <f t="array" ref="C1656">IF(B1656="-","-",_xldudf_EVEONLINE_CATEGORY(_FV(B1656,"category_id")))</f>
        <v>-</v>
      </c>
      <c r="K1656" s="4" cm="1">
        <f t="array" ref="K1656">IFERROR(_FV(_xldudf_EVEONLINE_TYPE(_FV(_FV(A1656,"type"),"id")),"Adjusted Price",TRUE),0)</f>
        <v>0</v>
      </c>
      <c r="L1656" s="4">
        <f t="shared" si="25"/>
        <v>0</v>
      </c>
    </row>
    <row r="1657" spans="2:12">
      <c r="B1657" t="str" cm="1">
        <f t="array" ref="B1657">IF(A1657="","-",_xldudf_EVEONLINE_GROUP(_FV(_FV(A1657,"type"),"groupID")))</f>
        <v>-</v>
      </c>
      <c r="C1657" t="str" cm="1">
        <f t="array" ref="C1657">IF(B1657="-","-",_xldudf_EVEONLINE_CATEGORY(_FV(B1657,"category_id")))</f>
        <v>-</v>
      </c>
      <c r="K1657" s="4" cm="1">
        <f t="array" ref="K1657">IFERROR(_FV(_xldudf_EVEONLINE_TYPE(_FV(_FV(A1657,"type"),"id")),"Adjusted Price",TRUE),0)</f>
        <v>0</v>
      </c>
      <c r="L1657" s="4">
        <f t="shared" si="25"/>
        <v>0</v>
      </c>
    </row>
    <row r="1658" spans="2:12">
      <c r="B1658" t="str" cm="1">
        <f t="array" ref="B1658">IF(A1658="","-",_xldudf_EVEONLINE_GROUP(_FV(_FV(A1658,"type"),"groupID")))</f>
        <v>-</v>
      </c>
      <c r="C1658" t="str" cm="1">
        <f t="array" ref="C1658">IF(B1658="-","-",_xldudf_EVEONLINE_CATEGORY(_FV(B1658,"category_id")))</f>
        <v>-</v>
      </c>
      <c r="K1658" s="4" cm="1">
        <f t="array" ref="K1658">IFERROR(_FV(_xldudf_EVEONLINE_TYPE(_FV(_FV(A1658,"type"),"id")),"Adjusted Price",TRUE),0)</f>
        <v>0</v>
      </c>
      <c r="L1658" s="4">
        <f t="shared" si="25"/>
        <v>0</v>
      </c>
    </row>
    <row r="1659" spans="2:12">
      <c r="B1659" t="str" cm="1">
        <f t="array" ref="B1659">IF(A1659="","-",_xldudf_EVEONLINE_GROUP(_FV(_FV(A1659,"type"),"groupID")))</f>
        <v>-</v>
      </c>
      <c r="C1659" t="str" cm="1">
        <f t="array" ref="C1659">IF(B1659="-","-",_xldudf_EVEONLINE_CATEGORY(_FV(B1659,"category_id")))</f>
        <v>-</v>
      </c>
      <c r="K1659" s="4" cm="1">
        <f t="array" ref="K1659">IFERROR(_FV(_xldudf_EVEONLINE_TYPE(_FV(_FV(A1659,"type"),"id")),"Adjusted Price",TRUE),0)</f>
        <v>0</v>
      </c>
      <c r="L1659" s="4">
        <f t="shared" si="25"/>
        <v>0</v>
      </c>
    </row>
    <row r="1660" spans="2:12">
      <c r="B1660" t="str" cm="1">
        <f t="array" ref="B1660">IF(A1660="","-",_xldudf_EVEONLINE_GROUP(_FV(_FV(A1660,"type"),"groupID")))</f>
        <v>-</v>
      </c>
      <c r="C1660" t="str" cm="1">
        <f t="array" ref="C1660">IF(B1660="-","-",_xldudf_EVEONLINE_CATEGORY(_FV(B1660,"category_id")))</f>
        <v>-</v>
      </c>
      <c r="K1660" s="4" cm="1">
        <f t="array" ref="K1660">IFERROR(_FV(_xldudf_EVEONLINE_TYPE(_FV(_FV(A1660,"type"),"id")),"Adjusted Price",TRUE),0)</f>
        <v>0</v>
      </c>
      <c r="L1660" s="4">
        <f t="shared" si="25"/>
        <v>0</v>
      </c>
    </row>
    <row r="1661" spans="2:12">
      <c r="B1661" t="str" cm="1">
        <f t="array" ref="B1661">IF(A1661="","-",_xldudf_EVEONLINE_GROUP(_FV(_FV(A1661,"type"),"groupID")))</f>
        <v>-</v>
      </c>
      <c r="C1661" t="str" cm="1">
        <f t="array" ref="C1661">IF(B1661="-","-",_xldudf_EVEONLINE_CATEGORY(_FV(B1661,"category_id")))</f>
        <v>-</v>
      </c>
      <c r="K1661" s="4" cm="1">
        <f t="array" ref="K1661">IFERROR(_FV(_xldudf_EVEONLINE_TYPE(_FV(_FV(A1661,"type"),"id")),"Adjusted Price",TRUE),0)</f>
        <v>0</v>
      </c>
      <c r="L1661" s="4">
        <f t="shared" si="25"/>
        <v>0</v>
      </c>
    </row>
    <row r="1662" spans="2:12">
      <c r="B1662" t="str" cm="1">
        <f t="array" ref="B1662">IF(A1662="","-",_xldudf_EVEONLINE_GROUP(_FV(_FV(A1662,"type"),"groupID")))</f>
        <v>-</v>
      </c>
      <c r="C1662" t="str" cm="1">
        <f t="array" ref="C1662">IF(B1662="-","-",_xldudf_EVEONLINE_CATEGORY(_FV(B1662,"category_id")))</f>
        <v>-</v>
      </c>
      <c r="K1662" s="4" cm="1">
        <f t="array" ref="K1662">IFERROR(_FV(_xldudf_EVEONLINE_TYPE(_FV(_FV(A1662,"type"),"id")),"Adjusted Price",TRUE),0)</f>
        <v>0</v>
      </c>
      <c r="L1662" s="4">
        <f t="shared" si="25"/>
        <v>0</v>
      </c>
    </row>
    <row r="1663" spans="2:12">
      <c r="B1663" t="str" cm="1">
        <f t="array" ref="B1663">IF(A1663="","-",_xldudf_EVEONLINE_GROUP(_FV(_FV(A1663,"type"),"groupID")))</f>
        <v>-</v>
      </c>
      <c r="C1663" t="str" cm="1">
        <f t="array" ref="C1663">IF(B1663="-","-",_xldudf_EVEONLINE_CATEGORY(_FV(B1663,"category_id")))</f>
        <v>-</v>
      </c>
      <c r="K1663" s="4" cm="1">
        <f t="array" ref="K1663">IFERROR(_FV(_xldudf_EVEONLINE_TYPE(_FV(_FV(A1663,"type"),"id")),"Adjusted Price",TRUE),0)</f>
        <v>0</v>
      </c>
      <c r="L1663" s="4">
        <f t="shared" si="25"/>
        <v>0</v>
      </c>
    </row>
    <row r="1664" spans="2:12">
      <c r="B1664" t="str" cm="1">
        <f t="array" ref="B1664">IF(A1664="","-",_xldudf_EVEONLINE_GROUP(_FV(_FV(A1664,"type"),"groupID")))</f>
        <v>-</v>
      </c>
      <c r="C1664" t="str" cm="1">
        <f t="array" ref="C1664">IF(B1664="-","-",_xldudf_EVEONLINE_CATEGORY(_FV(B1664,"category_id")))</f>
        <v>-</v>
      </c>
      <c r="K1664" s="4" cm="1">
        <f t="array" ref="K1664">IFERROR(_FV(_xldudf_EVEONLINE_TYPE(_FV(_FV(A1664,"type"),"id")),"Adjusted Price",TRUE),0)</f>
        <v>0</v>
      </c>
      <c r="L1664" s="4">
        <f t="shared" si="25"/>
        <v>0</v>
      </c>
    </row>
    <row r="1665" spans="2:12">
      <c r="B1665" t="str" cm="1">
        <f t="array" ref="B1665">IF(A1665="","-",_xldudf_EVEONLINE_GROUP(_FV(_FV(A1665,"type"),"groupID")))</f>
        <v>-</v>
      </c>
      <c r="C1665" t="str" cm="1">
        <f t="array" ref="C1665">IF(B1665="-","-",_xldudf_EVEONLINE_CATEGORY(_FV(B1665,"category_id")))</f>
        <v>-</v>
      </c>
      <c r="K1665" s="4" cm="1">
        <f t="array" ref="K1665">IFERROR(_FV(_xldudf_EVEONLINE_TYPE(_FV(_FV(A1665,"type"),"id")),"Adjusted Price",TRUE),0)</f>
        <v>0</v>
      </c>
      <c r="L1665" s="4">
        <f t="shared" si="25"/>
        <v>0</v>
      </c>
    </row>
    <row r="1666" spans="2:12">
      <c r="B1666" t="str" cm="1">
        <f t="array" ref="B1666">IF(A1666="","-",_xldudf_EVEONLINE_GROUP(_FV(_FV(A1666,"type"),"groupID")))</f>
        <v>-</v>
      </c>
      <c r="C1666" t="str" cm="1">
        <f t="array" ref="C1666">IF(B1666="-","-",_xldudf_EVEONLINE_CATEGORY(_FV(B1666,"category_id")))</f>
        <v>-</v>
      </c>
      <c r="K1666" s="4" cm="1">
        <f t="array" ref="K1666">IFERROR(_FV(_xldudf_EVEONLINE_TYPE(_FV(_FV(A1666,"type"),"id")),"Adjusted Price",TRUE),0)</f>
        <v>0</v>
      </c>
      <c r="L1666" s="4">
        <f t="shared" si="25"/>
        <v>0</v>
      </c>
    </row>
    <row r="1667" spans="2:12">
      <c r="B1667" t="str" cm="1">
        <f t="array" ref="B1667">IF(A1667="","-",_xldudf_EVEONLINE_GROUP(_FV(_FV(A1667,"type"),"groupID")))</f>
        <v>-</v>
      </c>
      <c r="C1667" t="str" cm="1">
        <f t="array" ref="C1667">IF(B1667="-","-",_xldudf_EVEONLINE_CATEGORY(_FV(B1667,"category_id")))</f>
        <v>-</v>
      </c>
      <c r="K1667" s="4" cm="1">
        <f t="array" ref="K1667">IFERROR(_FV(_xldudf_EVEONLINE_TYPE(_FV(_FV(A1667,"type"),"id")),"Adjusted Price",TRUE),0)</f>
        <v>0</v>
      </c>
      <c r="L1667" s="4">
        <f t="shared" ref="L1667:L1730" si="26">F1667*K1667</f>
        <v>0</v>
      </c>
    </row>
    <row r="1668" spans="2:12">
      <c r="B1668" t="str" cm="1">
        <f t="array" ref="B1668">IF(A1668="","-",_xldudf_EVEONLINE_GROUP(_FV(_FV(A1668,"type"),"groupID")))</f>
        <v>-</v>
      </c>
      <c r="C1668" t="str" cm="1">
        <f t="array" ref="C1668">IF(B1668="-","-",_xldudf_EVEONLINE_CATEGORY(_FV(B1668,"category_id")))</f>
        <v>-</v>
      </c>
      <c r="K1668" s="4" cm="1">
        <f t="array" ref="K1668">IFERROR(_FV(_xldudf_EVEONLINE_TYPE(_FV(_FV(A1668,"type"),"id")),"Adjusted Price",TRUE),0)</f>
        <v>0</v>
      </c>
      <c r="L1668" s="4">
        <f t="shared" si="26"/>
        <v>0</v>
      </c>
    </row>
    <row r="1669" spans="2:12">
      <c r="B1669" t="str" cm="1">
        <f t="array" ref="B1669">IF(A1669="","-",_xldudf_EVEONLINE_GROUP(_FV(_FV(A1669,"type"),"groupID")))</f>
        <v>-</v>
      </c>
      <c r="C1669" t="str" cm="1">
        <f t="array" ref="C1669">IF(B1669="-","-",_xldudf_EVEONLINE_CATEGORY(_FV(B1669,"category_id")))</f>
        <v>-</v>
      </c>
      <c r="K1669" s="4" cm="1">
        <f t="array" ref="K1669">IFERROR(_FV(_xldudf_EVEONLINE_TYPE(_FV(_FV(A1669,"type"),"id")),"Adjusted Price",TRUE),0)</f>
        <v>0</v>
      </c>
      <c r="L1669" s="4">
        <f t="shared" si="26"/>
        <v>0</v>
      </c>
    </row>
    <row r="1670" spans="2:12">
      <c r="B1670" t="str" cm="1">
        <f t="array" ref="B1670">IF(A1670="","-",_xldudf_EVEONLINE_GROUP(_FV(_FV(A1670,"type"),"groupID")))</f>
        <v>-</v>
      </c>
      <c r="C1670" t="str" cm="1">
        <f t="array" ref="C1670">IF(B1670="-","-",_xldudf_EVEONLINE_CATEGORY(_FV(B1670,"category_id")))</f>
        <v>-</v>
      </c>
      <c r="K1670" s="4" cm="1">
        <f t="array" ref="K1670">IFERROR(_FV(_xldudf_EVEONLINE_TYPE(_FV(_FV(A1670,"type"),"id")),"Adjusted Price",TRUE),0)</f>
        <v>0</v>
      </c>
      <c r="L1670" s="4">
        <f t="shared" si="26"/>
        <v>0</v>
      </c>
    </row>
    <row r="1671" spans="2:12">
      <c r="B1671" t="str" cm="1">
        <f t="array" ref="B1671">IF(A1671="","-",_xldudf_EVEONLINE_GROUP(_FV(_FV(A1671,"type"),"groupID")))</f>
        <v>-</v>
      </c>
      <c r="C1671" t="str" cm="1">
        <f t="array" ref="C1671">IF(B1671="-","-",_xldudf_EVEONLINE_CATEGORY(_FV(B1671,"category_id")))</f>
        <v>-</v>
      </c>
      <c r="K1671" s="4" cm="1">
        <f t="array" ref="K1671">IFERROR(_FV(_xldudf_EVEONLINE_TYPE(_FV(_FV(A1671,"type"),"id")),"Adjusted Price",TRUE),0)</f>
        <v>0</v>
      </c>
      <c r="L1671" s="4">
        <f t="shared" si="26"/>
        <v>0</v>
      </c>
    </row>
    <row r="1672" spans="2:12">
      <c r="B1672" t="str" cm="1">
        <f t="array" ref="B1672">IF(A1672="","-",_xldudf_EVEONLINE_GROUP(_FV(_FV(A1672,"type"),"groupID")))</f>
        <v>-</v>
      </c>
      <c r="C1672" t="str" cm="1">
        <f t="array" ref="C1672">IF(B1672="-","-",_xldudf_EVEONLINE_CATEGORY(_FV(B1672,"category_id")))</f>
        <v>-</v>
      </c>
      <c r="K1672" s="4" cm="1">
        <f t="array" ref="K1672">IFERROR(_FV(_xldudf_EVEONLINE_TYPE(_FV(_FV(A1672,"type"),"id")),"Adjusted Price",TRUE),0)</f>
        <v>0</v>
      </c>
      <c r="L1672" s="4">
        <f t="shared" si="26"/>
        <v>0</v>
      </c>
    </row>
    <row r="1673" spans="2:12">
      <c r="B1673" t="str" cm="1">
        <f t="array" ref="B1673">IF(A1673="","-",_xldudf_EVEONLINE_GROUP(_FV(_FV(A1673,"type"),"groupID")))</f>
        <v>-</v>
      </c>
      <c r="C1673" t="str" cm="1">
        <f t="array" ref="C1673">IF(B1673="-","-",_xldudf_EVEONLINE_CATEGORY(_FV(B1673,"category_id")))</f>
        <v>-</v>
      </c>
      <c r="K1673" s="4" cm="1">
        <f t="array" ref="K1673">IFERROR(_FV(_xldudf_EVEONLINE_TYPE(_FV(_FV(A1673,"type"),"id")),"Adjusted Price",TRUE),0)</f>
        <v>0</v>
      </c>
      <c r="L1673" s="4">
        <f t="shared" si="26"/>
        <v>0</v>
      </c>
    </row>
    <row r="1674" spans="2:12">
      <c r="B1674" t="str" cm="1">
        <f t="array" ref="B1674">IF(A1674="","-",_xldudf_EVEONLINE_GROUP(_FV(_FV(A1674,"type"),"groupID")))</f>
        <v>-</v>
      </c>
      <c r="C1674" t="str" cm="1">
        <f t="array" ref="C1674">IF(B1674="-","-",_xldudf_EVEONLINE_CATEGORY(_FV(B1674,"category_id")))</f>
        <v>-</v>
      </c>
      <c r="K1674" s="4" cm="1">
        <f t="array" ref="K1674">IFERROR(_FV(_xldudf_EVEONLINE_TYPE(_FV(_FV(A1674,"type"),"id")),"Adjusted Price",TRUE),0)</f>
        <v>0</v>
      </c>
      <c r="L1674" s="4">
        <f t="shared" si="26"/>
        <v>0</v>
      </c>
    </row>
    <row r="1675" spans="2:12">
      <c r="B1675" t="str" cm="1">
        <f t="array" ref="B1675">IF(A1675="","-",_xldudf_EVEONLINE_GROUP(_FV(_FV(A1675,"type"),"groupID")))</f>
        <v>-</v>
      </c>
      <c r="C1675" t="str" cm="1">
        <f t="array" ref="C1675">IF(B1675="-","-",_xldudf_EVEONLINE_CATEGORY(_FV(B1675,"category_id")))</f>
        <v>-</v>
      </c>
      <c r="K1675" s="4" cm="1">
        <f t="array" ref="K1675">IFERROR(_FV(_xldudf_EVEONLINE_TYPE(_FV(_FV(A1675,"type"),"id")),"Adjusted Price",TRUE),0)</f>
        <v>0</v>
      </c>
      <c r="L1675" s="4">
        <f t="shared" si="26"/>
        <v>0</v>
      </c>
    </row>
    <row r="1676" spans="2:12">
      <c r="B1676" t="str" cm="1">
        <f t="array" ref="B1676">IF(A1676="","-",_xldudf_EVEONLINE_GROUP(_FV(_FV(A1676,"type"),"groupID")))</f>
        <v>-</v>
      </c>
      <c r="C1676" t="str" cm="1">
        <f t="array" ref="C1676">IF(B1676="-","-",_xldudf_EVEONLINE_CATEGORY(_FV(B1676,"category_id")))</f>
        <v>-</v>
      </c>
      <c r="K1676" s="4" cm="1">
        <f t="array" ref="K1676">IFERROR(_FV(_xldudf_EVEONLINE_TYPE(_FV(_FV(A1676,"type"),"id")),"Adjusted Price",TRUE),0)</f>
        <v>0</v>
      </c>
      <c r="L1676" s="4">
        <f t="shared" si="26"/>
        <v>0</v>
      </c>
    </row>
    <row r="1677" spans="2:12">
      <c r="B1677" t="str" cm="1">
        <f t="array" ref="B1677">IF(A1677="","-",_xldudf_EVEONLINE_GROUP(_FV(_FV(A1677,"type"),"groupID")))</f>
        <v>-</v>
      </c>
      <c r="C1677" t="str" cm="1">
        <f t="array" ref="C1677">IF(B1677="-","-",_xldudf_EVEONLINE_CATEGORY(_FV(B1677,"category_id")))</f>
        <v>-</v>
      </c>
      <c r="K1677" s="4" cm="1">
        <f t="array" ref="K1677">IFERROR(_FV(_xldudf_EVEONLINE_TYPE(_FV(_FV(A1677,"type"),"id")),"Adjusted Price",TRUE),0)</f>
        <v>0</v>
      </c>
      <c r="L1677" s="4">
        <f t="shared" si="26"/>
        <v>0</v>
      </c>
    </row>
    <row r="1678" spans="2:12">
      <c r="B1678" t="str" cm="1">
        <f t="array" ref="B1678">IF(A1678="","-",_xldudf_EVEONLINE_GROUP(_FV(_FV(A1678,"type"),"groupID")))</f>
        <v>-</v>
      </c>
      <c r="C1678" t="str" cm="1">
        <f t="array" ref="C1678">IF(B1678="-","-",_xldudf_EVEONLINE_CATEGORY(_FV(B1678,"category_id")))</f>
        <v>-</v>
      </c>
      <c r="K1678" s="4" cm="1">
        <f t="array" ref="K1678">IFERROR(_FV(_xldudf_EVEONLINE_TYPE(_FV(_FV(A1678,"type"),"id")),"Adjusted Price",TRUE),0)</f>
        <v>0</v>
      </c>
      <c r="L1678" s="4">
        <f t="shared" si="26"/>
        <v>0</v>
      </c>
    </row>
    <row r="1679" spans="2:12">
      <c r="B1679" t="str" cm="1">
        <f t="array" ref="B1679">IF(A1679="","-",_xldudf_EVEONLINE_GROUP(_FV(_FV(A1679,"type"),"groupID")))</f>
        <v>-</v>
      </c>
      <c r="C1679" t="str" cm="1">
        <f t="array" ref="C1679">IF(B1679="-","-",_xldudf_EVEONLINE_CATEGORY(_FV(B1679,"category_id")))</f>
        <v>-</v>
      </c>
      <c r="K1679" s="4" cm="1">
        <f t="array" ref="K1679">IFERROR(_FV(_xldudf_EVEONLINE_TYPE(_FV(_FV(A1679,"type"),"id")),"Adjusted Price",TRUE),0)</f>
        <v>0</v>
      </c>
      <c r="L1679" s="4">
        <f t="shared" si="26"/>
        <v>0</v>
      </c>
    </row>
    <row r="1680" spans="2:12">
      <c r="B1680" t="str" cm="1">
        <f t="array" ref="B1680">IF(A1680="","-",_xldudf_EVEONLINE_GROUP(_FV(_FV(A1680,"type"),"groupID")))</f>
        <v>-</v>
      </c>
      <c r="C1680" t="str" cm="1">
        <f t="array" ref="C1680">IF(B1680="-","-",_xldudf_EVEONLINE_CATEGORY(_FV(B1680,"category_id")))</f>
        <v>-</v>
      </c>
      <c r="K1680" s="4" cm="1">
        <f t="array" ref="K1680">IFERROR(_FV(_xldudf_EVEONLINE_TYPE(_FV(_FV(A1680,"type"),"id")),"Adjusted Price",TRUE),0)</f>
        <v>0</v>
      </c>
      <c r="L1680" s="4">
        <f t="shared" si="26"/>
        <v>0</v>
      </c>
    </row>
    <row r="1681" spans="2:12">
      <c r="B1681" t="str" cm="1">
        <f t="array" ref="B1681">IF(A1681="","-",_xldudf_EVEONLINE_GROUP(_FV(_FV(A1681,"type"),"groupID")))</f>
        <v>-</v>
      </c>
      <c r="C1681" t="str" cm="1">
        <f t="array" ref="C1681">IF(B1681="-","-",_xldudf_EVEONLINE_CATEGORY(_FV(B1681,"category_id")))</f>
        <v>-</v>
      </c>
      <c r="K1681" s="4" cm="1">
        <f t="array" ref="K1681">IFERROR(_FV(_xldudf_EVEONLINE_TYPE(_FV(_FV(A1681,"type"),"id")),"Adjusted Price",TRUE),0)</f>
        <v>0</v>
      </c>
      <c r="L1681" s="4">
        <f t="shared" si="26"/>
        <v>0</v>
      </c>
    </row>
    <row r="1682" spans="2:12">
      <c r="B1682" t="str" cm="1">
        <f t="array" ref="B1682">IF(A1682="","-",_xldudf_EVEONLINE_GROUP(_FV(_FV(A1682,"type"),"groupID")))</f>
        <v>-</v>
      </c>
      <c r="C1682" t="str" cm="1">
        <f t="array" ref="C1682">IF(B1682="-","-",_xldudf_EVEONLINE_CATEGORY(_FV(B1682,"category_id")))</f>
        <v>-</v>
      </c>
      <c r="K1682" s="4" cm="1">
        <f t="array" ref="K1682">IFERROR(_FV(_xldudf_EVEONLINE_TYPE(_FV(_FV(A1682,"type"),"id")),"Adjusted Price",TRUE),0)</f>
        <v>0</v>
      </c>
      <c r="L1682" s="4">
        <f t="shared" si="26"/>
        <v>0</v>
      </c>
    </row>
    <row r="1683" spans="2:12">
      <c r="B1683" t="str" cm="1">
        <f t="array" ref="B1683">IF(A1683="","-",_xldudf_EVEONLINE_GROUP(_FV(_FV(A1683,"type"),"groupID")))</f>
        <v>-</v>
      </c>
      <c r="C1683" t="str" cm="1">
        <f t="array" ref="C1683">IF(B1683="-","-",_xldudf_EVEONLINE_CATEGORY(_FV(B1683,"category_id")))</f>
        <v>-</v>
      </c>
      <c r="K1683" s="4" cm="1">
        <f t="array" ref="K1683">IFERROR(_FV(_xldudf_EVEONLINE_TYPE(_FV(_FV(A1683,"type"),"id")),"Adjusted Price",TRUE),0)</f>
        <v>0</v>
      </c>
      <c r="L1683" s="4">
        <f t="shared" si="26"/>
        <v>0</v>
      </c>
    </row>
    <row r="1684" spans="2:12">
      <c r="B1684" t="str" cm="1">
        <f t="array" ref="B1684">IF(A1684="","-",_xldudf_EVEONLINE_GROUP(_FV(_FV(A1684,"type"),"groupID")))</f>
        <v>-</v>
      </c>
      <c r="C1684" t="str" cm="1">
        <f t="array" ref="C1684">IF(B1684="-","-",_xldudf_EVEONLINE_CATEGORY(_FV(B1684,"category_id")))</f>
        <v>-</v>
      </c>
      <c r="K1684" s="4" cm="1">
        <f t="array" ref="K1684">IFERROR(_FV(_xldudf_EVEONLINE_TYPE(_FV(_FV(A1684,"type"),"id")),"Adjusted Price",TRUE),0)</f>
        <v>0</v>
      </c>
      <c r="L1684" s="4">
        <f t="shared" si="26"/>
        <v>0</v>
      </c>
    </row>
    <row r="1685" spans="2:12">
      <c r="B1685" t="str" cm="1">
        <f t="array" ref="B1685">IF(A1685="","-",_xldudf_EVEONLINE_GROUP(_FV(_FV(A1685,"type"),"groupID")))</f>
        <v>-</v>
      </c>
      <c r="C1685" t="str" cm="1">
        <f t="array" ref="C1685">IF(B1685="-","-",_xldudf_EVEONLINE_CATEGORY(_FV(B1685,"category_id")))</f>
        <v>-</v>
      </c>
      <c r="K1685" s="4" cm="1">
        <f t="array" ref="K1685">IFERROR(_FV(_xldudf_EVEONLINE_TYPE(_FV(_FV(A1685,"type"),"id")),"Adjusted Price",TRUE),0)</f>
        <v>0</v>
      </c>
      <c r="L1685" s="4">
        <f t="shared" si="26"/>
        <v>0</v>
      </c>
    </row>
    <row r="1686" spans="2:12">
      <c r="B1686" t="str" cm="1">
        <f t="array" ref="B1686">IF(A1686="","-",_xldudf_EVEONLINE_GROUP(_FV(_FV(A1686,"type"),"groupID")))</f>
        <v>-</v>
      </c>
      <c r="C1686" t="str" cm="1">
        <f t="array" ref="C1686">IF(B1686="-","-",_xldudf_EVEONLINE_CATEGORY(_FV(B1686,"category_id")))</f>
        <v>-</v>
      </c>
      <c r="K1686" s="4" cm="1">
        <f t="array" ref="K1686">IFERROR(_FV(_xldudf_EVEONLINE_TYPE(_FV(_FV(A1686,"type"),"id")),"Adjusted Price",TRUE),0)</f>
        <v>0</v>
      </c>
      <c r="L1686" s="4">
        <f t="shared" si="26"/>
        <v>0</v>
      </c>
    </row>
    <row r="1687" spans="2:12">
      <c r="B1687" t="str" cm="1">
        <f t="array" ref="B1687">IF(A1687="","-",_xldudf_EVEONLINE_GROUP(_FV(_FV(A1687,"type"),"groupID")))</f>
        <v>-</v>
      </c>
      <c r="C1687" t="str" cm="1">
        <f t="array" ref="C1687">IF(B1687="-","-",_xldudf_EVEONLINE_CATEGORY(_FV(B1687,"category_id")))</f>
        <v>-</v>
      </c>
      <c r="K1687" s="4" cm="1">
        <f t="array" ref="K1687">IFERROR(_FV(_xldudf_EVEONLINE_TYPE(_FV(_FV(A1687,"type"),"id")),"Adjusted Price",TRUE),0)</f>
        <v>0</v>
      </c>
      <c r="L1687" s="4">
        <f t="shared" si="26"/>
        <v>0</v>
      </c>
    </row>
    <row r="1688" spans="2:12">
      <c r="B1688" t="str" cm="1">
        <f t="array" ref="B1688">IF(A1688="","-",_xldudf_EVEONLINE_GROUP(_FV(_FV(A1688,"type"),"groupID")))</f>
        <v>-</v>
      </c>
      <c r="C1688" t="str" cm="1">
        <f t="array" ref="C1688">IF(B1688="-","-",_xldudf_EVEONLINE_CATEGORY(_FV(B1688,"category_id")))</f>
        <v>-</v>
      </c>
      <c r="K1688" s="4" cm="1">
        <f t="array" ref="K1688">IFERROR(_FV(_xldudf_EVEONLINE_TYPE(_FV(_FV(A1688,"type"),"id")),"Adjusted Price",TRUE),0)</f>
        <v>0</v>
      </c>
      <c r="L1688" s="4">
        <f t="shared" si="26"/>
        <v>0</v>
      </c>
    </row>
    <row r="1689" spans="2:12">
      <c r="B1689" t="str" cm="1">
        <f t="array" ref="B1689">IF(A1689="","-",_xldudf_EVEONLINE_GROUP(_FV(_FV(A1689,"type"),"groupID")))</f>
        <v>-</v>
      </c>
      <c r="C1689" t="str" cm="1">
        <f t="array" ref="C1689">IF(B1689="-","-",_xldudf_EVEONLINE_CATEGORY(_FV(B1689,"category_id")))</f>
        <v>-</v>
      </c>
      <c r="K1689" s="4" cm="1">
        <f t="array" ref="K1689">IFERROR(_FV(_xldudf_EVEONLINE_TYPE(_FV(_FV(A1689,"type"),"id")),"Adjusted Price",TRUE),0)</f>
        <v>0</v>
      </c>
      <c r="L1689" s="4">
        <f t="shared" si="26"/>
        <v>0</v>
      </c>
    </row>
    <row r="1690" spans="2:12">
      <c r="B1690" t="str" cm="1">
        <f t="array" ref="B1690">IF(A1690="","-",_xldudf_EVEONLINE_GROUP(_FV(_FV(A1690,"type"),"groupID")))</f>
        <v>-</v>
      </c>
      <c r="C1690" t="str" cm="1">
        <f t="array" ref="C1690">IF(B1690="-","-",_xldudf_EVEONLINE_CATEGORY(_FV(B1690,"category_id")))</f>
        <v>-</v>
      </c>
      <c r="K1690" s="4" cm="1">
        <f t="array" ref="K1690">IFERROR(_FV(_xldudf_EVEONLINE_TYPE(_FV(_FV(A1690,"type"),"id")),"Adjusted Price",TRUE),0)</f>
        <v>0</v>
      </c>
      <c r="L1690" s="4">
        <f t="shared" si="26"/>
        <v>0</v>
      </c>
    </row>
    <row r="1691" spans="2:12">
      <c r="B1691" t="str" cm="1">
        <f t="array" ref="B1691">IF(A1691="","-",_xldudf_EVEONLINE_GROUP(_FV(_FV(A1691,"type"),"groupID")))</f>
        <v>-</v>
      </c>
      <c r="C1691" t="str" cm="1">
        <f t="array" ref="C1691">IF(B1691="-","-",_xldudf_EVEONLINE_CATEGORY(_FV(B1691,"category_id")))</f>
        <v>-</v>
      </c>
      <c r="K1691" s="4" cm="1">
        <f t="array" ref="K1691">IFERROR(_FV(_xldudf_EVEONLINE_TYPE(_FV(_FV(A1691,"type"),"id")),"Adjusted Price",TRUE),0)</f>
        <v>0</v>
      </c>
      <c r="L1691" s="4">
        <f t="shared" si="26"/>
        <v>0</v>
      </c>
    </row>
    <row r="1692" spans="2:12">
      <c r="B1692" t="str" cm="1">
        <f t="array" ref="B1692">IF(A1692="","-",_xldudf_EVEONLINE_GROUP(_FV(_FV(A1692,"type"),"groupID")))</f>
        <v>-</v>
      </c>
      <c r="C1692" t="str" cm="1">
        <f t="array" ref="C1692">IF(B1692="-","-",_xldudf_EVEONLINE_CATEGORY(_FV(B1692,"category_id")))</f>
        <v>-</v>
      </c>
      <c r="K1692" s="4" cm="1">
        <f t="array" ref="K1692">IFERROR(_FV(_xldudf_EVEONLINE_TYPE(_FV(_FV(A1692,"type"),"id")),"Adjusted Price",TRUE),0)</f>
        <v>0</v>
      </c>
      <c r="L1692" s="4">
        <f t="shared" si="26"/>
        <v>0</v>
      </c>
    </row>
    <row r="1693" spans="2:12">
      <c r="B1693" t="str" cm="1">
        <f t="array" ref="B1693">IF(A1693="","-",_xldudf_EVEONLINE_GROUP(_FV(_FV(A1693,"type"),"groupID")))</f>
        <v>-</v>
      </c>
      <c r="C1693" t="str" cm="1">
        <f t="array" ref="C1693">IF(B1693="-","-",_xldudf_EVEONLINE_CATEGORY(_FV(B1693,"category_id")))</f>
        <v>-</v>
      </c>
      <c r="K1693" s="4" cm="1">
        <f t="array" ref="K1693">IFERROR(_FV(_xldudf_EVEONLINE_TYPE(_FV(_FV(A1693,"type"),"id")),"Adjusted Price",TRUE),0)</f>
        <v>0</v>
      </c>
      <c r="L1693" s="4">
        <f t="shared" si="26"/>
        <v>0</v>
      </c>
    </row>
    <row r="1694" spans="2:12">
      <c r="B1694" t="str" cm="1">
        <f t="array" ref="B1694">IF(A1694="","-",_xldudf_EVEONLINE_GROUP(_FV(_FV(A1694,"type"),"groupID")))</f>
        <v>-</v>
      </c>
      <c r="C1694" t="str" cm="1">
        <f t="array" ref="C1694">IF(B1694="-","-",_xldudf_EVEONLINE_CATEGORY(_FV(B1694,"category_id")))</f>
        <v>-</v>
      </c>
      <c r="K1694" s="4" cm="1">
        <f t="array" ref="K1694">IFERROR(_FV(_xldudf_EVEONLINE_TYPE(_FV(_FV(A1694,"type"),"id")),"Adjusted Price",TRUE),0)</f>
        <v>0</v>
      </c>
      <c r="L1694" s="4">
        <f t="shared" si="26"/>
        <v>0</v>
      </c>
    </row>
    <row r="1695" spans="2:12">
      <c r="B1695" t="str" cm="1">
        <f t="array" ref="B1695">IF(A1695="","-",_xldudf_EVEONLINE_GROUP(_FV(_FV(A1695,"type"),"groupID")))</f>
        <v>-</v>
      </c>
      <c r="C1695" t="str" cm="1">
        <f t="array" ref="C1695">IF(B1695="-","-",_xldudf_EVEONLINE_CATEGORY(_FV(B1695,"category_id")))</f>
        <v>-</v>
      </c>
      <c r="K1695" s="4" cm="1">
        <f t="array" ref="K1695">IFERROR(_FV(_xldudf_EVEONLINE_TYPE(_FV(_FV(A1695,"type"),"id")),"Adjusted Price",TRUE),0)</f>
        <v>0</v>
      </c>
      <c r="L1695" s="4">
        <f t="shared" si="26"/>
        <v>0</v>
      </c>
    </row>
    <row r="1696" spans="2:12">
      <c r="B1696" t="str" cm="1">
        <f t="array" ref="B1696">IF(A1696="","-",_xldudf_EVEONLINE_GROUP(_FV(_FV(A1696,"type"),"groupID")))</f>
        <v>-</v>
      </c>
      <c r="C1696" t="str" cm="1">
        <f t="array" ref="C1696">IF(B1696="-","-",_xldudf_EVEONLINE_CATEGORY(_FV(B1696,"category_id")))</f>
        <v>-</v>
      </c>
      <c r="K1696" s="4" cm="1">
        <f t="array" ref="K1696">IFERROR(_FV(_xldudf_EVEONLINE_TYPE(_FV(_FV(A1696,"type"),"id")),"Adjusted Price",TRUE),0)</f>
        <v>0</v>
      </c>
      <c r="L1696" s="4">
        <f t="shared" si="26"/>
        <v>0</v>
      </c>
    </row>
    <row r="1697" spans="2:12">
      <c r="B1697" t="str" cm="1">
        <f t="array" ref="B1697">IF(A1697="","-",_xldudf_EVEONLINE_GROUP(_FV(_FV(A1697,"type"),"groupID")))</f>
        <v>-</v>
      </c>
      <c r="C1697" t="str" cm="1">
        <f t="array" ref="C1697">IF(B1697="-","-",_xldudf_EVEONLINE_CATEGORY(_FV(B1697,"category_id")))</f>
        <v>-</v>
      </c>
      <c r="K1697" s="4" cm="1">
        <f t="array" ref="K1697">IFERROR(_FV(_xldudf_EVEONLINE_TYPE(_FV(_FV(A1697,"type"),"id")),"Adjusted Price",TRUE),0)</f>
        <v>0</v>
      </c>
      <c r="L1697" s="4">
        <f t="shared" si="26"/>
        <v>0</v>
      </c>
    </row>
    <row r="1698" spans="2:12">
      <c r="B1698" t="str" cm="1">
        <f t="array" ref="B1698">IF(A1698="","-",_xldudf_EVEONLINE_GROUP(_FV(_FV(A1698,"type"),"groupID")))</f>
        <v>-</v>
      </c>
      <c r="C1698" t="str" cm="1">
        <f t="array" ref="C1698">IF(B1698="-","-",_xldudf_EVEONLINE_CATEGORY(_FV(B1698,"category_id")))</f>
        <v>-</v>
      </c>
      <c r="K1698" s="4" cm="1">
        <f t="array" ref="K1698">IFERROR(_FV(_xldudf_EVEONLINE_TYPE(_FV(_FV(A1698,"type"),"id")),"Adjusted Price",TRUE),0)</f>
        <v>0</v>
      </c>
      <c r="L1698" s="4">
        <f t="shared" si="26"/>
        <v>0</v>
      </c>
    </row>
    <row r="1699" spans="2:12">
      <c r="B1699" t="str" cm="1">
        <f t="array" ref="B1699">IF(A1699="","-",_xldudf_EVEONLINE_GROUP(_FV(_FV(A1699,"type"),"groupID")))</f>
        <v>-</v>
      </c>
      <c r="C1699" t="str" cm="1">
        <f t="array" ref="C1699">IF(B1699="-","-",_xldudf_EVEONLINE_CATEGORY(_FV(B1699,"category_id")))</f>
        <v>-</v>
      </c>
      <c r="K1699" s="4" cm="1">
        <f t="array" ref="K1699">IFERROR(_FV(_xldudf_EVEONLINE_TYPE(_FV(_FV(A1699,"type"),"id")),"Adjusted Price",TRUE),0)</f>
        <v>0</v>
      </c>
      <c r="L1699" s="4">
        <f t="shared" si="26"/>
        <v>0</v>
      </c>
    </row>
    <row r="1700" spans="2:12">
      <c r="B1700" t="str" cm="1">
        <f t="array" ref="B1700">IF(A1700="","-",_xldudf_EVEONLINE_GROUP(_FV(_FV(A1700,"type"),"groupID")))</f>
        <v>-</v>
      </c>
      <c r="C1700" t="str" cm="1">
        <f t="array" ref="C1700">IF(B1700="-","-",_xldudf_EVEONLINE_CATEGORY(_FV(B1700,"category_id")))</f>
        <v>-</v>
      </c>
      <c r="K1700" s="4" cm="1">
        <f t="array" ref="K1700">IFERROR(_FV(_xldudf_EVEONLINE_TYPE(_FV(_FV(A1700,"type"),"id")),"Adjusted Price",TRUE),0)</f>
        <v>0</v>
      </c>
      <c r="L1700" s="4">
        <f t="shared" si="26"/>
        <v>0</v>
      </c>
    </row>
    <row r="1701" spans="2:12">
      <c r="B1701" t="str" cm="1">
        <f t="array" ref="B1701">IF(A1701="","-",_xldudf_EVEONLINE_GROUP(_FV(_FV(A1701,"type"),"groupID")))</f>
        <v>-</v>
      </c>
      <c r="C1701" t="str" cm="1">
        <f t="array" ref="C1701">IF(B1701="-","-",_xldudf_EVEONLINE_CATEGORY(_FV(B1701,"category_id")))</f>
        <v>-</v>
      </c>
      <c r="K1701" s="4" cm="1">
        <f t="array" ref="K1701">IFERROR(_FV(_xldudf_EVEONLINE_TYPE(_FV(_FV(A1701,"type"),"id")),"Adjusted Price",TRUE),0)</f>
        <v>0</v>
      </c>
      <c r="L1701" s="4">
        <f t="shared" si="26"/>
        <v>0</v>
      </c>
    </row>
    <row r="1702" spans="2:12">
      <c r="B1702" t="str" cm="1">
        <f t="array" ref="B1702">IF(A1702="","-",_xldudf_EVEONLINE_GROUP(_FV(_FV(A1702,"type"),"groupID")))</f>
        <v>-</v>
      </c>
      <c r="C1702" t="str" cm="1">
        <f t="array" ref="C1702">IF(B1702="-","-",_xldudf_EVEONLINE_CATEGORY(_FV(B1702,"category_id")))</f>
        <v>-</v>
      </c>
      <c r="K1702" s="4" cm="1">
        <f t="array" ref="K1702">IFERROR(_FV(_xldudf_EVEONLINE_TYPE(_FV(_FV(A1702,"type"),"id")),"Adjusted Price",TRUE),0)</f>
        <v>0</v>
      </c>
      <c r="L1702" s="4">
        <f t="shared" si="26"/>
        <v>0</v>
      </c>
    </row>
    <row r="1703" spans="2:12">
      <c r="B1703" t="str" cm="1">
        <f t="array" ref="B1703">IF(A1703="","-",_xldudf_EVEONLINE_GROUP(_FV(_FV(A1703,"type"),"groupID")))</f>
        <v>-</v>
      </c>
      <c r="C1703" t="str" cm="1">
        <f t="array" ref="C1703">IF(B1703="-","-",_xldudf_EVEONLINE_CATEGORY(_FV(B1703,"category_id")))</f>
        <v>-</v>
      </c>
      <c r="K1703" s="4" cm="1">
        <f t="array" ref="K1703">IFERROR(_FV(_xldudf_EVEONLINE_TYPE(_FV(_FV(A1703,"type"),"id")),"Adjusted Price",TRUE),0)</f>
        <v>0</v>
      </c>
      <c r="L1703" s="4">
        <f t="shared" si="26"/>
        <v>0</v>
      </c>
    </row>
    <row r="1704" spans="2:12">
      <c r="B1704" t="str" cm="1">
        <f t="array" ref="B1704">IF(A1704="","-",_xldudf_EVEONLINE_GROUP(_FV(_FV(A1704,"type"),"groupID")))</f>
        <v>-</v>
      </c>
      <c r="C1704" t="str" cm="1">
        <f t="array" ref="C1704">IF(B1704="-","-",_xldudf_EVEONLINE_CATEGORY(_FV(B1704,"category_id")))</f>
        <v>-</v>
      </c>
      <c r="K1704" s="4" cm="1">
        <f t="array" ref="K1704">IFERROR(_FV(_xldudf_EVEONLINE_TYPE(_FV(_FV(A1704,"type"),"id")),"Adjusted Price",TRUE),0)</f>
        <v>0</v>
      </c>
      <c r="L1704" s="4">
        <f t="shared" si="26"/>
        <v>0</v>
      </c>
    </row>
    <row r="1705" spans="2:12">
      <c r="B1705" t="str" cm="1">
        <f t="array" ref="B1705">IF(A1705="","-",_xldudf_EVEONLINE_GROUP(_FV(_FV(A1705,"type"),"groupID")))</f>
        <v>-</v>
      </c>
      <c r="C1705" t="str" cm="1">
        <f t="array" ref="C1705">IF(B1705="-","-",_xldudf_EVEONLINE_CATEGORY(_FV(B1705,"category_id")))</f>
        <v>-</v>
      </c>
      <c r="K1705" s="4" cm="1">
        <f t="array" ref="K1705">IFERROR(_FV(_xldudf_EVEONLINE_TYPE(_FV(_FV(A1705,"type"),"id")),"Adjusted Price",TRUE),0)</f>
        <v>0</v>
      </c>
      <c r="L1705" s="4">
        <f t="shared" si="26"/>
        <v>0</v>
      </c>
    </row>
    <row r="1706" spans="2:12">
      <c r="B1706" t="str" cm="1">
        <f t="array" ref="B1706">IF(A1706="","-",_xldudf_EVEONLINE_GROUP(_FV(_FV(A1706,"type"),"groupID")))</f>
        <v>-</v>
      </c>
      <c r="C1706" t="str" cm="1">
        <f t="array" ref="C1706">IF(B1706="-","-",_xldudf_EVEONLINE_CATEGORY(_FV(B1706,"category_id")))</f>
        <v>-</v>
      </c>
      <c r="K1706" s="4" cm="1">
        <f t="array" ref="K1706">IFERROR(_FV(_xldudf_EVEONLINE_TYPE(_FV(_FV(A1706,"type"),"id")),"Adjusted Price",TRUE),0)</f>
        <v>0</v>
      </c>
      <c r="L1706" s="4">
        <f t="shared" si="26"/>
        <v>0</v>
      </c>
    </row>
    <row r="1707" spans="2:12">
      <c r="B1707" t="str" cm="1">
        <f t="array" ref="B1707">IF(A1707="","-",_xldudf_EVEONLINE_GROUP(_FV(_FV(A1707,"type"),"groupID")))</f>
        <v>-</v>
      </c>
      <c r="C1707" t="str" cm="1">
        <f t="array" ref="C1707">IF(B1707="-","-",_xldudf_EVEONLINE_CATEGORY(_FV(B1707,"category_id")))</f>
        <v>-</v>
      </c>
      <c r="K1707" s="4" cm="1">
        <f t="array" ref="K1707">IFERROR(_FV(_xldudf_EVEONLINE_TYPE(_FV(_FV(A1707,"type"),"id")),"Adjusted Price",TRUE),0)</f>
        <v>0</v>
      </c>
      <c r="L1707" s="4">
        <f t="shared" si="26"/>
        <v>0</v>
      </c>
    </row>
    <row r="1708" spans="2:12">
      <c r="B1708" t="str" cm="1">
        <f t="array" ref="B1708">IF(A1708="","-",_xldudf_EVEONLINE_GROUP(_FV(_FV(A1708,"type"),"groupID")))</f>
        <v>-</v>
      </c>
      <c r="C1708" t="str" cm="1">
        <f t="array" ref="C1708">IF(B1708="-","-",_xldudf_EVEONLINE_CATEGORY(_FV(B1708,"category_id")))</f>
        <v>-</v>
      </c>
      <c r="K1708" s="4" cm="1">
        <f t="array" ref="K1708">IFERROR(_FV(_xldudf_EVEONLINE_TYPE(_FV(_FV(A1708,"type"),"id")),"Adjusted Price",TRUE),0)</f>
        <v>0</v>
      </c>
      <c r="L1708" s="4">
        <f t="shared" si="26"/>
        <v>0</v>
      </c>
    </row>
    <row r="1709" spans="2:12">
      <c r="B1709" t="str" cm="1">
        <f t="array" ref="B1709">IF(A1709="","-",_xldudf_EVEONLINE_GROUP(_FV(_FV(A1709,"type"),"groupID")))</f>
        <v>-</v>
      </c>
      <c r="C1709" t="str" cm="1">
        <f t="array" ref="C1709">IF(B1709="-","-",_xldudf_EVEONLINE_CATEGORY(_FV(B1709,"category_id")))</f>
        <v>-</v>
      </c>
      <c r="K1709" s="4" cm="1">
        <f t="array" ref="K1709">IFERROR(_FV(_xldudf_EVEONLINE_TYPE(_FV(_FV(A1709,"type"),"id")),"Adjusted Price",TRUE),0)</f>
        <v>0</v>
      </c>
      <c r="L1709" s="4">
        <f t="shared" si="26"/>
        <v>0</v>
      </c>
    </row>
    <row r="1710" spans="2:12">
      <c r="B1710" t="str" cm="1">
        <f t="array" ref="B1710">IF(A1710="","-",_xldudf_EVEONLINE_GROUP(_FV(_FV(A1710,"type"),"groupID")))</f>
        <v>-</v>
      </c>
      <c r="C1710" t="str" cm="1">
        <f t="array" ref="C1710">IF(B1710="-","-",_xldudf_EVEONLINE_CATEGORY(_FV(B1710,"category_id")))</f>
        <v>-</v>
      </c>
      <c r="K1710" s="4" cm="1">
        <f t="array" ref="K1710">IFERROR(_FV(_xldudf_EVEONLINE_TYPE(_FV(_FV(A1710,"type"),"id")),"Adjusted Price",TRUE),0)</f>
        <v>0</v>
      </c>
      <c r="L1710" s="4">
        <f t="shared" si="26"/>
        <v>0</v>
      </c>
    </row>
    <row r="1711" spans="2:12">
      <c r="B1711" t="str" cm="1">
        <f t="array" ref="B1711">IF(A1711="","-",_xldudf_EVEONLINE_GROUP(_FV(_FV(A1711,"type"),"groupID")))</f>
        <v>-</v>
      </c>
      <c r="C1711" t="str" cm="1">
        <f t="array" ref="C1711">IF(B1711="-","-",_xldudf_EVEONLINE_CATEGORY(_FV(B1711,"category_id")))</f>
        <v>-</v>
      </c>
      <c r="K1711" s="4" cm="1">
        <f t="array" ref="K1711">IFERROR(_FV(_xldudf_EVEONLINE_TYPE(_FV(_FV(A1711,"type"),"id")),"Adjusted Price",TRUE),0)</f>
        <v>0</v>
      </c>
      <c r="L1711" s="4">
        <f t="shared" si="26"/>
        <v>0</v>
      </c>
    </row>
    <row r="1712" spans="2:12">
      <c r="B1712" t="str" cm="1">
        <f t="array" ref="B1712">IF(A1712="","-",_xldudf_EVEONLINE_GROUP(_FV(_FV(A1712,"type"),"groupID")))</f>
        <v>-</v>
      </c>
      <c r="C1712" t="str" cm="1">
        <f t="array" ref="C1712">IF(B1712="-","-",_xldudf_EVEONLINE_CATEGORY(_FV(B1712,"category_id")))</f>
        <v>-</v>
      </c>
      <c r="K1712" s="4" cm="1">
        <f t="array" ref="K1712">IFERROR(_FV(_xldudf_EVEONLINE_TYPE(_FV(_FV(A1712,"type"),"id")),"Adjusted Price",TRUE),0)</f>
        <v>0</v>
      </c>
      <c r="L1712" s="4">
        <f t="shared" si="26"/>
        <v>0</v>
      </c>
    </row>
    <row r="1713" spans="2:12">
      <c r="B1713" t="str" cm="1">
        <f t="array" ref="B1713">IF(A1713="","-",_xldudf_EVEONLINE_GROUP(_FV(_FV(A1713,"type"),"groupID")))</f>
        <v>-</v>
      </c>
      <c r="C1713" t="str" cm="1">
        <f t="array" ref="C1713">IF(B1713="-","-",_xldudf_EVEONLINE_CATEGORY(_FV(B1713,"category_id")))</f>
        <v>-</v>
      </c>
      <c r="K1713" s="4" cm="1">
        <f t="array" ref="K1713">IFERROR(_FV(_xldudf_EVEONLINE_TYPE(_FV(_FV(A1713,"type"),"id")),"Adjusted Price",TRUE),0)</f>
        <v>0</v>
      </c>
      <c r="L1713" s="4">
        <f t="shared" si="26"/>
        <v>0</v>
      </c>
    </row>
    <row r="1714" spans="2:12">
      <c r="B1714" t="str" cm="1">
        <f t="array" ref="B1714">IF(A1714="","-",_xldudf_EVEONLINE_GROUP(_FV(_FV(A1714,"type"),"groupID")))</f>
        <v>-</v>
      </c>
      <c r="C1714" t="str" cm="1">
        <f t="array" ref="C1714">IF(B1714="-","-",_xldudf_EVEONLINE_CATEGORY(_FV(B1714,"category_id")))</f>
        <v>-</v>
      </c>
      <c r="K1714" s="4" cm="1">
        <f t="array" ref="K1714">IFERROR(_FV(_xldudf_EVEONLINE_TYPE(_FV(_FV(A1714,"type"),"id")),"Adjusted Price",TRUE),0)</f>
        <v>0</v>
      </c>
      <c r="L1714" s="4">
        <f t="shared" si="26"/>
        <v>0</v>
      </c>
    </row>
    <row r="1715" spans="2:12">
      <c r="B1715" t="str" cm="1">
        <f t="array" ref="B1715">IF(A1715="","-",_xldudf_EVEONLINE_GROUP(_FV(_FV(A1715,"type"),"groupID")))</f>
        <v>-</v>
      </c>
      <c r="C1715" t="str" cm="1">
        <f t="array" ref="C1715">IF(B1715="-","-",_xldudf_EVEONLINE_CATEGORY(_FV(B1715,"category_id")))</f>
        <v>-</v>
      </c>
      <c r="K1715" s="4" cm="1">
        <f t="array" ref="K1715">IFERROR(_FV(_xldudf_EVEONLINE_TYPE(_FV(_FV(A1715,"type"),"id")),"Adjusted Price",TRUE),0)</f>
        <v>0</v>
      </c>
      <c r="L1715" s="4">
        <f t="shared" si="26"/>
        <v>0</v>
      </c>
    </row>
    <row r="1716" spans="2:12">
      <c r="B1716" t="str" cm="1">
        <f t="array" ref="B1716">IF(A1716="","-",_xldudf_EVEONLINE_GROUP(_FV(_FV(A1716,"type"),"groupID")))</f>
        <v>-</v>
      </c>
      <c r="C1716" t="str" cm="1">
        <f t="array" ref="C1716">IF(B1716="-","-",_xldudf_EVEONLINE_CATEGORY(_FV(B1716,"category_id")))</f>
        <v>-</v>
      </c>
      <c r="K1716" s="4" cm="1">
        <f t="array" ref="K1716">IFERROR(_FV(_xldudf_EVEONLINE_TYPE(_FV(_FV(A1716,"type"),"id")),"Adjusted Price",TRUE),0)</f>
        <v>0</v>
      </c>
      <c r="L1716" s="4">
        <f t="shared" si="26"/>
        <v>0</v>
      </c>
    </row>
    <row r="1717" spans="2:12">
      <c r="B1717" t="str" cm="1">
        <f t="array" ref="B1717">IF(A1717="","-",_xldudf_EVEONLINE_GROUP(_FV(_FV(A1717,"type"),"groupID")))</f>
        <v>-</v>
      </c>
      <c r="C1717" t="str" cm="1">
        <f t="array" ref="C1717">IF(B1717="-","-",_xldudf_EVEONLINE_CATEGORY(_FV(B1717,"category_id")))</f>
        <v>-</v>
      </c>
      <c r="K1717" s="4" cm="1">
        <f t="array" ref="K1717">IFERROR(_FV(_xldudf_EVEONLINE_TYPE(_FV(_FV(A1717,"type"),"id")),"Adjusted Price",TRUE),0)</f>
        <v>0</v>
      </c>
      <c r="L1717" s="4">
        <f t="shared" si="26"/>
        <v>0</v>
      </c>
    </row>
    <row r="1718" spans="2:12">
      <c r="B1718" t="str" cm="1">
        <f t="array" ref="B1718">IF(A1718="","-",_xldudf_EVEONLINE_GROUP(_FV(_FV(A1718,"type"),"groupID")))</f>
        <v>-</v>
      </c>
      <c r="C1718" t="str" cm="1">
        <f t="array" ref="C1718">IF(B1718="-","-",_xldudf_EVEONLINE_CATEGORY(_FV(B1718,"category_id")))</f>
        <v>-</v>
      </c>
      <c r="K1718" s="4" cm="1">
        <f t="array" ref="K1718">IFERROR(_FV(_xldudf_EVEONLINE_TYPE(_FV(_FV(A1718,"type"),"id")),"Adjusted Price",TRUE),0)</f>
        <v>0</v>
      </c>
      <c r="L1718" s="4">
        <f t="shared" si="26"/>
        <v>0</v>
      </c>
    </row>
    <row r="1719" spans="2:12">
      <c r="B1719" t="str" cm="1">
        <f t="array" ref="B1719">IF(A1719="","-",_xldudf_EVEONLINE_GROUP(_FV(_FV(A1719,"type"),"groupID")))</f>
        <v>-</v>
      </c>
      <c r="C1719" t="str" cm="1">
        <f t="array" ref="C1719">IF(B1719="-","-",_xldudf_EVEONLINE_CATEGORY(_FV(B1719,"category_id")))</f>
        <v>-</v>
      </c>
      <c r="K1719" s="4" cm="1">
        <f t="array" ref="K1719">IFERROR(_FV(_xldudf_EVEONLINE_TYPE(_FV(_FV(A1719,"type"),"id")),"Adjusted Price",TRUE),0)</f>
        <v>0</v>
      </c>
      <c r="L1719" s="4">
        <f t="shared" si="26"/>
        <v>0</v>
      </c>
    </row>
    <row r="1720" spans="2:12">
      <c r="B1720" t="str" cm="1">
        <f t="array" ref="B1720">IF(A1720="","-",_xldudf_EVEONLINE_GROUP(_FV(_FV(A1720,"type"),"groupID")))</f>
        <v>-</v>
      </c>
      <c r="C1720" t="str" cm="1">
        <f t="array" ref="C1720">IF(B1720="-","-",_xldudf_EVEONLINE_CATEGORY(_FV(B1720,"category_id")))</f>
        <v>-</v>
      </c>
      <c r="K1720" s="4" cm="1">
        <f t="array" ref="K1720">IFERROR(_FV(_xldudf_EVEONLINE_TYPE(_FV(_FV(A1720,"type"),"id")),"Adjusted Price",TRUE),0)</f>
        <v>0</v>
      </c>
      <c r="L1720" s="4">
        <f t="shared" si="26"/>
        <v>0</v>
      </c>
    </row>
    <row r="1721" spans="2:12">
      <c r="B1721" t="str" cm="1">
        <f t="array" ref="B1721">IF(A1721="","-",_xldudf_EVEONLINE_GROUP(_FV(_FV(A1721,"type"),"groupID")))</f>
        <v>-</v>
      </c>
      <c r="C1721" t="str" cm="1">
        <f t="array" ref="C1721">IF(B1721="-","-",_xldudf_EVEONLINE_CATEGORY(_FV(B1721,"category_id")))</f>
        <v>-</v>
      </c>
      <c r="K1721" s="4" cm="1">
        <f t="array" ref="K1721">IFERROR(_FV(_xldudf_EVEONLINE_TYPE(_FV(_FV(A1721,"type"),"id")),"Adjusted Price",TRUE),0)</f>
        <v>0</v>
      </c>
      <c r="L1721" s="4">
        <f t="shared" si="26"/>
        <v>0</v>
      </c>
    </row>
    <row r="1722" spans="2:12">
      <c r="B1722" t="str" cm="1">
        <f t="array" ref="B1722">IF(A1722="","-",_xldudf_EVEONLINE_GROUP(_FV(_FV(A1722,"type"),"groupID")))</f>
        <v>-</v>
      </c>
      <c r="C1722" t="str" cm="1">
        <f t="array" ref="C1722">IF(B1722="-","-",_xldudf_EVEONLINE_CATEGORY(_FV(B1722,"category_id")))</f>
        <v>-</v>
      </c>
      <c r="K1722" s="4" cm="1">
        <f t="array" ref="K1722">IFERROR(_FV(_xldudf_EVEONLINE_TYPE(_FV(_FV(A1722,"type"),"id")),"Adjusted Price",TRUE),0)</f>
        <v>0</v>
      </c>
      <c r="L1722" s="4">
        <f t="shared" si="26"/>
        <v>0</v>
      </c>
    </row>
    <row r="1723" spans="2:12">
      <c r="B1723" t="str" cm="1">
        <f t="array" ref="B1723">IF(A1723="","-",_xldudf_EVEONLINE_GROUP(_FV(_FV(A1723,"type"),"groupID")))</f>
        <v>-</v>
      </c>
      <c r="C1723" t="str" cm="1">
        <f t="array" ref="C1723">IF(B1723="-","-",_xldudf_EVEONLINE_CATEGORY(_FV(B1723,"category_id")))</f>
        <v>-</v>
      </c>
      <c r="K1723" s="4" cm="1">
        <f t="array" ref="K1723">IFERROR(_FV(_xldudf_EVEONLINE_TYPE(_FV(_FV(A1723,"type"),"id")),"Adjusted Price",TRUE),0)</f>
        <v>0</v>
      </c>
      <c r="L1723" s="4">
        <f t="shared" si="26"/>
        <v>0</v>
      </c>
    </row>
    <row r="1724" spans="2:12">
      <c r="B1724" t="str" cm="1">
        <f t="array" ref="B1724">IF(A1724="","-",_xldudf_EVEONLINE_GROUP(_FV(_FV(A1724,"type"),"groupID")))</f>
        <v>-</v>
      </c>
      <c r="C1724" t="str" cm="1">
        <f t="array" ref="C1724">IF(B1724="-","-",_xldudf_EVEONLINE_CATEGORY(_FV(B1724,"category_id")))</f>
        <v>-</v>
      </c>
      <c r="K1724" s="4" cm="1">
        <f t="array" ref="K1724">IFERROR(_FV(_xldudf_EVEONLINE_TYPE(_FV(_FV(A1724,"type"),"id")),"Adjusted Price",TRUE),0)</f>
        <v>0</v>
      </c>
      <c r="L1724" s="4">
        <f t="shared" si="26"/>
        <v>0</v>
      </c>
    </row>
    <row r="1725" spans="2:12">
      <c r="B1725" t="str" cm="1">
        <f t="array" ref="B1725">IF(A1725="","-",_xldudf_EVEONLINE_GROUP(_FV(_FV(A1725,"type"),"groupID")))</f>
        <v>-</v>
      </c>
      <c r="C1725" t="str" cm="1">
        <f t="array" ref="C1725">IF(B1725="-","-",_xldudf_EVEONLINE_CATEGORY(_FV(B1725,"category_id")))</f>
        <v>-</v>
      </c>
      <c r="K1725" s="4" cm="1">
        <f t="array" ref="K1725">IFERROR(_FV(_xldudf_EVEONLINE_TYPE(_FV(_FV(A1725,"type"),"id")),"Adjusted Price",TRUE),0)</f>
        <v>0</v>
      </c>
      <c r="L1725" s="4">
        <f t="shared" si="26"/>
        <v>0</v>
      </c>
    </row>
    <row r="1726" spans="2:12">
      <c r="B1726" t="str" cm="1">
        <f t="array" ref="B1726">IF(A1726="","-",_xldudf_EVEONLINE_GROUP(_FV(_FV(A1726,"type"),"groupID")))</f>
        <v>-</v>
      </c>
      <c r="C1726" t="str" cm="1">
        <f t="array" ref="C1726">IF(B1726="-","-",_xldudf_EVEONLINE_CATEGORY(_FV(B1726,"category_id")))</f>
        <v>-</v>
      </c>
      <c r="K1726" s="4" cm="1">
        <f t="array" ref="K1726">IFERROR(_FV(_xldudf_EVEONLINE_TYPE(_FV(_FV(A1726,"type"),"id")),"Adjusted Price",TRUE),0)</f>
        <v>0</v>
      </c>
      <c r="L1726" s="4">
        <f t="shared" si="26"/>
        <v>0</v>
      </c>
    </row>
    <row r="1727" spans="2:12">
      <c r="B1727" t="str" cm="1">
        <f t="array" ref="B1727">IF(A1727="","-",_xldudf_EVEONLINE_GROUP(_FV(_FV(A1727,"type"),"groupID")))</f>
        <v>-</v>
      </c>
      <c r="C1727" t="str" cm="1">
        <f t="array" ref="C1727">IF(B1727="-","-",_xldudf_EVEONLINE_CATEGORY(_FV(B1727,"category_id")))</f>
        <v>-</v>
      </c>
      <c r="K1727" s="4" cm="1">
        <f t="array" ref="K1727">IFERROR(_FV(_xldudf_EVEONLINE_TYPE(_FV(_FV(A1727,"type"),"id")),"Adjusted Price",TRUE),0)</f>
        <v>0</v>
      </c>
      <c r="L1727" s="4">
        <f t="shared" si="26"/>
        <v>0</v>
      </c>
    </row>
    <row r="1728" spans="2:12">
      <c r="B1728" t="str" cm="1">
        <f t="array" ref="B1728">IF(A1728="","-",_xldudf_EVEONLINE_GROUP(_FV(_FV(A1728,"type"),"groupID")))</f>
        <v>-</v>
      </c>
      <c r="C1728" t="str" cm="1">
        <f t="array" ref="C1728">IF(B1728="-","-",_xldudf_EVEONLINE_CATEGORY(_FV(B1728,"category_id")))</f>
        <v>-</v>
      </c>
      <c r="K1728" s="4" cm="1">
        <f t="array" ref="K1728">IFERROR(_FV(_xldudf_EVEONLINE_TYPE(_FV(_FV(A1728,"type"),"id")),"Adjusted Price",TRUE),0)</f>
        <v>0</v>
      </c>
      <c r="L1728" s="4">
        <f t="shared" si="26"/>
        <v>0</v>
      </c>
    </row>
    <row r="1729" spans="2:12">
      <c r="B1729" t="str" cm="1">
        <f t="array" ref="B1729">IF(A1729="","-",_xldudf_EVEONLINE_GROUP(_FV(_FV(A1729,"type"),"groupID")))</f>
        <v>-</v>
      </c>
      <c r="C1729" t="str" cm="1">
        <f t="array" ref="C1729">IF(B1729="-","-",_xldudf_EVEONLINE_CATEGORY(_FV(B1729,"category_id")))</f>
        <v>-</v>
      </c>
      <c r="K1729" s="4" cm="1">
        <f t="array" ref="K1729">IFERROR(_FV(_xldudf_EVEONLINE_TYPE(_FV(_FV(A1729,"type"),"id")),"Adjusted Price",TRUE),0)</f>
        <v>0</v>
      </c>
      <c r="L1729" s="4">
        <f t="shared" si="26"/>
        <v>0</v>
      </c>
    </row>
    <row r="1730" spans="2:12">
      <c r="B1730" t="str" cm="1">
        <f t="array" ref="B1730">IF(A1730="","-",_xldudf_EVEONLINE_GROUP(_FV(_FV(A1730,"type"),"groupID")))</f>
        <v>-</v>
      </c>
      <c r="C1730" t="str" cm="1">
        <f t="array" ref="C1730">IF(B1730="-","-",_xldudf_EVEONLINE_CATEGORY(_FV(B1730,"category_id")))</f>
        <v>-</v>
      </c>
      <c r="K1730" s="4" cm="1">
        <f t="array" ref="K1730">IFERROR(_FV(_xldudf_EVEONLINE_TYPE(_FV(_FV(A1730,"type"),"id")),"Adjusted Price",TRUE),0)</f>
        <v>0</v>
      </c>
      <c r="L1730" s="4">
        <f t="shared" si="26"/>
        <v>0</v>
      </c>
    </row>
    <row r="1731" spans="2:12">
      <c r="B1731" t="str" cm="1">
        <f t="array" ref="B1731">IF(A1731="","-",_xldudf_EVEONLINE_GROUP(_FV(_FV(A1731,"type"),"groupID")))</f>
        <v>-</v>
      </c>
      <c r="C1731" t="str" cm="1">
        <f t="array" ref="C1731">IF(B1731="-","-",_xldudf_EVEONLINE_CATEGORY(_FV(B1731,"category_id")))</f>
        <v>-</v>
      </c>
      <c r="K1731" s="4" cm="1">
        <f t="array" ref="K1731">IFERROR(_FV(_xldudf_EVEONLINE_TYPE(_FV(_FV(A1731,"type"),"id")),"Adjusted Price",TRUE),0)</f>
        <v>0</v>
      </c>
      <c r="L1731" s="4">
        <f t="shared" ref="L1731:L1794" si="27">F1731*K1731</f>
        <v>0</v>
      </c>
    </row>
    <row r="1732" spans="2:12">
      <c r="B1732" t="str" cm="1">
        <f t="array" ref="B1732">IF(A1732="","-",_xldudf_EVEONLINE_GROUP(_FV(_FV(A1732,"type"),"groupID")))</f>
        <v>-</v>
      </c>
      <c r="C1732" t="str" cm="1">
        <f t="array" ref="C1732">IF(B1732="-","-",_xldudf_EVEONLINE_CATEGORY(_FV(B1732,"category_id")))</f>
        <v>-</v>
      </c>
      <c r="K1732" s="4" cm="1">
        <f t="array" ref="K1732">IFERROR(_FV(_xldudf_EVEONLINE_TYPE(_FV(_FV(A1732,"type"),"id")),"Adjusted Price",TRUE),0)</f>
        <v>0</v>
      </c>
      <c r="L1732" s="4">
        <f t="shared" si="27"/>
        <v>0</v>
      </c>
    </row>
    <row r="1733" spans="2:12">
      <c r="B1733" t="str" cm="1">
        <f t="array" ref="B1733">IF(A1733="","-",_xldudf_EVEONLINE_GROUP(_FV(_FV(A1733,"type"),"groupID")))</f>
        <v>-</v>
      </c>
      <c r="C1733" t="str" cm="1">
        <f t="array" ref="C1733">IF(B1733="-","-",_xldudf_EVEONLINE_CATEGORY(_FV(B1733,"category_id")))</f>
        <v>-</v>
      </c>
      <c r="K1733" s="4" cm="1">
        <f t="array" ref="K1733">IFERROR(_FV(_xldudf_EVEONLINE_TYPE(_FV(_FV(A1733,"type"),"id")),"Adjusted Price",TRUE),0)</f>
        <v>0</v>
      </c>
      <c r="L1733" s="4">
        <f t="shared" si="27"/>
        <v>0</v>
      </c>
    </row>
    <row r="1734" spans="2:12">
      <c r="B1734" t="str" cm="1">
        <f t="array" ref="B1734">IF(A1734="","-",_xldudf_EVEONLINE_GROUP(_FV(_FV(A1734,"type"),"groupID")))</f>
        <v>-</v>
      </c>
      <c r="C1734" t="str" cm="1">
        <f t="array" ref="C1734">IF(B1734="-","-",_xldudf_EVEONLINE_CATEGORY(_FV(B1734,"category_id")))</f>
        <v>-</v>
      </c>
      <c r="K1734" s="4" cm="1">
        <f t="array" ref="K1734">IFERROR(_FV(_xldudf_EVEONLINE_TYPE(_FV(_FV(A1734,"type"),"id")),"Adjusted Price",TRUE),0)</f>
        <v>0</v>
      </c>
      <c r="L1734" s="4">
        <f t="shared" si="27"/>
        <v>0</v>
      </c>
    </row>
    <row r="1735" spans="2:12">
      <c r="B1735" t="str" cm="1">
        <f t="array" ref="B1735">IF(A1735="","-",_xldudf_EVEONLINE_GROUP(_FV(_FV(A1735,"type"),"groupID")))</f>
        <v>-</v>
      </c>
      <c r="C1735" t="str" cm="1">
        <f t="array" ref="C1735">IF(B1735="-","-",_xldudf_EVEONLINE_CATEGORY(_FV(B1735,"category_id")))</f>
        <v>-</v>
      </c>
      <c r="K1735" s="4" cm="1">
        <f t="array" ref="K1735">IFERROR(_FV(_xldudf_EVEONLINE_TYPE(_FV(_FV(A1735,"type"),"id")),"Adjusted Price",TRUE),0)</f>
        <v>0</v>
      </c>
      <c r="L1735" s="4">
        <f t="shared" si="27"/>
        <v>0</v>
      </c>
    </row>
    <row r="1736" spans="2:12">
      <c r="B1736" t="str" cm="1">
        <f t="array" ref="B1736">IF(A1736="","-",_xldudf_EVEONLINE_GROUP(_FV(_FV(A1736,"type"),"groupID")))</f>
        <v>-</v>
      </c>
      <c r="C1736" t="str" cm="1">
        <f t="array" ref="C1736">IF(B1736="-","-",_xldudf_EVEONLINE_CATEGORY(_FV(B1736,"category_id")))</f>
        <v>-</v>
      </c>
      <c r="K1736" s="4" cm="1">
        <f t="array" ref="K1736">IFERROR(_FV(_xldudf_EVEONLINE_TYPE(_FV(_FV(A1736,"type"),"id")),"Adjusted Price",TRUE),0)</f>
        <v>0</v>
      </c>
      <c r="L1736" s="4">
        <f t="shared" si="27"/>
        <v>0</v>
      </c>
    </row>
    <row r="1737" spans="2:12">
      <c r="B1737" t="str" cm="1">
        <f t="array" ref="B1737">IF(A1737="","-",_xldudf_EVEONLINE_GROUP(_FV(_FV(A1737,"type"),"groupID")))</f>
        <v>-</v>
      </c>
      <c r="C1737" t="str" cm="1">
        <f t="array" ref="C1737">IF(B1737="-","-",_xldudf_EVEONLINE_CATEGORY(_FV(B1737,"category_id")))</f>
        <v>-</v>
      </c>
      <c r="K1737" s="4" cm="1">
        <f t="array" ref="K1737">IFERROR(_FV(_xldudf_EVEONLINE_TYPE(_FV(_FV(A1737,"type"),"id")),"Adjusted Price",TRUE),0)</f>
        <v>0</v>
      </c>
      <c r="L1737" s="4">
        <f t="shared" si="27"/>
        <v>0</v>
      </c>
    </row>
    <row r="1738" spans="2:12">
      <c r="B1738" t="str" cm="1">
        <f t="array" ref="B1738">IF(A1738="","-",_xldudf_EVEONLINE_GROUP(_FV(_FV(A1738,"type"),"groupID")))</f>
        <v>-</v>
      </c>
      <c r="C1738" t="str" cm="1">
        <f t="array" ref="C1738">IF(B1738="-","-",_xldudf_EVEONLINE_CATEGORY(_FV(B1738,"category_id")))</f>
        <v>-</v>
      </c>
      <c r="K1738" s="4" cm="1">
        <f t="array" ref="K1738">IFERROR(_FV(_xldudf_EVEONLINE_TYPE(_FV(_FV(A1738,"type"),"id")),"Adjusted Price",TRUE),0)</f>
        <v>0</v>
      </c>
      <c r="L1738" s="4">
        <f t="shared" si="27"/>
        <v>0</v>
      </c>
    </row>
    <row r="1739" spans="2:12">
      <c r="B1739" t="str" cm="1">
        <f t="array" ref="B1739">IF(A1739="","-",_xldudf_EVEONLINE_GROUP(_FV(_FV(A1739,"type"),"groupID")))</f>
        <v>-</v>
      </c>
      <c r="C1739" t="str" cm="1">
        <f t="array" ref="C1739">IF(B1739="-","-",_xldudf_EVEONLINE_CATEGORY(_FV(B1739,"category_id")))</f>
        <v>-</v>
      </c>
      <c r="K1739" s="4" cm="1">
        <f t="array" ref="K1739">IFERROR(_FV(_xldudf_EVEONLINE_TYPE(_FV(_FV(A1739,"type"),"id")),"Adjusted Price",TRUE),0)</f>
        <v>0</v>
      </c>
      <c r="L1739" s="4">
        <f t="shared" si="27"/>
        <v>0</v>
      </c>
    </row>
    <row r="1740" spans="2:12">
      <c r="B1740" t="str" cm="1">
        <f t="array" ref="B1740">IF(A1740="","-",_xldudf_EVEONLINE_GROUP(_FV(_FV(A1740,"type"),"groupID")))</f>
        <v>-</v>
      </c>
      <c r="C1740" t="str" cm="1">
        <f t="array" ref="C1740">IF(B1740="-","-",_xldudf_EVEONLINE_CATEGORY(_FV(B1740,"category_id")))</f>
        <v>-</v>
      </c>
      <c r="K1740" s="4" cm="1">
        <f t="array" ref="K1740">IFERROR(_FV(_xldudf_EVEONLINE_TYPE(_FV(_FV(A1740,"type"),"id")),"Adjusted Price",TRUE),0)</f>
        <v>0</v>
      </c>
      <c r="L1740" s="4">
        <f t="shared" si="27"/>
        <v>0</v>
      </c>
    </row>
    <row r="1741" spans="2:12">
      <c r="B1741" t="str" cm="1">
        <f t="array" ref="B1741">IF(A1741="","-",_xldudf_EVEONLINE_GROUP(_FV(_FV(A1741,"type"),"groupID")))</f>
        <v>-</v>
      </c>
      <c r="C1741" t="str" cm="1">
        <f t="array" ref="C1741">IF(B1741="-","-",_xldudf_EVEONLINE_CATEGORY(_FV(B1741,"category_id")))</f>
        <v>-</v>
      </c>
      <c r="K1741" s="4" cm="1">
        <f t="array" ref="K1741">IFERROR(_FV(_xldudf_EVEONLINE_TYPE(_FV(_FV(A1741,"type"),"id")),"Adjusted Price",TRUE),0)</f>
        <v>0</v>
      </c>
      <c r="L1741" s="4">
        <f t="shared" si="27"/>
        <v>0</v>
      </c>
    </row>
    <row r="1742" spans="2:12">
      <c r="B1742" t="str" cm="1">
        <f t="array" ref="B1742">IF(A1742="","-",_xldudf_EVEONLINE_GROUP(_FV(_FV(A1742,"type"),"groupID")))</f>
        <v>-</v>
      </c>
      <c r="C1742" t="str" cm="1">
        <f t="array" ref="C1742">IF(B1742="-","-",_xldudf_EVEONLINE_CATEGORY(_FV(B1742,"category_id")))</f>
        <v>-</v>
      </c>
      <c r="K1742" s="4" cm="1">
        <f t="array" ref="K1742">IFERROR(_FV(_xldudf_EVEONLINE_TYPE(_FV(_FV(A1742,"type"),"id")),"Adjusted Price",TRUE),0)</f>
        <v>0</v>
      </c>
      <c r="L1742" s="4">
        <f t="shared" si="27"/>
        <v>0</v>
      </c>
    </row>
    <row r="1743" spans="2:12">
      <c r="B1743" t="str" cm="1">
        <f t="array" ref="B1743">IF(A1743="","-",_xldudf_EVEONLINE_GROUP(_FV(_FV(A1743,"type"),"groupID")))</f>
        <v>-</v>
      </c>
      <c r="C1743" t="str" cm="1">
        <f t="array" ref="C1743">IF(B1743="-","-",_xldudf_EVEONLINE_CATEGORY(_FV(B1743,"category_id")))</f>
        <v>-</v>
      </c>
      <c r="K1743" s="4" cm="1">
        <f t="array" ref="K1743">IFERROR(_FV(_xldudf_EVEONLINE_TYPE(_FV(_FV(A1743,"type"),"id")),"Adjusted Price",TRUE),0)</f>
        <v>0</v>
      </c>
      <c r="L1743" s="4">
        <f t="shared" si="27"/>
        <v>0</v>
      </c>
    </row>
    <row r="1744" spans="2:12">
      <c r="B1744" t="str" cm="1">
        <f t="array" ref="B1744">IF(A1744="","-",_xldudf_EVEONLINE_GROUP(_FV(_FV(A1744,"type"),"groupID")))</f>
        <v>-</v>
      </c>
      <c r="C1744" t="str" cm="1">
        <f t="array" ref="C1744">IF(B1744="-","-",_xldudf_EVEONLINE_CATEGORY(_FV(B1744,"category_id")))</f>
        <v>-</v>
      </c>
      <c r="K1744" s="4" cm="1">
        <f t="array" ref="K1744">IFERROR(_FV(_xldudf_EVEONLINE_TYPE(_FV(_FV(A1744,"type"),"id")),"Adjusted Price",TRUE),0)</f>
        <v>0</v>
      </c>
      <c r="L1744" s="4">
        <f t="shared" si="27"/>
        <v>0</v>
      </c>
    </row>
    <row r="1745" spans="2:12">
      <c r="B1745" t="str" cm="1">
        <f t="array" ref="B1745">IF(A1745="","-",_xldudf_EVEONLINE_GROUP(_FV(_FV(A1745,"type"),"groupID")))</f>
        <v>-</v>
      </c>
      <c r="C1745" t="str" cm="1">
        <f t="array" ref="C1745">IF(B1745="-","-",_xldudf_EVEONLINE_CATEGORY(_FV(B1745,"category_id")))</f>
        <v>-</v>
      </c>
      <c r="K1745" s="4" cm="1">
        <f t="array" ref="K1745">IFERROR(_FV(_xldudf_EVEONLINE_TYPE(_FV(_FV(A1745,"type"),"id")),"Adjusted Price",TRUE),0)</f>
        <v>0</v>
      </c>
      <c r="L1745" s="4">
        <f t="shared" si="27"/>
        <v>0</v>
      </c>
    </row>
    <row r="1746" spans="2:12">
      <c r="B1746" t="str" cm="1">
        <f t="array" ref="B1746">IF(A1746="","-",_xldudf_EVEONLINE_GROUP(_FV(_FV(A1746,"type"),"groupID")))</f>
        <v>-</v>
      </c>
      <c r="C1746" t="str" cm="1">
        <f t="array" ref="C1746">IF(B1746="-","-",_xldudf_EVEONLINE_CATEGORY(_FV(B1746,"category_id")))</f>
        <v>-</v>
      </c>
      <c r="K1746" s="4" cm="1">
        <f t="array" ref="K1746">IFERROR(_FV(_xldudf_EVEONLINE_TYPE(_FV(_FV(A1746,"type"),"id")),"Adjusted Price",TRUE),0)</f>
        <v>0</v>
      </c>
      <c r="L1746" s="4">
        <f t="shared" si="27"/>
        <v>0</v>
      </c>
    </row>
    <row r="1747" spans="2:12">
      <c r="B1747" t="str" cm="1">
        <f t="array" ref="B1747">IF(A1747="","-",_xldudf_EVEONLINE_GROUP(_FV(_FV(A1747,"type"),"groupID")))</f>
        <v>-</v>
      </c>
      <c r="C1747" t="str" cm="1">
        <f t="array" ref="C1747">IF(B1747="-","-",_xldudf_EVEONLINE_CATEGORY(_FV(B1747,"category_id")))</f>
        <v>-</v>
      </c>
      <c r="K1747" s="4" cm="1">
        <f t="array" ref="K1747">IFERROR(_FV(_xldudf_EVEONLINE_TYPE(_FV(_FV(A1747,"type"),"id")),"Adjusted Price",TRUE),0)</f>
        <v>0</v>
      </c>
      <c r="L1747" s="4">
        <f t="shared" si="27"/>
        <v>0</v>
      </c>
    </row>
    <row r="1748" spans="2:12">
      <c r="B1748" t="str" cm="1">
        <f t="array" ref="B1748">IF(A1748="","-",_xldudf_EVEONLINE_GROUP(_FV(_FV(A1748,"type"),"groupID")))</f>
        <v>-</v>
      </c>
      <c r="C1748" t="str" cm="1">
        <f t="array" ref="C1748">IF(B1748="-","-",_xldudf_EVEONLINE_CATEGORY(_FV(B1748,"category_id")))</f>
        <v>-</v>
      </c>
      <c r="K1748" s="4" cm="1">
        <f t="array" ref="K1748">IFERROR(_FV(_xldudf_EVEONLINE_TYPE(_FV(_FV(A1748,"type"),"id")),"Adjusted Price",TRUE),0)</f>
        <v>0</v>
      </c>
      <c r="L1748" s="4">
        <f t="shared" si="27"/>
        <v>0</v>
      </c>
    </row>
    <row r="1749" spans="2:12">
      <c r="B1749" t="str" cm="1">
        <f t="array" ref="B1749">IF(A1749="","-",_xldudf_EVEONLINE_GROUP(_FV(_FV(A1749,"type"),"groupID")))</f>
        <v>-</v>
      </c>
      <c r="C1749" t="str" cm="1">
        <f t="array" ref="C1749">IF(B1749="-","-",_xldudf_EVEONLINE_CATEGORY(_FV(B1749,"category_id")))</f>
        <v>-</v>
      </c>
      <c r="K1749" s="4" cm="1">
        <f t="array" ref="K1749">IFERROR(_FV(_xldudf_EVEONLINE_TYPE(_FV(_FV(A1749,"type"),"id")),"Adjusted Price",TRUE),0)</f>
        <v>0</v>
      </c>
      <c r="L1749" s="4">
        <f t="shared" si="27"/>
        <v>0</v>
      </c>
    </row>
    <row r="1750" spans="2:12">
      <c r="B1750" t="str" cm="1">
        <f t="array" ref="B1750">IF(A1750="","-",_xldudf_EVEONLINE_GROUP(_FV(_FV(A1750,"type"),"groupID")))</f>
        <v>-</v>
      </c>
      <c r="C1750" t="str" cm="1">
        <f t="array" ref="C1750">IF(B1750="-","-",_xldudf_EVEONLINE_CATEGORY(_FV(B1750,"category_id")))</f>
        <v>-</v>
      </c>
      <c r="K1750" s="4" cm="1">
        <f t="array" ref="K1750">IFERROR(_FV(_xldudf_EVEONLINE_TYPE(_FV(_FV(A1750,"type"),"id")),"Adjusted Price",TRUE),0)</f>
        <v>0</v>
      </c>
      <c r="L1750" s="4">
        <f t="shared" si="27"/>
        <v>0</v>
      </c>
    </row>
    <row r="1751" spans="2:12">
      <c r="B1751" t="str" cm="1">
        <f t="array" ref="B1751">IF(A1751="","-",_xldudf_EVEONLINE_GROUP(_FV(_FV(A1751,"type"),"groupID")))</f>
        <v>-</v>
      </c>
      <c r="C1751" t="str" cm="1">
        <f t="array" ref="C1751">IF(B1751="-","-",_xldudf_EVEONLINE_CATEGORY(_FV(B1751,"category_id")))</f>
        <v>-</v>
      </c>
      <c r="K1751" s="4" cm="1">
        <f t="array" ref="K1751">IFERROR(_FV(_xldudf_EVEONLINE_TYPE(_FV(_FV(A1751,"type"),"id")),"Adjusted Price",TRUE),0)</f>
        <v>0</v>
      </c>
      <c r="L1751" s="4">
        <f t="shared" si="27"/>
        <v>0</v>
      </c>
    </row>
    <row r="1752" spans="2:12">
      <c r="B1752" t="str" cm="1">
        <f t="array" ref="B1752">IF(A1752="","-",_xldudf_EVEONLINE_GROUP(_FV(_FV(A1752,"type"),"groupID")))</f>
        <v>-</v>
      </c>
      <c r="C1752" t="str" cm="1">
        <f t="array" ref="C1752">IF(B1752="-","-",_xldudf_EVEONLINE_CATEGORY(_FV(B1752,"category_id")))</f>
        <v>-</v>
      </c>
      <c r="K1752" s="4" cm="1">
        <f t="array" ref="K1752">IFERROR(_FV(_xldudf_EVEONLINE_TYPE(_FV(_FV(A1752,"type"),"id")),"Adjusted Price",TRUE),0)</f>
        <v>0</v>
      </c>
      <c r="L1752" s="4">
        <f t="shared" si="27"/>
        <v>0</v>
      </c>
    </row>
    <row r="1753" spans="2:12">
      <c r="B1753" t="str" cm="1">
        <f t="array" ref="B1753">IF(A1753="","-",_xldudf_EVEONLINE_GROUP(_FV(_FV(A1753,"type"),"groupID")))</f>
        <v>-</v>
      </c>
      <c r="C1753" t="str" cm="1">
        <f t="array" ref="C1753">IF(B1753="-","-",_xldudf_EVEONLINE_CATEGORY(_FV(B1753,"category_id")))</f>
        <v>-</v>
      </c>
      <c r="K1753" s="4" cm="1">
        <f t="array" ref="K1753">IFERROR(_FV(_xldudf_EVEONLINE_TYPE(_FV(_FV(A1753,"type"),"id")),"Adjusted Price",TRUE),0)</f>
        <v>0</v>
      </c>
      <c r="L1753" s="4">
        <f t="shared" si="27"/>
        <v>0</v>
      </c>
    </row>
    <row r="1754" spans="2:12">
      <c r="B1754" t="str" cm="1">
        <f t="array" ref="B1754">IF(A1754="","-",_xldudf_EVEONLINE_GROUP(_FV(_FV(A1754,"type"),"groupID")))</f>
        <v>-</v>
      </c>
      <c r="C1754" t="str" cm="1">
        <f t="array" ref="C1754">IF(B1754="-","-",_xldudf_EVEONLINE_CATEGORY(_FV(B1754,"category_id")))</f>
        <v>-</v>
      </c>
      <c r="K1754" s="4" cm="1">
        <f t="array" ref="K1754">IFERROR(_FV(_xldudf_EVEONLINE_TYPE(_FV(_FV(A1754,"type"),"id")),"Adjusted Price",TRUE),0)</f>
        <v>0</v>
      </c>
      <c r="L1754" s="4">
        <f t="shared" si="27"/>
        <v>0</v>
      </c>
    </row>
    <row r="1755" spans="2:12">
      <c r="B1755" t="str" cm="1">
        <f t="array" ref="B1755">IF(A1755="","-",_xldudf_EVEONLINE_GROUP(_FV(_FV(A1755,"type"),"groupID")))</f>
        <v>-</v>
      </c>
      <c r="C1755" t="str" cm="1">
        <f t="array" ref="C1755">IF(B1755="-","-",_xldudf_EVEONLINE_CATEGORY(_FV(B1755,"category_id")))</f>
        <v>-</v>
      </c>
      <c r="K1755" s="4" cm="1">
        <f t="array" ref="K1755">IFERROR(_FV(_xldudf_EVEONLINE_TYPE(_FV(_FV(A1755,"type"),"id")),"Adjusted Price",TRUE),0)</f>
        <v>0</v>
      </c>
      <c r="L1755" s="4">
        <f t="shared" si="27"/>
        <v>0</v>
      </c>
    </row>
    <row r="1756" spans="2:12">
      <c r="B1756" t="str" cm="1">
        <f t="array" ref="B1756">IF(A1756="","-",_xldudf_EVEONLINE_GROUP(_FV(_FV(A1756,"type"),"groupID")))</f>
        <v>-</v>
      </c>
      <c r="C1756" t="str" cm="1">
        <f t="array" ref="C1756">IF(B1756="-","-",_xldudf_EVEONLINE_CATEGORY(_FV(B1756,"category_id")))</f>
        <v>-</v>
      </c>
      <c r="K1756" s="4" cm="1">
        <f t="array" ref="K1756">IFERROR(_FV(_xldudf_EVEONLINE_TYPE(_FV(_FV(A1756,"type"),"id")),"Adjusted Price",TRUE),0)</f>
        <v>0</v>
      </c>
      <c r="L1756" s="4">
        <f t="shared" si="27"/>
        <v>0</v>
      </c>
    </row>
    <row r="1757" spans="2:12">
      <c r="B1757" t="str" cm="1">
        <f t="array" ref="B1757">IF(A1757="","-",_xldudf_EVEONLINE_GROUP(_FV(_FV(A1757,"type"),"groupID")))</f>
        <v>-</v>
      </c>
      <c r="C1757" t="str" cm="1">
        <f t="array" ref="C1757">IF(B1757="-","-",_xldudf_EVEONLINE_CATEGORY(_FV(B1757,"category_id")))</f>
        <v>-</v>
      </c>
      <c r="K1757" s="4" cm="1">
        <f t="array" ref="K1757">IFERROR(_FV(_xldudf_EVEONLINE_TYPE(_FV(_FV(A1757,"type"),"id")),"Adjusted Price",TRUE),0)</f>
        <v>0</v>
      </c>
      <c r="L1757" s="4">
        <f t="shared" si="27"/>
        <v>0</v>
      </c>
    </row>
    <row r="1758" spans="2:12">
      <c r="B1758" t="str" cm="1">
        <f t="array" ref="B1758">IF(A1758="","-",_xldudf_EVEONLINE_GROUP(_FV(_FV(A1758,"type"),"groupID")))</f>
        <v>-</v>
      </c>
      <c r="C1758" t="str" cm="1">
        <f t="array" ref="C1758">IF(B1758="-","-",_xldudf_EVEONLINE_CATEGORY(_FV(B1758,"category_id")))</f>
        <v>-</v>
      </c>
      <c r="K1758" s="4" cm="1">
        <f t="array" ref="K1758">IFERROR(_FV(_xldudf_EVEONLINE_TYPE(_FV(_FV(A1758,"type"),"id")),"Adjusted Price",TRUE),0)</f>
        <v>0</v>
      </c>
      <c r="L1758" s="4">
        <f t="shared" si="27"/>
        <v>0</v>
      </c>
    </row>
    <row r="1759" spans="2:12">
      <c r="B1759" t="str" cm="1">
        <f t="array" ref="B1759">IF(A1759="","-",_xldudf_EVEONLINE_GROUP(_FV(_FV(A1759,"type"),"groupID")))</f>
        <v>-</v>
      </c>
      <c r="C1759" t="str" cm="1">
        <f t="array" ref="C1759">IF(B1759="-","-",_xldudf_EVEONLINE_CATEGORY(_FV(B1759,"category_id")))</f>
        <v>-</v>
      </c>
      <c r="K1759" s="4" cm="1">
        <f t="array" ref="K1759">IFERROR(_FV(_xldudf_EVEONLINE_TYPE(_FV(_FV(A1759,"type"),"id")),"Adjusted Price",TRUE),0)</f>
        <v>0</v>
      </c>
      <c r="L1759" s="4">
        <f t="shared" si="27"/>
        <v>0</v>
      </c>
    </row>
    <row r="1760" spans="2:12">
      <c r="B1760" t="str" cm="1">
        <f t="array" ref="B1760">IF(A1760="","-",_xldudf_EVEONLINE_GROUP(_FV(_FV(A1760,"type"),"groupID")))</f>
        <v>-</v>
      </c>
      <c r="C1760" t="str" cm="1">
        <f t="array" ref="C1760">IF(B1760="-","-",_xldudf_EVEONLINE_CATEGORY(_FV(B1760,"category_id")))</f>
        <v>-</v>
      </c>
      <c r="K1760" s="4" cm="1">
        <f t="array" ref="K1760">IFERROR(_FV(_xldudf_EVEONLINE_TYPE(_FV(_FV(A1760,"type"),"id")),"Adjusted Price",TRUE),0)</f>
        <v>0</v>
      </c>
      <c r="L1760" s="4">
        <f t="shared" si="27"/>
        <v>0</v>
      </c>
    </row>
    <row r="1761" spans="2:12">
      <c r="B1761" t="str" cm="1">
        <f t="array" ref="B1761">IF(A1761="","-",_xldudf_EVEONLINE_GROUP(_FV(_FV(A1761,"type"),"groupID")))</f>
        <v>-</v>
      </c>
      <c r="C1761" t="str" cm="1">
        <f t="array" ref="C1761">IF(B1761="-","-",_xldudf_EVEONLINE_CATEGORY(_FV(B1761,"category_id")))</f>
        <v>-</v>
      </c>
      <c r="K1761" s="4" cm="1">
        <f t="array" ref="K1761">IFERROR(_FV(_xldudf_EVEONLINE_TYPE(_FV(_FV(A1761,"type"),"id")),"Adjusted Price",TRUE),0)</f>
        <v>0</v>
      </c>
      <c r="L1761" s="4">
        <f t="shared" si="27"/>
        <v>0</v>
      </c>
    </row>
    <row r="1762" spans="2:12">
      <c r="B1762" t="str" cm="1">
        <f t="array" ref="B1762">IF(A1762="","-",_xldudf_EVEONLINE_GROUP(_FV(_FV(A1762,"type"),"groupID")))</f>
        <v>-</v>
      </c>
      <c r="C1762" t="str" cm="1">
        <f t="array" ref="C1762">IF(B1762="-","-",_xldudf_EVEONLINE_CATEGORY(_FV(B1762,"category_id")))</f>
        <v>-</v>
      </c>
      <c r="K1762" s="4" cm="1">
        <f t="array" ref="K1762">IFERROR(_FV(_xldudf_EVEONLINE_TYPE(_FV(_FV(A1762,"type"),"id")),"Adjusted Price",TRUE),0)</f>
        <v>0</v>
      </c>
      <c r="L1762" s="4">
        <f t="shared" si="27"/>
        <v>0</v>
      </c>
    </row>
    <row r="1763" spans="2:12">
      <c r="B1763" t="str" cm="1">
        <f t="array" ref="B1763">IF(A1763="","-",_xldudf_EVEONLINE_GROUP(_FV(_FV(A1763,"type"),"groupID")))</f>
        <v>-</v>
      </c>
      <c r="C1763" t="str" cm="1">
        <f t="array" ref="C1763">IF(B1763="-","-",_xldudf_EVEONLINE_CATEGORY(_FV(B1763,"category_id")))</f>
        <v>-</v>
      </c>
      <c r="K1763" s="4" cm="1">
        <f t="array" ref="K1763">IFERROR(_FV(_xldudf_EVEONLINE_TYPE(_FV(_FV(A1763,"type"),"id")),"Adjusted Price",TRUE),0)</f>
        <v>0</v>
      </c>
      <c r="L1763" s="4">
        <f t="shared" si="27"/>
        <v>0</v>
      </c>
    </row>
    <row r="1764" spans="2:12">
      <c r="B1764" t="str" cm="1">
        <f t="array" ref="B1764">IF(A1764="","-",_xldudf_EVEONLINE_GROUP(_FV(_FV(A1764,"type"),"groupID")))</f>
        <v>-</v>
      </c>
      <c r="C1764" t="str" cm="1">
        <f t="array" ref="C1764">IF(B1764="-","-",_xldudf_EVEONLINE_CATEGORY(_FV(B1764,"category_id")))</f>
        <v>-</v>
      </c>
      <c r="K1764" s="4" cm="1">
        <f t="array" ref="K1764">IFERROR(_FV(_xldudf_EVEONLINE_TYPE(_FV(_FV(A1764,"type"),"id")),"Adjusted Price",TRUE),0)</f>
        <v>0</v>
      </c>
      <c r="L1764" s="4">
        <f t="shared" si="27"/>
        <v>0</v>
      </c>
    </row>
    <row r="1765" spans="2:12">
      <c r="B1765" t="str" cm="1">
        <f t="array" ref="B1765">IF(A1765="","-",_xldudf_EVEONLINE_GROUP(_FV(_FV(A1765,"type"),"groupID")))</f>
        <v>-</v>
      </c>
      <c r="C1765" t="str" cm="1">
        <f t="array" ref="C1765">IF(B1765="-","-",_xldudf_EVEONLINE_CATEGORY(_FV(B1765,"category_id")))</f>
        <v>-</v>
      </c>
      <c r="K1765" s="4" cm="1">
        <f t="array" ref="K1765">IFERROR(_FV(_xldudf_EVEONLINE_TYPE(_FV(_FV(A1765,"type"),"id")),"Adjusted Price",TRUE),0)</f>
        <v>0</v>
      </c>
      <c r="L1765" s="4">
        <f t="shared" si="27"/>
        <v>0</v>
      </c>
    </row>
    <row r="1766" spans="2:12">
      <c r="B1766" t="str" cm="1">
        <f t="array" ref="B1766">IF(A1766="","-",_xldudf_EVEONLINE_GROUP(_FV(_FV(A1766,"type"),"groupID")))</f>
        <v>-</v>
      </c>
      <c r="C1766" t="str" cm="1">
        <f t="array" ref="C1766">IF(B1766="-","-",_xldudf_EVEONLINE_CATEGORY(_FV(B1766,"category_id")))</f>
        <v>-</v>
      </c>
      <c r="K1766" s="4" cm="1">
        <f t="array" ref="K1766">IFERROR(_FV(_xldudf_EVEONLINE_TYPE(_FV(_FV(A1766,"type"),"id")),"Adjusted Price",TRUE),0)</f>
        <v>0</v>
      </c>
      <c r="L1766" s="4">
        <f t="shared" si="27"/>
        <v>0</v>
      </c>
    </row>
    <row r="1767" spans="2:12">
      <c r="B1767" t="str" cm="1">
        <f t="array" ref="B1767">IF(A1767="","-",_xldudf_EVEONLINE_GROUP(_FV(_FV(A1767,"type"),"groupID")))</f>
        <v>-</v>
      </c>
      <c r="C1767" t="str" cm="1">
        <f t="array" ref="C1767">IF(B1767="-","-",_xldudf_EVEONLINE_CATEGORY(_FV(B1767,"category_id")))</f>
        <v>-</v>
      </c>
      <c r="K1767" s="4" cm="1">
        <f t="array" ref="K1767">IFERROR(_FV(_xldudf_EVEONLINE_TYPE(_FV(_FV(A1767,"type"),"id")),"Adjusted Price",TRUE),0)</f>
        <v>0</v>
      </c>
      <c r="L1767" s="4">
        <f t="shared" si="27"/>
        <v>0</v>
      </c>
    </row>
    <row r="1768" spans="2:12">
      <c r="B1768" t="str" cm="1">
        <f t="array" ref="B1768">IF(A1768="","-",_xldudf_EVEONLINE_GROUP(_FV(_FV(A1768,"type"),"groupID")))</f>
        <v>-</v>
      </c>
      <c r="C1768" t="str" cm="1">
        <f t="array" ref="C1768">IF(B1768="-","-",_xldudf_EVEONLINE_CATEGORY(_FV(B1768,"category_id")))</f>
        <v>-</v>
      </c>
      <c r="K1768" s="4" cm="1">
        <f t="array" ref="K1768">IFERROR(_FV(_xldudf_EVEONLINE_TYPE(_FV(_FV(A1768,"type"),"id")),"Adjusted Price",TRUE),0)</f>
        <v>0</v>
      </c>
      <c r="L1768" s="4">
        <f t="shared" si="27"/>
        <v>0</v>
      </c>
    </row>
    <row r="1769" spans="2:12">
      <c r="B1769" t="str" cm="1">
        <f t="array" ref="B1769">IF(A1769="","-",_xldudf_EVEONLINE_GROUP(_FV(_FV(A1769,"type"),"groupID")))</f>
        <v>-</v>
      </c>
      <c r="C1769" t="str" cm="1">
        <f t="array" ref="C1769">IF(B1769="-","-",_xldudf_EVEONLINE_CATEGORY(_FV(B1769,"category_id")))</f>
        <v>-</v>
      </c>
      <c r="K1769" s="4" cm="1">
        <f t="array" ref="K1769">IFERROR(_FV(_xldudf_EVEONLINE_TYPE(_FV(_FV(A1769,"type"),"id")),"Adjusted Price",TRUE),0)</f>
        <v>0</v>
      </c>
      <c r="L1769" s="4">
        <f t="shared" si="27"/>
        <v>0</v>
      </c>
    </row>
    <row r="1770" spans="2:12">
      <c r="B1770" t="str" cm="1">
        <f t="array" ref="B1770">IF(A1770="","-",_xldudf_EVEONLINE_GROUP(_FV(_FV(A1770,"type"),"groupID")))</f>
        <v>-</v>
      </c>
      <c r="C1770" t="str" cm="1">
        <f t="array" ref="C1770">IF(B1770="-","-",_xldudf_EVEONLINE_CATEGORY(_FV(B1770,"category_id")))</f>
        <v>-</v>
      </c>
      <c r="K1770" s="4" cm="1">
        <f t="array" ref="K1770">IFERROR(_FV(_xldudf_EVEONLINE_TYPE(_FV(_FV(A1770,"type"),"id")),"Adjusted Price",TRUE),0)</f>
        <v>0</v>
      </c>
      <c r="L1770" s="4">
        <f t="shared" si="27"/>
        <v>0</v>
      </c>
    </row>
    <row r="1771" spans="2:12">
      <c r="B1771" t="str" cm="1">
        <f t="array" ref="B1771">IF(A1771="","-",_xldudf_EVEONLINE_GROUP(_FV(_FV(A1771,"type"),"groupID")))</f>
        <v>-</v>
      </c>
      <c r="C1771" t="str" cm="1">
        <f t="array" ref="C1771">IF(B1771="-","-",_xldudf_EVEONLINE_CATEGORY(_FV(B1771,"category_id")))</f>
        <v>-</v>
      </c>
      <c r="K1771" s="4" cm="1">
        <f t="array" ref="K1771">IFERROR(_FV(_xldudf_EVEONLINE_TYPE(_FV(_FV(A1771,"type"),"id")),"Adjusted Price",TRUE),0)</f>
        <v>0</v>
      </c>
      <c r="L1771" s="4">
        <f t="shared" si="27"/>
        <v>0</v>
      </c>
    </row>
    <row r="1772" spans="2:12">
      <c r="B1772" t="str" cm="1">
        <f t="array" ref="B1772">IF(A1772="","-",_xldudf_EVEONLINE_GROUP(_FV(_FV(A1772,"type"),"groupID")))</f>
        <v>-</v>
      </c>
      <c r="C1772" t="str" cm="1">
        <f t="array" ref="C1772">IF(B1772="-","-",_xldudf_EVEONLINE_CATEGORY(_FV(B1772,"category_id")))</f>
        <v>-</v>
      </c>
      <c r="K1772" s="4" cm="1">
        <f t="array" ref="K1772">IFERROR(_FV(_xldudf_EVEONLINE_TYPE(_FV(_FV(A1772,"type"),"id")),"Adjusted Price",TRUE),0)</f>
        <v>0</v>
      </c>
      <c r="L1772" s="4">
        <f t="shared" si="27"/>
        <v>0</v>
      </c>
    </row>
    <row r="1773" spans="2:12">
      <c r="B1773" t="str" cm="1">
        <f t="array" ref="B1773">IF(A1773="","-",_xldudf_EVEONLINE_GROUP(_FV(_FV(A1773,"type"),"groupID")))</f>
        <v>-</v>
      </c>
      <c r="C1773" t="str" cm="1">
        <f t="array" ref="C1773">IF(B1773="-","-",_xldudf_EVEONLINE_CATEGORY(_FV(B1773,"category_id")))</f>
        <v>-</v>
      </c>
      <c r="K1773" s="4" cm="1">
        <f t="array" ref="K1773">IFERROR(_FV(_xldudf_EVEONLINE_TYPE(_FV(_FV(A1773,"type"),"id")),"Adjusted Price",TRUE),0)</f>
        <v>0</v>
      </c>
      <c r="L1773" s="4">
        <f t="shared" si="27"/>
        <v>0</v>
      </c>
    </row>
    <row r="1774" spans="2:12">
      <c r="B1774" t="str" cm="1">
        <f t="array" ref="B1774">IF(A1774="","-",_xldudf_EVEONLINE_GROUP(_FV(_FV(A1774,"type"),"groupID")))</f>
        <v>-</v>
      </c>
      <c r="C1774" t="str" cm="1">
        <f t="array" ref="C1774">IF(B1774="-","-",_xldudf_EVEONLINE_CATEGORY(_FV(B1774,"category_id")))</f>
        <v>-</v>
      </c>
      <c r="K1774" s="4" cm="1">
        <f t="array" ref="K1774">IFERROR(_FV(_xldudf_EVEONLINE_TYPE(_FV(_FV(A1774,"type"),"id")),"Adjusted Price",TRUE),0)</f>
        <v>0</v>
      </c>
      <c r="L1774" s="4">
        <f t="shared" si="27"/>
        <v>0</v>
      </c>
    </row>
    <row r="1775" spans="2:12">
      <c r="B1775" t="str" cm="1">
        <f t="array" ref="B1775">IF(A1775="","-",_xldudf_EVEONLINE_GROUP(_FV(_FV(A1775,"type"),"groupID")))</f>
        <v>-</v>
      </c>
      <c r="C1775" t="str" cm="1">
        <f t="array" ref="C1775">IF(B1775="-","-",_xldudf_EVEONLINE_CATEGORY(_FV(B1775,"category_id")))</f>
        <v>-</v>
      </c>
      <c r="K1775" s="4" cm="1">
        <f t="array" ref="K1775">IFERROR(_FV(_xldudf_EVEONLINE_TYPE(_FV(_FV(A1775,"type"),"id")),"Adjusted Price",TRUE),0)</f>
        <v>0</v>
      </c>
      <c r="L1775" s="4">
        <f t="shared" si="27"/>
        <v>0</v>
      </c>
    </row>
    <row r="1776" spans="2:12">
      <c r="B1776" t="str" cm="1">
        <f t="array" ref="B1776">IF(A1776="","-",_xldudf_EVEONLINE_GROUP(_FV(_FV(A1776,"type"),"groupID")))</f>
        <v>-</v>
      </c>
      <c r="C1776" t="str" cm="1">
        <f t="array" ref="C1776">IF(B1776="-","-",_xldudf_EVEONLINE_CATEGORY(_FV(B1776,"category_id")))</f>
        <v>-</v>
      </c>
      <c r="K1776" s="4" cm="1">
        <f t="array" ref="K1776">IFERROR(_FV(_xldudf_EVEONLINE_TYPE(_FV(_FV(A1776,"type"),"id")),"Adjusted Price",TRUE),0)</f>
        <v>0</v>
      </c>
      <c r="L1776" s="4">
        <f t="shared" si="27"/>
        <v>0</v>
      </c>
    </row>
    <row r="1777" spans="2:12">
      <c r="B1777" t="str" cm="1">
        <f t="array" ref="B1777">IF(A1777="","-",_xldudf_EVEONLINE_GROUP(_FV(_FV(A1777,"type"),"groupID")))</f>
        <v>-</v>
      </c>
      <c r="C1777" t="str" cm="1">
        <f t="array" ref="C1777">IF(B1777="-","-",_xldudf_EVEONLINE_CATEGORY(_FV(B1777,"category_id")))</f>
        <v>-</v>
      </c>
      <c r="K1777" s="4" cm="1">
        <f t="array" ref="K1777">IFERROR(_FV(_xldudf_EVEONLINE_TYPE(_FV(_FV(A1777,"type"),"id")),"Adjusted Price",TRUE),0)</f>
        <v>0</v>
      </c>
      <c r="L1777" s="4">
        <f t="shared" si="27"/>
        <v>0</v>
      </c>
    </row>
    <row r="1778" spans="2:12">
      <c r="B1778" t="str" cm="1">
        <f t="array" ref="B1778">IF(A1778="","-",_xldudf_EVEONLINE_GROUP(_FV(_FV(A1778,"type"),"groupID")))</f>
        <v>-</v>
      </c>
      <c r="C1778" t="str" cm="1">
        <f t="array" ref="C1778">IF(B1778="-","-",_xldudf_EVEONLINE_CATEGORY(_FV(B1778,"category_id")))</f>
        <v>-</v>
      </c>
      <c r="K1778" s="4" cm="1">
        <f t="array" ref="K1778">IFERROR(_FV(_xldudf_EVEONLINE_TYPE(_FV(_FV(A1778,"type"),"id")),"Adjusted Price",TRUE),0)</f>
        <v>0</v>
      </c>
      <c r="L1778" s="4">
        <f t="shared" si="27"/>
        <v>0</v>
      </c>
    </row>
    <row r="1779" spans="2:12">
      <c r="B1779" t="str" cm="1">
        <f t="array" ref="B1779">IF(A1779="","-",_xldudf_EVEONLINE_GROUP(_FV(_FV(A1779,"type"),"groupID")))</f>
        <v>-</v>
      </c>
      <c r="C1779" t="str" cm="1">
        <f t="array" ref="C1779">IF(B1779="-","-",_xldudf_EVEONLINE_CATEGORY(_FV(B1779,"category_id")))</f>
        <v>-</v>
      </c>
      <c r="K1779" s="4" cm="1">
        <f t="array" ref="K1779">IFERROR(_FV(_xldudf_EVEONLINE_TYPE(_FV(_FV(A1779,"type"),"id")),"Adjusted Price",TRUE),0)</f>
        <v>0</v>
      </c>
      <c r="L1779" s="4">
        <f t="shared" si="27"/>
        <v>0</v>
      </c>
    </row>
    <row r="1780" spans="2:12">
      <c r="B1780" t="str" cm="1">
        <f t="array" ref="B1780">IF(A1780="","-",_xldudf_EVEONLINE_GROUP(_FV(_FV(A1780,"type"),"groupID")))</f>
        <v>-</v>
      </c>
      <c r="C1780" t="str" cm="1">
        <f t="array" ref="C1780">IF(B1780="-","-",_xldudf_EVEONLINE_CATEGORY(_FV(B1780,"category_id")))</f>
        <v>-</v>
      </c>
      <c r="K1780" s="4" cm="1">
        <f t="array" ref="K1780">IFERROR(_FV(_xldudf_EVEONLINE_TYPE(_FV(_FV(A1780,"type"),"id")),"Adjusted Price",TRUE),0)</f>
        <v>0</v>
      </c>
      <c r="L1780" s="4">
        <f t="shared" si="27"/>
        <v>0</v>
      </c>
    </row>
    <row r="1781" spans="2:12">
      <c r="B1781" t="str" cm="1">
        <f t="array" ref="B1781">IF(A1781="","-",_xldudf_EVEONLINE_GROUP(_FV(_FV(A1781,"type"),"groupID")))</f>
        <v>-</v>
      </c>
      <c r="C1781" t="str" cm="1">
        <f t="array" ref="C1781">IF(B1781="-","-",_xldudf_EVEONLINE_CATEGORY(_FV(B1781,"category_id")))</f>
        <v>-</v>
      </c>
      <c r="K1781" s="4" cm="1">
        <f t="array" ref="K1781">IFERROR(_FV(_xldudf_EVEONLINE_TYPE(_FV(_FV(A1781,"type"),"id")),"Adjusted Price",TRUE),0)</f>
        <v>0</v>
      </c>
      <c r="L1781" s="4">
        <f t="shared" si="27"/>
        <v>0</v>
      </c>
    </row>
    <row r="1782" spans="2:12">
      <c r="B1782" t="str" cm="1">
        <f t="array" ref="B1782">IF(A1782="","-",_xldudf_EVEONLINE_GROUP(_FV(_FV(A1782,"type"),"groupID")))</f>
        <v>-</v>
      </c>
      <c r="C1782" t="str" cm="1">
        <f t="array" ref="C1782">IF(B1782="-","-",_xldudf_EVEONLINE_CATEGORY(_FV(B1782,"category_id")))</f>
        <v>-</v>
      </c>
      <c r="K1782" s="4" cm="1">
        <f t="array" ref="K1782">IFERROR(_FV(_xldudf_EVEONLINE_TYPE(_FV(_FV(A1782,"type"),"id")),"Adjusted Price",TRUE),0)</f>
        <v>0</v>
      </c>
      <c r="L1782" s="4">
        <f t="shared" si="27"/>
        <v>0</v>
      </c>
    </row>
    <row r="1783" spans="2:12">
      <c r="B1783" t="str" cm="1">
        <f t="array" ref="B1783">IF(A1783="","-",_xldudf_EVEONLINE_GROUP(_FV(_FV(A1783,"type"),"groupID")))</f>
        <v>-</v>
      </c>
      <c r="C1783" t="str" cm="1">
        <f t="array" ref="C1783">IF(B1783="-","-",_xldudf_EVEONLINE_CATEGORY(_FV(B1783,"category_id")))</f>
        <v>-</v>
      </c>
      <c r="K1783" s="4" cm="1">
        <f t="array" ref="K1783">IFERROR(_FV(_xldudf_EVEONLINE_TYPE(_FV(_FV(A1783,"type"),"id")),"Adjusted Price",TRUE),0)</f>
        <v>0</v>
      </c>
      <c r="L1783" s="4">
        <f t="shared" si="27"/>
        <v>0</v>
      </c>
    </row>
    <row r="1784" spans="2:12">
      <c r="B1784" t="str" cm="1">
        <f t="array" ref="B1784">IF(A1784="","-",_xldudf_EVEONLINE_GROUP(_FV(_FV(A1784,"type"),"groupID")))</f>
        <v>-</v>
      </c>
      <c r="C1784" t="str" cm="1">
        <f t="array" ref="C1784">IF(B1784="-","-",_xldudf_EVEONLINE_CATEGORY(_FV(B1784,"category_id")))</f>
        <v>-</v>
      </c>
      <c r="K1784" s="4" cm="1">
        <f t="array" ref="K1784">IFERROR(_FV(_xldudf_EVEONLINE_TYPE(_FV(_FV(A1784,"type"),"id")),"Adjusted Price",TRUE),0)</f>
        <v>0</v>
      </c>
      <c r="L1784" s="4">
        <f t="shared" si="27"/>
        <v>0</v>
      </c>
    </row>
    <row r="1785" spans="2:12">
      <c r="B1785" t="str" cm="1">
        <f t="array" ref="B1785">IF(A1785="","-",_xldudf_EVEONLINE_GROUP(_FV(_FV(A1785,"type"),"groupID")))</f>
        <v>-</v>
      </c>
      <c r="C1785" t="str" cm="1">
        <f t="array" ref="C1785">IF(B1785="-","-",_xldudf_EVEONLINE_CATEGORY(_FV(B1785,"category_id")))</f>
        <v>-</v>
      </c>
      <c r="K1785" s="4" cm="1">
        <f t="array" ref="K1785">IFERROR(_FV(_xldudf_EVEONLINE_TYPE(_FV(_FV(A1785,"type"),"id")),"Adjusted Price",TRUE),0)</f>
        <v>0</v>
      </c>
      <c r="L1785" s="4">
        <f t="shared" si="27"/>
        <v>0</v>
      </c>
    </row>
    <row r="1786" spans="2:12">
      <c r="B1786" t="str" cm="1">
        <f t="array" ref="B1786">IF(A1786="","-",_xldudf_EVEONLINE_GROUP(_FV(_FV(A1786,"type"),"groupID")))</f>
        <v>-</v>
      </c>
      <c r="C1786" t="str" cm="1">
        <f t="array" ref="C1786">IF(B1786="-","-",_xldudf_EVEONLINE_CATEGORY(_FV(B1786,"category_id")))</f>
        <v>-</v>
      </c>
      <c r="K1786" s="4" cm="1">
        <f t="array" ref="K1786">IFERROR(_FV(_xldudf_EVEONLINE_TYPE(_FV(_FV(A1786,"type"),"id")),"Adjusted Price",TRUE),0)</f>
        <v>0</v>
      </c>
      <c r="L1786" s="4">
        <f t="shared" si="27"/>
        <v>0</v>
      </c>
    </row>
    <row r="1787" spans="2:12">
      <c r="B1787" t="str" cm="1">
        <f t="array" ref="B1787">IF(A1787="","-",_xldudf_EVEONLINE_GROUP(_FV(_FV(A1787,"type"),"groupID")))</f>
        <v>-</v>
      </c>
      <c r="C1787" t="str" cm="1">
        <f t="array" ref="C1787">IF(B1787="-","-",_xldudf_EVEONLINE_CATEGORY(_FV(B1787,"category_id")))</f>
        <v>-</v>
      </c>
      <c r="K1787" s="4" cm="1">
        <f t="array" ref="K1787">IFERROR(_FV(_xldudf_EVEONLINE_TYPE(_FV(_FV(A1787,"type"),"id")),"Adjusted Price",TRUE),0)</f>
        <v>0</v>
      </c>
      <c r="L1787" s="4">
        <f t="shared" si="27"/>
        <v>0</v>
      </c>
    </row>
    <row r="1788" spans="2:12">
      <c r="B1788" t="str" cm="1">
        <f t="array" ref="B1788">IF(A1788="","-",_xldudf_EVEONLINE_GROUP(_FV(_FV(A1788,"type"),"groupID")))</f>
        <v>-</v>
      </c>
      <c r="C1788" t="str" cm="1">
        <f t="array" ref="C1788">IF(B1788="-","-",_xldudf_EVEONLINE_CATEGORY(_FV(B1788,"category_id")))</f>
        <v>-</v>
      </c>
      <c r="K1788" s="4" cm="1">
        <f t="array" ref="K1788">IFERROR(_FV(_xldudf_EVEONLINE_TYPE(_FV(_FV(A1788,"type"),"id")),"Adjusted Price",TRUE),0)</f>
        <v>0</v>
      </c>
      <c r="L1788" s="4">
        <f t="shared" si="27"/>
        <v>0</v>
      </c>
    </row>
    <row r="1789" spans="2:12">
      <c r="B1789" t="str" cm="1">
        <f t="array" ref="B1789">IF(A1789="","-",_xldudf_EVEONLINE_GROUP(_FV(_FV(A1789,"type"),"groupID")))</f>
        <v>-</v>
      </c>
      <c r="C1789" t="str" cm="1">
        <f t="array" ref="C1789">IF(B1789="-","-",_xldudf_EVEONLINE_CATEGORY(_FV(B1789,"category_id")))</f>
        <v>-</v>
      </c>
      <c r="K1789" s="4" cm="1">
        <f t="array" ref="K1789">IFERROR(_FV(_xldudf_EVEONLINE_TYPE(_FV(_FV(A1789,"type"),"id")),"Adjusted Price",TRUE),0)</f>
        <v>0</v>
      </c>
      <c r="L1789" s="4">
        <f t="shared" si="27"/>
        <v>0</v>
      </c>
    </row>
    <row r="1790" spans="2:12">
      <c r="B1790" t="str" cm="1">
        <f t="array" ref="B1790">IF(A1790="","-",_xldudf_EVEONLINE_GROUP(_FV(_FV(A1790,"type"),"groupID")))</f>
        <v>-</v>
      </c>
      <c r="C1790" t="str" cm="1">
        <f t="array" ref="C1790">IF(B1790="-","-",_xldudf_EVEONLINE_CATEGORY(_FV(B1790,"category_id")))</f>
        <v>-</v>
      </c>
      <c r="K1790" s="4" cm="1">
        <f t="array" ref="K1790">IFERROR(_FV(_xldudf_EVEONLINE_TYPE(_FV(_FV(A1790,"type"),"id")),"Adjusted Price",TRUE),0)</f>
        <v>0</v>
      </c>
      <c r="L1790" s="4">
        <f t="shared" si="27"/>
        <v>0</v>
      </c>
    </row>
    <row r="1791" spans="2:12">
      <c r="B1791" t="str" cm="1">
        <f t="array" ref="B1791">IF(A1791="","-",_xldudf_EVEONLINE_GROUP(_FV(_FV(A1791,"type"),"groupID")))</f>
        <v>-</v>
      </c>
      <c r="C1791" t="str" cm="1">
        <f t="array" ref="C1791">IF(B1791="-","-",_xldudf_EVEONLINE_CATEGORY(_FV(B1791,"category_id")))</f>
        <v>-</v>
      </c>
      <c r="K1791" s="4" cm="1">
        <f t="array" ref="K1791">IFERROR(_FV(_xldudf_EVEONLINE_TYPE(_FV(_FV(A1791,"type"),"id")),"Adjusted Price",TRUE),0)</f>
        <v>0</v>
      </c>
      <c r="L1791" s="4">
        <f t="shared" si="27"/>
        <v>0</v>
      </c>
    </row>
    <row r="1792" spans="2:12">
      <c r="B1792" t="str" cm="1">
        <f t="array" ref="B1792">IF(A1792="","-",_xldudf_EVEONLINE_GROUP(_FV(_FV(A1792,"type"),"groupID")))</f>
        <v>-</v>
      </c>
      <c r="C1792" t="str" cm="1">
        <f t="array" ref="C1792">IF(B1792="-","-",_xldudf_EVEONLINE_CATEGORY(_FV(B1792,"category_id")))</f>
        <v>-</v>
      </c>
      <c r="K1792" s="4" cm="1">
        <f t="array" ref="K1792">IFERROR(_FV(_xldudf_EVEONLINE_TYPE(_FV(_FV(A1792,"type"),"id")),"Adjusted Price",TRUE),0)</f>
        <v>0</v>
      </c>
      <c r="L1792" s="4">
        <f t="shared" si="27"/>
        <v>0</v>
      </c>
    </row>
    <row r="1793" spans="2:12">
      <c r="B1793" t="str" cm="1">
        <f t="array" ref="B1793">IF(A1793="","-",_xldudf_EVEONLINE_GROUP(_FV(_FV(A1793,"type"),"groupID")))</f>
        <v>-</v>
      </c>
      <c r="C1793" t="str" cm="1">
        <f t="array" ref="C1793">IF(B1793="-","-",_xldudf_EVEONLINE_CATEGORY(_FV(B1793,"category_id")))</f>
        <v>-</v>
      </c>
      <c r="K1793" s="4" cm="1">
        <f t="array" ref="K1793">IFERROR(_FV(_xldudf_EVEONLINE_TYPE(_FV(_FV(A1793,"type"),"id")),"Adjusted Price",TRUE),0)</f>
        <v>0</v>
      </c>
      <c r="L1793" s="4">
        <f t="shared" si="27"/>
        <v>0</v>
      </c>
    </row>
    <row r="1794" spans="2:12">
      <c r="B1794" t="str" cm="1">
        <f t="array" ref="B1794">IF(A1794="","-",_xldudf_EVEONLINE_GROUP(_FV(_FV(A1794,"type"),"groupID")))</f>
        <v>-</v>
      </c>
      <c r="C1794" t="str" cm="1">
        <f t="array" ref="C1794">IF(B1794="-","-",_xldudf_EVEONLINE_CATEGORY(_FV(B1794,"category_id")))</f>
        <v>-</v>
      </c>
      <c r="K1794" s="4" cm="1">
        <f t="array" ref="K1794">IFERROR(_FV(_xldudf_EVEONLINE_TYPE(_FV(_FV(A1794,"type"),"id")),"Adjusted Price",TRUE),0)</f>
        <v>0</v>
      </c>
      <c r="L1794" s="4">
        <f t="shared" si="27"/>
        <v>0</v>
      </c>
    </row>
    <row r="1795" spans="2:12">
      <c r="B1795" t="str" cm="1">
        <f t="array" ref="B1795">IF(A1795="","-",_xldudf_EVEONLINE_GROUP(_FV(_FV(A1795,"type"),"groupID")))</f>
        <v>-</v>
      </c>
      <c r="C1795" t="str" cm="1">
        <f t="array" ref="C1795">IF(B1795="-","-",_xldudf_EVEONLINE_CATEGORY(_FV(B1795,"category_id")))</f>
        <v>-</v>
      </c>
      <c r="K1795" s="4" cm="1">
        <f t="array" ref="K1795">IFERROR(_FV(_xldudf_EVEONLINE_TYPE(_FV(_FV(A1795,"type"),"id")),"Adjusted Price",TRUE),0)</f>
        <v>0</v>
      </c>
      <c r="L1795" s="4">
        <f t="shared" ref="L1795:L1858" si="28">F1795*K1795</f>
        <v>0</v>
      </c>
    </row>
    <row r="1796" spans="2:12">
      <c r="B1796" t="str" cm="1">
        <f t="array" ref="B1796">IF(A1796="","-",_xldudf_EVEONLINE_GROUP(_FV(_FV(A1796,"type"),"groupID")))</f>
        <v>-</v>
      </c>
      <c r="C1796" t="str" cm="1">
        <f t="array" ref="C1796">IF(B1796="-","-",_xldudf_EVEONLINE_CATEGORY(_FV(B1796,"category_id")))</f>
        <v>-</v>
      </c>
      <c r="K1796" s="4" cm="1">
        <f t="array" ref="K1796">IFERROR(_FV(_xldudf_EVEONLINE_TYPE(_FV(_FV(A1796,"type"),"id")),"Adjusted Price",TRUE),0)</f>
        <v>0</v>
      </c>
      <c r="L1796" s="4">
        <f t="shared" si="28"/>
        <v>0</v>
      </c>
    </row>
    <row r="1797" spans="2:12">
      <c r="B1797" t="str" cm="1">
        <f t="array" ref="B1797">IF(A1797="","-",_xldudf_EVEONLINE_GROUP(_FV(_FV(A1797,"type"),"groupID")))</f>
        <v>-</v>
      </c>
      <c r="C1797" t="str" cm="1">
        <f t="array" ref="C1797">IF(B1797="-","-",_xldudf_EVEONLINE_CATEGORY(_FV(B1797,"category_id")))</f>
        <v>-</v>
      </c>
      <c r="K1797" s="4" cm="1">
        <f t="array" ref="K1797">IFERROR(_FV(_xldudf_EVEONLINE_TYPE(_FV(_FV(A1797,"type"),"id")),"Adjusted Price",TRUE),0)</f>
        <v>0</v>
      </c>
      <c r="L1797" s="4">
        <f t="shared" si="28"/>
        <v>0</v>
      </c>
    </row>
    <row r="1798" spans="2:12">
      <c r="B1798" t="str" cm="1">
        <f t="array" ref="B1798">IF(A1798="","-",_xldudf_EVEONLINE_GROUP(_FV(_FV(A1798,"type"),"groupID")))</f>
        <v>-</v>
      </c>
      <c r="C1798" t="str" cm="1">
        <f t="array" ref="C1798">IF(B1798="-","-",_xldudf_EVEONLINE_CATEGORY(_FV(B1798,"category_id")))</f>
        <v>-</v>
      </c>
      <c r="K1798" s="4" cm="1">
        <f t="array" ref="K1798">IFERROR(_FV(_xldudf_EVEONLINE_TYPE(_FV(_FV(A1798,"type"),"id")),"Adjusted Price",TRUE),0)</f>
        <v>0</v>
      </c>
      <c r="L1798" s="4">
        <f t="shared" si="28"/>
        <v>0</v>
      </c>
    </row>
    <row r="1799" spans="2:12">
      <c r="B1799" t="str" cm="1">
        <f t="array" ref="B1799">IF(A1799="","-",_xldudf_EVEONLINE_GROUP(_FV(_FV(A1799,"type"),"groupID")))</f>
        <v>-</v>
      </c>
      <c r="C1799" t="str" cm="1">
        <f t="array" ref="C1799">IF(B1799="-","-",_xldudf_EVEONLINE_CATEGORY(_FV(B1799,"category_id")))</f>
        <v>-</v>
      </c>
      <c r="K1799" s="4" cm="1">
        <f t="array" ref="K1799">IFERROR(_FV(_xldudf_EVEONLINE_TYPE(_FV(_FV(A1799,"type"),"id")),"Adjusted Price",TRUE),0)</f>
        <v>0</v>
      </c>
      <c r="L1799" s="4">
        <f t="shared" si="28"/>
        <v>0</v>
      </c>
    </row>
    <row r="1800" spans="2:12">
      <c r="B1800" t="str" cm="1">
        <f t="array" ref="B1800">IF(A1800="","-",_xldudf_EVEONLINE_GROUP(_FV(_FV(A1800,"type"),"groupID")))</f>
        <v>-</v>
      </c>
      <c r="C1800" t="str" cm="1">
        <f t="array" ref="C1800">IF(B1800="-","-",_xldudf_EVEONLINE_CATEGORY(_FV(B1800,"category_id")))</f>
        <v>-</v>
      </c>
      <c r="K1800" s="4" cm="1">
        <f t="array" ref="K1800">IFERROR(_FV(_xldudf_EVEONLINE_TYPE(_FV(_FV(A1800,"type"),"id")),"Adjusted Price",TRUE),0)</f>
        <v>0</v>
      </c>
      <c r="L1800" s="4">
        <f t="shared" si="28"/>
        <v>0</v>
      </c>
    </row>
    <row r="1801" spans="2:12">
      <c r="B1801" t="str" cm="1">
        <f t="array" ref="B1801">IF(A1801="","-",_xldudf_EVEONLINE_GROUP(_FV(_FV(A1801,"type"),"groupID")))</f>
        <v>-</v>
      </c>
      <c r="C1801" t="str" cm="1">
        <f t="array" ref="C1801">IF(B1801="-","-",_xldudf_EVEONLINE_CATEGORY(_FV(B1801,"category_id")))</f>
        <v>-</v>
      </c>
      <c r="K1801" s="4" cm="1">
        <f t="array" ref="K1801">IFERROR(_FV(_xldudf_EVEONLINE_TYPE(_FV(_FV(A1801,"type"),"id")),"Adjusted Price",TRUE),0)</f>
        <v>0</v>
      </c>
      <c r="L1801" s="4">
        <f t="shared" si="28"/>
        <v>0</v>
      </c>
    </row>
    <row r="1802" spans="2:12">
      <c r="B1802" t="str" cm="1">
        <f t="array" ref="B1802">IF(A1802="","-",_xldudf_EVEONLINE_GROUP(_FV(_FV(A1802,"type"),"groupID")))</f>
        <v>-</v>
      </c>
      <c r="C1802" t="str" cm="1">
        <f t="array" ref="C1802">IF(B1802="-","-",_xldudf_EVEONLINE_CATEGORY(_FV(B1802,"category_id")))</f>
        <v>-</v>
      </c>
      <c r="K1802" s="4" cm="1">
        <f t="array" ref="K1802">IFERROR(_FV(_xldudf_EVEONLINE_TYPE(_FV(_FV(A1802,"type"),"id")),"Adjusted Price",TRUE),0)</f>
        <v>0</v>
      </c>
      <c r="L1802" s="4">
        <f t="shared" si="28"/>
        <v>0</v>
      </c>
    </row>
    <row r="1803" spans="2:12">
      <c r="B1803" t="str" cm="1">
        <f t="array" ref="B1803">IF(A1803="","-",_xldudf_EVEONLINE_GROUP(_FV(_FV(A1803,"type"),"groupID")))</f>
        <v>-</v>
      </c>
      <c r="C1803" t="str" cm="1">
        <f t="array" ref="C1803">IF(B1803="-","-",_xldudf_EVEONLINE_CATEGORY(_FV(B1803,"category_id")))</f>
        <v>-</v>
      </c>
      <c r="K1803" s="4" cm="1">
        <f t="array" ref="K1803">IFERROR(_FV(_xldudf_EVEONLINE_TYPE(_FV(_FV(A1803,"type"),"id")),"Adjusted Price",TRUE),0)</f>
        <v>0</v>
      </c>
      <c r="L1803" s="4">
        <f t="shared" si="28"/>
        <v>0</v>
      </c>
    </row>
    <row r="1804" spans="2:12">
      <c r="B1804" t="str" cm="1">
        <f t="array" ref="B1804">IF(A1804="","-",_xldudf_EVEONLINE_GROUP(_FV(_FV(A1804,"type"),"groupID")))</f>
        <v>-</v>
      </c>
      <c r="C1804" t="str" cm="1">
        <f t="array" ref="C1804">IF(B1804="-","-",_xldudf_EVEONLINE_CATEGORY(_FV(B1804,"category_id")))</f>
        <v>-</v>
      </c>
      <c r="K1804" s="4" cm="1">
        <f t="array" ref="K1804">IFERROR(_FV(_xldudf_EVEONLINE_TYPE(_FV(_FV(A1804,"type"),"id")),"Adjusted Price",TRUE),0)</f>
        <v>0</v>
      </c>
      <c r="L1804" s="4">
        <f t="shared" si="28"/>
        <v>0</v>
      </c>
    </row>
    <row r="1805" spans="2:12">
      <c r="B1805" t="str" cm="1">
        <f t="array" ref="B1805">IF(A1805="","-",_xldudf_EVEONLINE_GROUP(_FV(_FV(A1805,"type"),"groupID")))</f>
        <v>-</v>
      </c>
      <c r="C1805" t="str" cm="1">
        <f t="array" ref="C1805">IF(B1805="-","-",_xldudf_EVEONLINE_CATEGORY(_FV(B1805,"category_id")))</f>
        <v>-</v>
      </c>
      <c r="K1805" s="4" cm="1">
        <f t="array" ref="K1805">IFERROR(_FV(_xldudf_EVEONLINE_TYPE(_FV(_FV(A1805,"type"),"id")),"Adjusted Price",TRUE),0)</f>
        <v>0</v>
      </c>
      <c r="L1805" s="4">
        <f t="shared" si="28"/>
        <v>0</v>
      </c>
    </row>
    <row r="1806" spans="2:12">
      <c r="B1806" t="str" cm="1">
        <f t="array" ref="B1806">IF(A1806="","-",_xldudf_EVEONLINE_GROUP(_FV(_FV(A1806,"type"),"groupID")))</f>
        <v>-</v>
      </c>
      <c r="C1806" t="str" cm="1">
        <f t="array" ref="C1806">IF(B1806="-","-",_xldudf_EVEONLINE_CATEGORY(_FV(B1806,"category_id")))</f>
        <v>-</v>
      </c>
      <c r="K1806" s="4" cm="1">
        <f t="array" ref="K1806">IFERROR(_FV(_xldudf_EVEONLINE_TYPE(_FV(_FV(A1806,"type"),"id")),"Adjusted Price",TRUE),0)</f>
        <v>0</v>
      </c>
      <c r="L1806" s="4">
        <f t="shared" si="28"/>
        <v>0</v>
      </c>
    </row>
    <row r="1807" spans="2:12">
      <c r="B1807" t="str" cm="1">
        <f t="array" ref="B1807">IF(A1807="","-",_xldudf_EVEONLINE_GROUP(_FV(_FV(A1807,"type"),"groupID")))</f>
        <v>-</v>
      </c>
      <c r="C1807" t="str" cm="1">
        <f t="array" ref="C1807">IF(B1807="-","-",_xldudf_EVEONLINE_CATEGORY(_FV(B1807,"category_id")))</f>
        <v>-</v>
      </c>
      <c r="K1807" s="4" cm="1">
        <f t="array" ref="K1807">IFERROR(_FV(_xldudf_EVEONLINE_TYPE(_FV(_FV(A1807,"type"),"id")),"Adjusted Price",TRUE),0)</f>
        <v>0</v>
      </c>
      <c r="L1807" s="4">
        <f t="shared" si="28"/>
        <v>0</v>
      </c>
    </row>
    <row r="1808" spans="2:12">
      <c r="B1808" t="str" cm="1">
        <f t="array" ref="B1808">IF(A1808="","-",_xldudf_EVEONLINE_GROUP(_FV(_FV(A1808,"type"),"groupID")))</f>
        <v>-</v>
      </c>
      <c r="C1808" t="str" cm="1">
        <f t="array" ref="C1808">IF(B1808="-","-",_xldudf_EVEONLINE_CATEGORY(_FV(B1808,"category_id")))</f>
        <v>-</v>
      </c>
      <c r="K1808" s="4" cm="1">
        <f t="array" ref="K1808">IFERROR(_FV(_xldudf_EVEONLINE_TYPE(_FV(_FV(A1808,"type"),"id")),"Adjusted Price",TRUE),0)</f>
        <v>0</v>
      </c>
      <c r="L1808" s="4">
        <f t="shared" si="28"/>
        <v>0</v>
      </c>
    </row>
    <row r="1809" spans="2:12">
      <c r="B1809" t="str" cm="1">
        <f t="array" ref="B1809">IF(A1809="","-",_xldudf_EVEONLINE_GROUP(_FV(_FV(A1809,"type"),"groupID")))</f>
        <v>-</v>
      </c>
      <c r="C1809" t="str" cm="1">
        <f t="array" ref="C1809">IF(B1809="-","-",_xldudf_EVEONLINE_CATEGORY(_FV(B1809,"category_id")))</f>
        <v>-</v>
      </c>
      <c r="K1809" s="4" cm="1">
        <f t="array" ref="K1809">IFERROR(_FV(_xldudf_EVEONLINE_TYPE(_FV(_FV(A1809,"type"),"id")),"Adjusted Price",TRUE),0)</f>
        <v>0</v>
      </c>
      <c r="L1809" s="4">
        <f t="shared" si="28"/>
        <v>0</v>
      </c>
    </row>
    <row r="1810" spans="2:12">
      <c r="B1810" t="str" cm="1">
        <f t="array" ref="B1810">IF(A1810="","-",_xldudf_EVEONLINE_GROUP(_FV(_FV(A1810,"type"),"groupID")))</f>
        <v>-</v>
      </c>
      <c r="C1810" t="str" cm="1">
        <f t="array" ref="C1810">IF(B1810="-","-",_xldudf_EVEONLINE_CATEGORY(_FV(B1810,"category_id")))</f>
        <v>-</v>
      </c>
      <c r="K1810" s="4" cm="1">
        <f t="array" ref="K1810">IFERROR(_FV(_xldudf_EVEONLINE_TYPE(_FV(_FV(A1810,"type"),"id")),"Adjusted Price",TRUE),0)</f>
        <v>0</v>
      </c>
      <c r="L1810" s="4">
        <f t="shared" si="28"/>
        <v>0</v>
      </c>
    </row>
    <row r="1811" spans="2:12">
      <c r="B1811" t="str" cm="1">
        <f t="array" ref="B1811">IF(A1811="","-",_xldudf_EVEONLINE_GROUP(_FV(_FV(A1811,"type"),"groupID")))</f>
        <v>-</v>
      </c>
      <c r="C1811" t="str" cm="1">
        <f t="array" ref="C1811">IF(B1811="-","-",_xldudf_EVEONLINE_CATEGORY(_FV(B1811,"category_id")))</f>
        <v>-</v>
      </c>
      <c r="K1811" s="4" cm="1">
        <f t="array" ref="K1811">IFERROR(_FV(_xldudf_EVEONLINE_TYPE(_FV(_FV(A1811,"type"),"id")),"Adjusted Price",TRUE),0)</f>
        <v>0</v>
      </c>
      <c r="L1811" s="4">
        <f t="shared" si="28"/>
        <v>0</v>
      </c>
    </row>
    <row r="1812" spans="2:12">
      <c r="B1812" t="str" cm="1">
        <f t="array" ref="B1812">IF(A1812="","-",_xldudf_EVEONLINE_GROUP(_FV(_FV(A1812,"type"),"groupID")))</f>
        <v>-</v>
      </c>
      <c r="C1812" t="str" cm="1">
        <f t="array" ref="C1812">IF(B1812="-","-",_xldudf_EVEONLINE_CATEGORY(_FV(B1812,"category_id")))</f>
        <v>-</v>
      </c>
      <c r="K1812" s="4" cm="1">
        <f t="array" ref="K1812">IFERROR(_FV(_xldudf_EVEONLINE_TYPE(_FV(_FV(A1812,"type"),"id")),"Adjusted Price",TRUE),0)</f>
        <v>0</v>
      </c>
      <c r="L1812" s="4">
        <f t="shared" si="28"/>
        <v>0</v>
      </c>
    </row>
    <row r="1813" spans="2:12">
      <c r="B1813" t="str" cm="1">
        <f t="array" ref="B1813">IF(A1813="","-",_xldudf_EVEONLINE_GROUP(_FV(_FV(A1813,"type"),"groupID")))</f>
        <v>-</v>
      </c>
      <c r="C1813" t="str" cm="1">
        <f t="array" ref="C1813">IF(B1813="-","-",_xldudf_EVEONLINE_CATEGORY(_FV(B1813,"category_id")))</f>
        <v>-</v>
      </c>
      <c r="K1813" s="4" cm="1">
        <f t="array" ref="K1813">IFERROR(_FV(_xldudf_EVEONLINE_TYPE(_FV(_FV(A1813,"type"),"id")),"Adjusted Price",TRUE),0)</f>
        <v>0</v>
      </c>
      <c r="L1813" s="4">
        <f t="shared" si="28"/>
        <v>0</v>
      </c>
    </row>
    <row r="1814" spans="2:12">
      <c r="B1814" t="str" cm="1">
        <f t="array" ref="B1814">IF(A1814="","-",_xldudf_EVEONLINE_GROUP(_FV(_FV(A1814,"type"),"groupID")))</f>
        <v>-</v>
      </c>
      <c r="C1814" t="str" cm="1">
        <f t="array" ref="C1814">IF(B1814="-","-",_xldudf_EVEONLINE_CATEGORY(_FV(B1814,"category_id")))</f>
        <v>-</v>
      </c>
      <c r="K1814" s="4" cm="1">
        <f t="array" ref="K1814">IFERROR(_FV(_xldudf_EVEONLINE_TYPE(_FV(_FV(A1814,"type"),"id")),"Adjusted Price",TRUE),0)</f>
        <v>0</v>
      </c>
      <c r="L1814" s="4">
        <f t="shared" si="28"/>
        <v>0</v>
      </c>
    </row>
    <row r="1815" spans="2:12">
      <c r="B1815" t="str" cm="1">
        <f t="array" ref="B1815">IF(A1815="","-",_xldudf_EVEONLINE_GROUP(_FV(_FV(A1815,"type"),"groupID")))</f>
        <v>-</v>
      </c>
      <c r="C1815" t="str" cm="1">
        <f t="array" ref="C1815">IF(B1815="-","-",_xldudf_EVEONLINE_CATEGORY(_FV(B1815,"category_id")))</f>
        <v>-</v>
      </c>
      <c r="K1815" s="4" cm="1">
        <f t="array" ref="K1815">IFERROR(_FV(_xldudf_EVEONLINE_TYPE(_FV(_FV(A1815,"type"),"id")),"Adjusted Price",TRUE),0)</f>
        <v>0</v>
      </c>
      <c r="L1815" s="4">
        <f t="shared" si="28"/>
        <v>0</v>
      </c>
    </row>
    <row r="1816" spans="2:12">
      <c r="B1816" t="str" cm="1">
        <f t="array" ref="B1816">IF(A1816="","-",_xldudf_EVEONLINE_GROUP(_FV(_FV(A1816,"type"),"groupID")))</f>
        <v>-</v>
      </c>
      <c r="C1816" t="str" cm="1">
        <f t="array" ref="C1816">IF(B1816="-","-",_xldudf_EVEONLINE_CATEGORY(_FV(B1816,"category_id")))</f>
        <v>-</v>
      </c>
      <c r="K1816" s="4" cm="1">
        <f t="array" ref="K1816">IFERROR(_FV(_xldudf_EVEONLINE_TYPE(_FV(_FV(A1816,"type"),"id")),"Adjusted Price",TRUE),0)</f>
        <v>0</v>
      </c>
      <c r="L1816" s="4">
        <f t="shared" si="28"/>
        <v>0</v>
      </c>
    </row>
    <row r="1817" spans="2:12">
      <c r="B1817" t="str" cm="1">
        <f t="array" ref="B1817">IF(A1817="","-",_xldudf_EVEONLINE_GROUP(_FV(_FV(A1817,"type"),"groupID")))</f>
        <v>-</v>
      </c>
      <c r="C1817" t="str" cm="1">
        <f t="array" ref="C1817">IF(B1817="-","-",_xldudf_EVEONLINE_CATEGORY(_FV(B1817,"category_id")))</f>
        <v>-</v>
      </c>
      <c r="K1817" s="4" cm="1">
        <f t="array" ref="K1817">IFERROR(_FV(_xldudf_EVEONLINE_TYPE(_FV(_FV(A1817,"type"),"id")),"Adjusted Price",TRUE),0)</f>
        <v>0</v>
      </c>
      <c r="L1817" s="4">
        <f t="shared" si="28"/>
        <v>0</v>
      </c>
    </row>
    <row r="1818" spans="2:12">
      <c r="B1818" t="str" cm="1">
        <f t="array" ref="B1818">IF(A1818="","-",_xldudf_EVEONLINE_GROUP(_FV(_FV(A1818,"type"),"groupID")))</f>
        <v>-</v>
      </c>
      <c r="C1818" t="str" cm="1">
        <f t="array" ref="C1818">IF(B1818="-","-",_xldudf_EVEONLINE_CATEGORY(_FV(B1818,"category_id")))</f>
        <v>-</v>
      </c>
      <c r="K1818" s="4" cm="1">
        <f t="array" ref="K1818">IFERROR(_FV(_xldudf_EVEONLINE_TYPE(_FV(_FV(A1818,"type"),"id")),"Adjusted Price",TRUE),0)</f>
        <v>0</v>
      </c>
      <c r="L1818" s="4">
        <f t="shared" si="28"/>
        <v>0</v>
      </c>
    </row>
    <row r="1819" spans="2:12">
      <c r="B1819" t="str" cm="1">
        <f t="array" ref="B1819">IF(A1819="","-",_xldudf_EVEONLINE_GROUP(_FV(_FV(A1819,"type"),"groupID")))</f>
        <v>-</v>
      </c>
      <c r="C1819" t="str" cm="1">
        <f t="array" ref="C1819">IF(B1819="-","-",_xldudf_EVEONLINE_CATEGORY(_FV(B1819,"category_id")))</f>
        <v>-</v>
      </c>
      <c r="K1819" s="4" cm="1">
        <f t="array" ref="K1819">IFERROR(_FV(_xldudf_EVEONLINE_TYPE(_FV(_FV(A1819,"type"),"id")),"Adjusted Price",TRUE),0)</f>
        <v>0</v>
      </c>
      <c r="L1819" s="4">
        <f t="shared" si="28"/>
        <v>0</v>
      </c>
    </row>
    <row r="1820" spans="2:12">
      <c r="B1820" t="str" cm="1">
        <f t="array" ref="B1820">IF(A1820="","-",_xldudf_EVEONLINE_GROUP(_FV(_FV(A1820,"type"),"groupID")))</f>
        <v>-</v>
      </c>
      <c r="C1820" t="str" cm="1">
        <f t="array" ref="C1820">IF(B1820="-","-",_xldudf_EVEONLINE_CATEGORY(_FV(B1820,"category_id")))</f>
        <v>-</v>
      </c>
      <c r="K1820" s="4" cm="1">
        <f t="array" ref="K1820">IFERROR(_FV(_xldudf_EVEONLINE_TYPE(_FV(_FV(A1820,"type"),"id")),"Adjusted Price",TRUE),0)</f>
        <v>0</v>
      </c>
      <c r="L1820" s="4">
        <f t="shared" si="28"/>
        <v>0</v>
      </c>
    </row>
    <row r="1821" spans="2:12">
      <c r="B1821" t="str" cm="1">
        <f t="array" ref="B1821">IF(A1821="","-",_xldudf_EVEONLINE_GROUP(_FV(_FV(A1821,"type"),"groupID")))</f>
        <v>-</v>
      </c>
      <c r="C1821" t="str" cm="1">
        <f t="array" ref="C1821">IF(B1821="-","-",_xldudf_EVEONLINE_CATEGORY(_FV(B1821,"category_id")))</f>
        <v>-</v>
      </c>
      <c r="K1821" s="4" cm="1">
        <f t="array" ref="K1821">IFERROR(_FV(_xldudf_EVEONLINE_TYPE(_FV(_FV(A1821,"type"),"id")),"Adjusted Price",TRUE),0)</f>
        <v>0</v>
      </c>
      <c r="L1821" s="4">
        <f t="shared" si="28"/>
        <v>0</v>
      </c>
    </row>
    <row r="1822" spans="2:12">
      <c r="B1822" t="str" cm="1">
        <f t="array" ref="B1822">IF(A1822="","-",_xldudf_EVEONLINE_GROUP(_FV(_FV(A1822,"type"),"groupID")))</f>
        <v>-</v>
      </c>
      <c r="C1822" t="str" cm="1">
        <f t="array" ref="C1822">IF(B1822="-","-",_xldudf_EVEONLINE_CATEGORY(_FV(B1822,"category_id")))</f>
        <v>-</v>
      </c>
      <c r="K1822" s="4" cm="1">
        <f t="array" ref="K1822">IFERROR(_FV(_xldudf_EVEONLINE_TYPE(_FV(_FV(A1822,"type"),"id")),"Adjusted Price",TRUE),0)</f>
        <v>0</v>
      </c>
      <c r="L1822" s="4">
        <f t="shared" si="28"/>
        <v>0</v>
      </c>
    </row>
    <row r="1823" spans="2:12">
      <c r="B1823" t="str" cm="1">
        <f t="array" ref="B1823">IF(A1823="","-",_xldudf_EVEONLINE_GROUP(_FV(_FV(A1823,"type"),"groupID")))</f>
        <v>-</v>
      </c>
      <c r="C1823" t="str" cm="1">
        <f t="array" ref="C1823">IF(B1823="-","-",_xldudf_EVEONLINE_CATEGORY(_FV(B1823,"category_id")))</f>
        <v>-</v>
      </c>
      <c r="K1823" s="4" cm="1">
        <f t="array" ref="K1823">IFERROR(_FV(_xldudf_EVEONLINE_TYPE(_FV(_FV(A1823,"type"),"id")),"Adjusted Price",TRUE),0)</f>
        <v>0</v>
      </c>
      <c r="L1823" s="4">
        <f t="shared" si="28"/>
        <v>0</v>
      </c>
    </row>
    <row r="1824" spans="2:12">
      <c r="B1824" t="str" cm="1">
        <f t="array" ref="B1824">IF(A1824="","-",_xldudf_EVEONLINE_GROUP(_FV(_FV(A1824,"type"),"groupID")))</f>
        <v>-</v>
      </c>
      <c r="C1824" t="str" cm="1">
        <f t="array" ref="C1824">IF(B1824="-","-",_xldudf_EVEONLINE_CATEGORY(_FV(B1824,"category_id")))</f>
        <v>-</v>
      </c>
      <c r="K1824" s="4" cm="1">
        <f t="array" ref="K1824">IFERROR(_FV(_xldudf_EVEONLINE_TYPE(_FV(_FV(A1824,"type"),"id")),"Adjusted Price",TRUE),0)</f>
        <v>0</v>
      </c>
      <c r="L1824" s="4">
        <f t="shared" si="28"/>
        <v>0</v>
      </c>
    </row>
    <row r="1825" spans="2:12">
      <c r="B1825" t="str" cm="1">
        <f t="array" ref="B1825">IF(A1825="","-",_xldudf_EVEONLINE_GROUP(_FV(_FV(A1825,"type"),"groupID")))</f>
        <v>-</v>
      </c>
      <c r="C1825" t="str" cm="1">
        <f t="array" ref="C1825">IF(B1825="-","-",_xldudf_EVEONLINE_CATEGORY(_FV(B1825,"category_id")))</f>
        <v>-</v>
      </c>
      <c r="K1825" s="4" cm="1">
        <f t="array" ref="K1825">IFERROR(_FV(_xldudf_EVEONLINE_TYPE(_FV(_FV(A1825,"type"),"id")),"Adjusted Price",TRUE),0)</f>
        <v>0</v>
      </c>
      <c r="L1825" s="4">
        <f t="shared" si="28"/>
        <v>0</v>
      </c>
    </row>
    <row r="1826" spans="2:12">
      <c r="B1826" t="str" cm="1">
        <f t="array" ref="B1826">IF(A1826="","-",_xldudf_EVEONLINE_GROUP(_FV(_FV(A1826,"type"),"groupID")))</f>
        <v>-</v>
      </c>
      <c r="C1826" t="str" cm="1">
        <f t="array" ref="C1826">IF(B1826="-","-",_xldudf_EVEONLINE_CATEGORY(_FV(B1826,"category_id")))</f>
        <v>-</v>
      </c>
      <c r="K1826" s="4" cm="1">
        <f t="array" ref="K1826">IFERROR(_FV(_xldudf_EVEONLINE_TYPE(_FV(_FV(A1826,"type"),"id")),"Adjusted Price",TRUE),0)</f>
        <v>0</v>
      </c>
      <c r="L1826" s="4">
        <f t="shared" si="28"/>
        <v>0</v>
      </c>
    </row>
    <row r="1827" spans="2:12">
      <c r="B1827" t="str" cm="1">
        <f t="array" ref="B1827">IF(A1827="","-",_xldudf_EVEONLINE_GROUP(_FV(_FV(A1827,"type"),"groupID")))</f>
        <v>-</v>
      </c>
      <c r="C1827" t="str" cm="1">
        <f t="array" ref="C1827">IF(B1827="-","-",_xldudf_EVEONLINE_CATEGORY(_FV(B1827,"category_id")))</f>
        <v>-</v>
      </c>
      <c r="K1827" s="4" cm="1">
        <f t="array" ref="K1827">IFERROR(_FV(_xldudf_EVEONLINE_TYPE(_FV(_FV(A1827,"type"),"id")),"Adjusted Price",TRUE),0)</f>
        <v>0</v>
      </c>
      <c r="L1827" s="4">
        <f t="shared" si="28"/>
        <v>0</v>
      </c>
    </row>
    <row r="1828" spans="2:12">
      <c r="B1828" t="str" cm="1">
        <f t="array" ref="B1828">IF(A1828="","-",_xldudf_EVEONLINE_GROUP(_FV(_FV(A1828,"type"),"groupID")))</f>
        <v>-</v>
      </c>
      <c r="C1828" t="str" cm="1">
        <f t="array" ref="C1828">IF(B1828="-","-",_xldudf_EVEONLINE_CATEGORY(_FV(B1828,"category_id")))</f>
        <v>-</v>
      </c>
      <c r="K1828" s="4" cm="1">
        <f t="array" ref="K1828">IFERROR(_FV(_xldudf_EVEONLINE_TYPE(_FV(_FV(A1828,"type"),"id")),"Adjusted Price",TRUE),0)</f>
        <v>0</v>
      </c>
      <c r="L1828" s="4">
        <f t="shared" si="28"/>
        <v>0</v>
      </c>
    </row>
    <row r="1829" spans="2:12">
      <c r="B1829" t="str" cm="1">
        <f t="array" ref="B1829">IF(A1829="","-",_xldudf_EVEONLINE_GROUP(_FV(_FV(A1829,"type"),"groupID")))</f>
        <v>-</v>
      </c>
      <c r="C1829" t="str" cm="1">
        <f t="array" ref="C1829">IF(B1829="-","-",_xldudf_EVEONLINE_CATEGORY(_FV(B1829,"category_id")))</f>
        <v>-</v>
      </c>
      <c r="K1829" s="4" cm="1">
        <f t="array" ref="K1829">IFERROR(_FV(_xldudf_EVEONLINE_TYPE(_FV(_FV(A1829,"type"),"id")),"Adjusted Price",TRUE),0)</f>
        <v>0</v>
      </c>
      <c r="L1829" s="4">
        <f t="shared" si="28"/>
        <v>0</v>
      </c>
    </row>
    <row r="1830" spans="2:12">
      <c r="B1830" t="str" cm="1">
        <f t="array" ref="B1830">IF(A1830="","-",_xldudf_EVEONLINE_GROUP(_FV(_FV(A1830,"type"),"groupID")))</f>
        <v>-</v>
      </c>
      <c r="C1830" t="str" cm="1">
        <f t="array" ref="C1830">IF(B1830="-","-",_xldudf_EVEONLINE_CATEGORY(_FV(B1830,"category_id")))</f>
        <v>-</v>
      </c>
      <c r="K1830" s="4" cm="1">
        <f t="array" ref="K1830">IFERROR(_FV(_xldudf_EVEONLINE_TYPE(_FV(_FV(A1830,"type"),"id")),"Adjusted Price",TRUE),0)</f>
        <v>0</v>
      </c>
      <c r="L1830" s="4">
        <f t="shared" si="28"/>
        <v>0</v>
      </c>
    </row>
    <row r="1831" spans="2:12">
      <c r="B1831" t="str" cm="1">
        <f t="array" ref="B1831">IF(A1831="","-",_xldudf_EVEONLINE_GROUP(_FV(_FV(A1831,"type"),"groupID")))</f>
        <v>-</v>
      </c>
      <c r="C1831" t="str" cm="1">
        <f t="array" ref="C1831">IF(B1831="-","-",_xldudf_EVEONLINE_CATEGORY(_FV(B1831,"category_id")))</f>
        <v>-</v>
      </c>
      <c r="K1831" s="4" cm="1">
        <f t="array" ref="K1831">IFERROR(_FV(_xldudf_EVEONLINE_TYPE(_FV(_FV(A1831,"type"),"id")),"Adjusted Price",TRUE),0)</f>
        <v>0</v>
      </c>
      <c r="L1831" s="4">
        <f t="shared" si="28"/>
        <v>0</v>
      </c>
    </row>
    <row r="1832" spans="2:12">
      <c r="B1832" t="str" cm="1">
        <f t="array" ref="B1832">IF(A1832="","-",_xldudf_EVEONLINE_GROUP(_FV(_FV(A1832,"type"),"groupID")))</f>
        <v>-</v>
      </c>
      <c r="C1832" t="str" cm="1">
        <f t="array" ref="C1832">IF(B1832="-","-",_xldudf_EVEONLINE_CATEGORY(_FV(B1832,"category_id")))</f>
        <v>-</v>
      </c>
      <c r="K1832" s="4" cm="1">
        <f t="array" ref="K1832">IFERROR(_FV(_xldudf_EVEONLINE_TYPE(_FV(_FV(A1832,"type"),"id")),"Adjusted Price",TRUE),0)</f>
        <v>0</v>
      </c>
      <c r="L1832" s="4">
        <f t="shared" si="28"/>
        <v>0</v>
      </c>
    </row>
    <row r="1833" spans="2:12">
      <c r="B1833" t="str" cm="1">
        <f t="array" ref="B1833">IF(A1833="","-",_xldudf_EVEONLINE_GROUP(_FV(_FV(A1833,"type"),"groupID")))</f>
        <v>-</v>
      </c>
      <c r="C1833" t="str" cm="1">
        <f t="array" ref="C1833">IF(B1833="-","-",_xldudf_EVEONLINE_CATEGORY(_FV(B1833,"category_id")))</f>
        <v>-</v>
      </c>
      <c r="K1833" s="4" cm="1">
        <f t="array" ref="K1833">IFERROR(_FV(_xldudf_EVEONLINE_TYPE(_FV(_FV(A1833,"type"),"id")),"Adjusted Price",TRUE),0)</f>
        <v>0</v>
      </c>
      <c r="L1833" s="4">
        <f t="shared" si="28"/>
        <v>0</v>
      </c>
    </row>
    <row r="1834" spans="2:12">
      <c r="B1834" t="str" cm="1">
        <f t="array" ref="B1834">IF(A1834="","-",_xldudf_EVEONLINE_GROUP(_FV(_FV(A1834,"type"),"groupID")))</f>
        <v>-</v>
      </c>
      <c r="C1834" t="str" cm="1">
        <f t="array" ref="C1834">IF(B1834="-","-",_xldudf_EVEONLINE_CATEGORY(_FV(B1834,"category_id")))</f>
        <v>-</v>
      </c>
      <c r="K1834" s="4" cm="1">
        <f t="array" ref="K1834">IFERROR(_FV(_xldudf_EVEONLINE_TYPE(_FV(_FV(A1834,"type"),"id")),"Adjusted Price",TRUE),0)</f>
        <v>0</v>
      </c>
      <c r="L1834" s="4">
        <f t="shared" si="28"/>
        <v>0</v>
      </c>
    </row>
    <row r="1835" spans="2:12">
      <c r="B1835" t="str" cm="1">
        <f t="array" ref="B1835">IF(A1835="","-",_xldudf_EVEONLINE_GROUP(_FV(_FV(A1835,"type"),"groupID")))</f>
        <v>-</v>
      </c>
      <c r="C1835" t="str" cm="1">
        <f t="array" ref="C1835">IF(B1835="-","-",_xldudf_EVEONLINE_CATEGORY(_FV(B1835,"category_id")))</f>
        <v>-</v>
      </c>
      <c r="K1835" s="4" cm="1">
        <f t="array" ref="K1835">IFERROR(_FV(_xldudf_EVEONLINE_TYPE(_FV(_FV(A1835,"type"),"id")),"Adjusted Price",TRUE),0)</f>
        <v>0</v>
      </c>
      <c r="L1835" s="4">
        <f t="shared" si="28"/>
        <v>0</v>
      </c>
    </row>
    <row r="1836" spans="2:12">
      <c r="B1836" t="str" cm="1">
        <f t="array" ref="B1836">IF(A1836="","-",_xldudf_EVEONLINE_GROUP(_FV(_FV(A1836,"type"),"groupID")))</f>
        <v>-</v>
      </c>
      <c r="C1836" t="str" cm="1">
        <f t="array" ref="C1836">IF(B1836="-","-",_xldudf_EVEONLINE_CATEGORY(_FV(B1836,"category_id")))</f>
        <v>-</v>
      </c>
      <c r="K1836" s="4" cm="1">
        <f t="array" ref="K1836">IFERROR(_FV(_xldudf_EVEONLINE_TYPE(_FV(_FV(A1836,"type"),"id")),"Adjusted Price",TRUE),0)</f>
        <v>0</v>
      </c>
      <c r="L1836" s="4">
        <f t="shared" si="28"/>
        <v>0</v>
      </c>
    </row>
    <row r="1837" spans="2:12">
      <c r="B1837" t="str" cm="1">
        <f t="array" ref="B1837">IF(A1837="","-",_xldudf_EVEONLINE_GROUP(_FV(_FV(A1837,"type"),"groupID")))</f>
        <v>-</v>
      </c>
      <c r="C1837" t="str" cm="1">
        <f t="array" ref="C1837">IF(B1837="-","-",_xldudf_EVEONLINE_CATEGORY(_FV(B1837,"category_id")))</f>
        <v>-</v>
      </c>
      <c r="K1837" s="4" cm="1">
        <f t="array" ref="K1837">IFERROR(_FV(_xldudf_EVEONLINE_TYPE(_FV(_FV(A1837,"type"),"id")),"Adjusted Price",TRUE),0)</f>
        <v>0</v>
      </c>
      <c r="L1837" s="4">
        <f t="shared" si="28"/>
        <v>0</v>
      </c>
    </row>
    <row r="1838" spans="2:12">
      <c r="B1838" t="str" cm="1">
        <f t="array" ref="B1838">IF(A1838="","-",_xldudf_EVEONLINE_GROUP(_FV(_FV(A1838,"type"),"groupID")))</f>
        <v>-</v>
      </c>
      <c r="C1838" t="str" cm="1">
        <f t="array" ref="C1838">IF(B1838="-","-",_xldudf_EVEONLINE_CATEGORY(_FV(B1838,"category_id")))</f>
        <v>-</v>
      </c>
      <c r="K1838" s="4" cm="1">
        <f t="array" ref="K1838">IFERROR(_FV(_xldudf_EVEONLINE_TYPE(_FV(_FV(A1838,"type"),"id")),"Adjusted Price",TRUE),0)</f>
        <v>0</v>
      </c>
      <c r="L1838" s="4">
        <f t="shared" si="28"/>
        <v>0</v>
      </c>
    </row>
    <row r="1839" spans="2:12">
      <c r="B1839" t="str" cm="1">
        <f t="array" ref="B1839">IF(A1839="","-",_xldudf_EVEONLINE_GROUP(_FV(_FV(A1839,"type"),"groupID")))</f>
        <v>-</v>
      </c>
      <c r="C1839" t="str" cm="1">
        <f t="array" ref="C1839">IF(B1839="-","-",_xldudf_EVEONLINE_CATEGORY(_FV(B1839,"category_id")))</f>
        <v>-</v>
      </c>
      <c r="K1839" s="4" cm="1">
        <f t="array" ref="K1839">IFERROR(_FV(_xldudf_EVEONLINE_TYPE(_FV(_FV(A1839,"type"),"id")),"Adjusted Price",TRUE),0)</f>
        <v>0</v>
      </c>
      <c r="L1839" s="4">
        <f t="shared" si="28"/>
        <v>0</v>
      </c>
    </row>
    <row r="1840" spans="2:12">
      <c r="B1840" t="str" cm="1">
        <f t="array" ref="B1840">IF(A1840="","-",_xldudf_EVEONLINE_GROUP(_FV(_FV(A1840,"type"),"groupID")))</f>
        <v>-</v>
      </c>
      <c r="C1840" t="str" cm="1">
        <f t="array" ref="C1840">IF(B1840="-","-",_xldudf_EVEONLINE_CATEGORY(_FV(B1840,"category_id")))</f>
        <v>-</v>
      </c>
      <c r="K1840" s="4" cm="1">
        <f t="array" ref="K1840">IFERROR(_FV(_xldudf_EVEONLINE_TYPE(_FV(_FV(A1840,"type"),"id")),"Adjusted Price",TRUE),0)</f>
        <v>0</v>
      </c>
      <c r="L1840" s="4">
        <f t="shared" si="28"/>
        <v>0</v>
      </c>
    </row>
    <row r="1841" spans="2:12">
      <c r="B1841" t="str" cm="1">
        <f t="array" ref="B1841">IF(A1841="","-",_xldudf_EVEONLINE_GROUP(_FV(_FV(A1841,"type"),"groupID")))</f>
        <v>-</v>
      </c>
      <c r="C1841" t="str" cm="1">
        <f t="array" ref="C1841">IF(B1841="-","-",_xldudf_EVEONLINE_CATEGORY(_FV(B1841,"category_id")))</f>
        <v>-</v>
      </c>
      <c r="K1841" s="4" cm="1">
        <f t="array" ref="K1841">IFERROR(_FV(_xldudf_EVEONLINE_TYPE(_FV(_FV(A1841,"type"),"id")),"Adjusted Price",TRUE),0)</f>
        <v>0</v>
      </c>
      <c r="L1841" s="4">
        <f t="shared" si="28"/>
        <v>0</v>
      </c>
    </row>
    <row r="1842" spans="2:12">
      <c r="B1842" t="str" cm="1">
        <f t="array" ref="B1842">IF(A1842="","-",_xldudf_EVEONLINE_GROUP(_FV(_FV(A1842,"type"),"groupID")))</f>
        <v>-</v>
      </c>
      <c r="C1842" t="str" cm="1">
        <f t="array" ref="C1842">IF(B1842="-","-",_xldudf_EVEONLINE_CATEGORY(_FV(B1842,"category_id")))</f>
        <v>-</v>
      </c>
      <c r="K1842" s="4" cm="1">
        <f t="array" ref="K1842">IFERROR(_FV(_xldudf_EVEONLINE_TYPE(_FV(_FV(A1842,"type"),"id")),"Adjusted Price",TRUE),0)</f>
        <v>0</v>
      </c>
      <c r="L1842" s="4">
        <f t="shared" si="28"/>
        <v>0</v>
      </c>
    </row>
    <row r="1843" spans="2:12">
      <c r="B1843" t="str" cm="1">
        <f t="array" ref="B1843">IF(A1843="","-",_xldudf_EVEONLINE_GROUP(_FV(_FV(A1843,"type"),"groupID")))</f>
        <v>-</v>
      </c>
      <c r="C1843" t="str" cm="1">
        <f t="array" ref="C1843">IF(B1843="-","-",_xldudf_EVEONLINE_CATEGORY(_FV(B1843,"category_id")))</f>
        <v>-</v>
      </c>
      <c r="K1843" s="4" cm="1">
        <f t="array" ref="K1843">IFERROR(_FV(_xldudf_EVEONLINE_TYPE(_FV(_FV(A1843,"type"),"id")),"Adjusted Price",TRUE),0)</f>
        <v>0</v>
      </c>
      <c r="L1843" s="4">
        <f t="shared" si="28"/>
        <v>0</v>
      </c>
    </row>
    <row r="1844" spans="2:12">
      <c r="B1844" t="str" cm="1">
        <f t="array" ref="B1844">IF(A1844="","-",_xldudf_EVEONLINE_GROUP(_FV(_FV(A1844,"type"),"groupID")))</f>
        <v>-</v>
      </c>
      <c r="C1844" t="str" cm="1">
        <f t="array" ref="C1844">IF(B1844="-","-",_xldudf_EVEONLINE_CATEGORY(_FV(B1844,"category_id")))</f>
        <v>-</v>
      </c>
      <c r="K1844" s="4" cm="1">
        <f t="array" ref="K1844">IFERROR(_FV(_xldudf_EVEONLINE_TYPE(_FV(_FV(A1844,"type"),"id")),"Adjusted Price",TRUE),0)</f>
        <v>0</v>
      </c>
      <c r="L1844" s="4">
        <f t="shared" si="28"/>
        <v>0</v>
      </c>
    </row>
    <row r="1845" spans="2:12">
      <c r="B1845" t="str" cm="1">
        <f t="array" ref="B1845">IF(A1845="","-",_xldudf_EVEONLINE_GROUP(_FV(_FV(A1845,"type"),"groupID")))</f>
        <v>-</v>
      </c>
      <c r="C1845" t="str" cm="1">
        <f t="array" ref="C1845">IF(B1845="-","-",_xldudf_EVEONLINE_CATEGORY(_FV(B1845,"category_id")))</f>
        <v>-</v>
      </c>
      <c r="K1845" s="4" cm="1">
        <f t="array" ref="K1845">IFERROR(_FV(_xldudf_EVEONLINE_TYPE(_FV(_FV(A1845,"type"),"id")),"Adjusted Price",TRUE),0)</f>
        <v>0</v>
      </c>
      <c r="L1845" s="4">
        <f t="shared" si="28"/>
        <v>0</v>
      </c>
    </row>
    <row r="1846" spans="2:12">
      <c r="B1846" t="str" cm="1">
        <f t="array" ref="B1846">IF(A1846="","-",_xldudf_EVEONLINE_GROUP(_FV(_FV(A1846,"type"),"groupID")))</f>
        <v>-</v>
      </c>
      <c r="C1846" t="str" cm="1">
        <f t="array" ref="C1846">IF(B1846="-","-",_xldudf_EVEONLINE_CATEGORY(_FV(B1846,"category_id")))</f>
        <v>-</v>
      </c>
      <c r="K1846" s="4" cm="1">
        <f t="array" ref="K1846">IFERROR(_FV(_xldudf_EVEONLINE_TYPE(_FV(_FV(A1846,"type"),"id")),"Adjusted Price",TRUE),0)</f>
        <v>0</v>
      </c>
      <c r="L1846" s="4">
        <f t="shared" si="28"/>
        <v>0</v>
      </c>
    </row>
    <row r="1847" spans="2:12">
      <c r="B1847" t="str" cm="1">
        <f t="array" ref="B1847">IF(A1847="","-",_xldudf_EVEONLINE_GROUP(_FV(_FV(A1847,"type"),"groupID")))</f>
        <v>-</v>
      </c>
      <c r="C1847" t="str" cm="1">
        <f t="array" ref="C1847">IF(B1847="-","-",_xldudf_EVEONLINE_CATEGORY(_FV(B1847,"category_id")))</f>
        <v>-</v>
      </c>
      <c r="K1847" s="4" cm="1">
        <f t="array" ref="K1847">IFERROR(_FV(_xldudf_EVEONLINE_TYPE(_FV(_FV(A1847,"type"),"id")),"Adjusted Price",TRUE),0)</f>
        <v>0</v>
      </c>
      <c r="L1847" s="4">
        <f t="shared" si="28"/>
        <v>0</v>
      </c>
    </row>
    <row r="1848" spans="2:12">
      <c r="B1848" t="str" cm="1">
        <f t="array" ref="B1848">IF(A1848="","-",_xldudf_EVEONLINE_GROUP(_FV(_FV(A1848,"type"),"groupID")))</f>
        <v>-</v>
      </c>
      <c r="C1848" t="str" cm="1">
        <f t="array" ref="C1848">IF(B1848="-","-",_xldudf_EVEONLINE_CATEGORY(_FV(B1848,"category_id")))</f>
        <v>-</v>
      </c>
      <c r="K1848" s="4" cm="1">
        <f t="array" ref="K1848">IFERROR(_FV(_xldudf_EVEONLINE_TYPE(_FV(_FV(A1848,"type"),"id")),"Adjusted Price",TRUE),0)</f>
        <v>0</v>
      </c>
      <c r="L1848" s="4">
        <f t="shared" si="28"/>
        <v>0</v>
      </c>
    </row>
    <row r="1849" spans="2:12">
      <c r="B1849" t="str" cm="1">
        <f t="array" ref="B1849">IF(A1849="","-",_xldudf_EVEONLINE_GROUP(_FV(_FV(A1849,"type"),"groupID")))</f>
        <v>-</v>
      </c>
      <c r="C1849" t="str" cm="1">
        <f t="array" ref="C1849">IF(B1849="-","-",_xldudf_EVEONLINE_CATEGORY(_FV(B1849,"category_id")))</f>
        <v>-</v>
      </c>
      <c r="K1849" s="4" cm="1">
        <f t="array" ref="K1849">IFERROR(_FV(_xldudf_EVEONLINE_TYPE(_FV(_FV(A1849,"type"),"id")),"Adjusted Price",TRUE),0)</f>
        <v>0</v>
      </c>
      <c r="L1849" s="4">
        <f t="shared" si="28"/>
        <v>0</v>
      </c>
    </row>
    <row r="1850" spans="2:12">
      <c r="B1850" t="str" cm="1">
        <f t="array" ref="B1850">IF(A1850="","-",_xldudf_EVEONLINE_GROUP(_FV(_FV(A1850,"type"),"groupID")))</f>
        <v>-</v>
      </c>
      <c r="C1850" t="str" cm="1">
        <f t="array" ref="C1850">IF(B1850="-","-",_xldudf_EVEONLINE_CATEGORY(_FV(B1850,"category_id")))</f>
        <v>-</v>
      </c>
      <c r="K1850" s="4" cm="1">
        <f t="array" ref="K1850">IFERROR(_FV(_xldudf_EVEONLINE_TYPE(_FV(_FV(A1850,"type"),"id")),"Adjusted Price",TRUE),0)</f>
        <v>0</v>
      </c>
      <c r="L1850" s="4">
        <f t="shared" si="28"/>
        <v>0</v>
      </c>
    </row>
    <row r="1851" spans="2:12">
      <c r="B1851" t="str" cm="1">
        <f t="array" ref="B1851">IF(A1851="","-",_xldudf_EVEONLINE_GROUP(_FV(_FV(A1851,"type"),"groupID")))</f>
        <v>-</v>
      </c>
      <c r="C1851" t="str" cm="1">
        <f t="array" ref="C1851">IF(B1851="-","-",_xldudf_EVEONLINE_CATEGORY(_FV(B1851,"category_id")))</f>
        <v>-</v>
      </c>
      <c r="K1851" s="4" cm="1">
        <f t="array" ref="K1851">IFERROR(_FV(_xldudf_EVEONLINE_TYPE(_FV(_FV(A1851,"type"),"id")),"Adjusted Price",TRUE),0)</f>
        <v>0</v>
      </c>
      <c r="L1851" s="4">
        <f t="shared" si="28"/>
        <v>0</v>
      </c>
    </row>
    <row r="1852" spans="2:12">
      <c r="B1852" t="str" cm="1">
        <f t="array" ref="B1852">IF(A1852="","-",_xldudf_EVEONLINE_GROUP(_FV(_FV(A1852,"type"),"groupID")))</f>
        <v>-</v>
      </c>
      <c r="C1852" t="str" cm="1">
        <f t="array" ref="C1852">IF(B1852="-","-",_xldudf_EVEONLINE_CATEGORY(_FV(B1852,"category_id")))</f>
        <v>-</v>
      </c>
      <c r="K1852" s="4" cm="1">
        <f t="array" ref="K1852">IFERROR(_FV(_xldudf_EVEONLINE_TYPE(_FV(_FV(A1852,"type"),"id")),"Adjusted Price",TRUE),0)</f>
        <v>0</v>
      </c>
      <c r="L1852" s="4">
        <f t="shared" si="28"/>
        <v>0</v>
      </c>
    </row>
    <row r="1853" spans="2:12">
      <c r="B1853" t="str" cm="1">
        <f t="array" ref="B1853">IF(A1853="","-",_xldudf_EVEONLINE_GROUP(_FV(_FV(A1853,"type"),"groupID")))</f>
        <v>-</v>
      </c>
      <c r="C1853" t="str" cm="1">
        <f t="array" ref="C1853">IF(B1853="-","-",_xldudf_EVEONLINE_CATEGORY(_FV(B1853,"category_id")))</f>
        <v>-</v>
      </c>
      <c r="K1853" s="4" cm="1">
        <f t="array" ref="K1853">IFERROR(_FV(_xldudf_EVEONLINE_TYPE(_FV(_FV(A1853,"type"),"id")),"Adjusted Price",TRUE),0)</f>
        <v>0</v>
      </c>
      <c r="L1853" s="4">
        <f t="shared" si="28"/>
        <v>0</v>
      </c>
    </row>
    <row r="1854" spans="2:12">
      <c r="B1854" t="str" cm="1">
        <f t="array" ref="B1854">IF(A1854="","-",_xldudf_EVEONLINE_GROUP(_FV(_FV(A1854,"type"),"groupID")))</f>
        <v>-</v>
      </c>
      <c r="C1854" t="str" cm="1">
        <f t="array" ref="C1854">IF(B1854="-","-",_xldudf_EVEONLINE_CATEGORY(_FV(B1854,"category_id")))</f>
        <v>-</v>
      </c>
      <c r="K1854" s="4" cm="1">
        <f t="array" ref="K1854">IFERROR(_FV(_xldudf_EVEONLINE_TYPE(_FV(_FV(A1854,"type"),"id")),"Adjusted Price",TRUE),0)</f>
        <v>0</v>
      </c>
      <c r="L1854" s="4">
        <f t="shared" si="28"/>
        <v>0</v>
      </c>
    </row>
    <row r="1855" spans="2:12">
      <c r="B1855" t="str" cm="1">
        <f t="array" ref="B1855">IF(A1855="","-",_xldudf_EVEONLINE_GROUP(_FV(_FV(A1855,"type"),"groupID")))</f>
        <v>-</v>
      </c>
      <c r="C1855" t="str" cm="1">
        <f t="array" ref="C1855">IF(B1855="-","-",_xldudf_EVEONLINE_CATEGORY(_FV(B1855,"category_id")))</f>
        <v>-</v>
      </c>
      <c r="K1855" s="4" cm="1">
        <f t="array" ref="K1855">IFERROR(_FV(_xldudf_EVEONLINE_TYPE(_FV(_FV(A1855,"type"),"id")),"Adjusted Price",TRUE),0)</f>
        <v>0</v>
      </c>
      <c r="L1855" s="4">
        <f t="shared" si="28"/>
        <v>0</v>
      </c>
    </row>
    <row r="1856" spans="2:12">
      <c r="B1856" t="str" cm="1">
        <f t="array" ref="B1856">IF(A1856="","-",_xldudf_EVEONLINE_GROUP(_FV(_FV(A1856,"type"),"groupID")))</f>
        <v>-</v>
      </c>
      <c r="C1856" t="str" cm="1">
        <f t="array" ref="C1856">IF(B1856="-","-",_xldudf_EVEONLINE_CATEGORY(_FV(B1856,"category_id")))</f>
        <v>-</v>
      </c>
      <c r="K1856" s="4" cm="1">
        <f t="array" ref="K1856">IFERROR(_FV(_xldudf_EVEONLINE_TYPE(_FV(_FV(A1856,"type"),"id")),"Adjusted Price",TRUE),0)</f>
        <v>0</v>
      </c>
      <c r="L1856" s="4">
        <f t="shared" si="28"/>
        <v>0</v>
      </c>
    </row>
    <row r="1857" spans="2:12">
      <c r="B1857" t="str" cm="1">
        <f t="array" ref="B1857">IF(A1857="","-",_xldudf_EVEONLINE_GROUP(_FV(_FV(A1857,"type"),"groupID")))</f>
        <v>-</v>
      </c>
      <c r="C1857" t="str" cm="1">
        <f t="array" ref="C1857">IF(B1857="-","-",_xldudf_EVEONLINE_CATEGORY(_FV(B1857,"category_id")))</f>
        <v>-</v>
      </c>
      <c r="K1857" s="4" cm="1">
        <f t="array" ref="K1857">IFERROR(_FV(_xldudf_EVEONLINE_TYPE(_FV(_FV(A1857,"type"),"id")),"Adjusted Price",TRUE),0)</f>
        <v>0</v>
      </c>
      <c r="L1857" s="4">
        <f t="shared" si="28"/>
        <v>0</v>
      </c>
    </row>
    <row r="1858" spans="2:12">
      <c r="B1858" t="str" cm="1">
        <f t="array" ref="B1858">IF(A1858="","-",_xldudf_EVEONLINE_GROUP(_FV(_FV(A1858,"type"),"groupID")))</f>
        <v>-</v>
      </c>
      <c r="C1858" t="str" cm="1">
        <f t="array" ref="C1858">IF(B1858="-","-",_xldudf_EVEONLINE_CATEGORY(_FV(B1858,"category_id")))</f>
        <v>-</v>
      </c>
      <c r="K1858" s="4" cm="1">
        <f t="array" ref="K1858">IFERROR(_FV(_xldudf_EVEONLINE_TYPE(_FV(_FV(A1858,"type"),"id")),"Adjusted Price",TRUE),0)</f>
        <v>0</v>
      </c>
      <c r="L1858" s="4">
        <f t="shared" si="28"/>
        <v>0</v>
      </c>
    </row>
    <row r="1859" spans="2:12">
      <c r="B1859" t="str" cm="1">
        <f t="array" ref="B1859">IF(A1859="","-",_xldudf_EVEONLINE_GROUP(_FV(_FV(A1859,"type"),"groupID")))</f>
        <v>-</v>
      </c>
      <c r="C1859" t="str" cm="1">
        <f t="array" ref="C1859">IF(B1859="-","-",_xldudf_EVEONLINE_CATEGORY(_FV(B1859,"category_id")))</f>
        <v>-</v>
      </c>
      <c r="K1859" s="4" cm="1">
        <f t="array" ref="K1859">IFERROR(_FV(_xldudf_EVEONLINE_TYPE(_FV(_FV(A1859,"type"),"id")),"Adjusted Price",TRUE),0)</f>
        <v>0</v>
      </c>
      <c r="L1859" s="4">
        <f t="shared" ref="L1859:L1922" si="29">F1859*K1859</f>
        <v>0</v>
      </c>
    </row>
    <row r="1860" spans="2:12">
      <c r="B1860" t="str" cm="1">
        <f t="array" ref="B1860">IF(A1860="","-",_xldudf_EVEONLINE_GROUP(_FV(_FV(A1860,"type"),"groupID")))</f>
        <v>-</v>
      </c>
      <c r="C1860" t="str" cm="1">
        <f t="array" ref="C1860">IF(B1860="-","-",_xldudf_EVEONLINE_CATEGORY(_FV(B1860,"category_id")))</f>
        <v>-</v>
      </c>
      <c r="K1860" s="4" cm="1">
        <f t="array" ref="K1860">IFERROR(_FV(_xldudf_EVEONLINE_TYPE(_FV(_FV(A1860,"type"),"id")),"Adjusted Price",TRUE),0)</f>
        <v>0</v>
      </c>
      <c r="L1860" s="4">
        <f t="shared" si="29"/>
        <v>0</v>
      </c>
    </row>
    <row r="1861" spans="2:12">
      <c r="B1861" t="str" cm="1">
        <f t="array" ref="B1861">IF(A1861="","-",_xldudf_EVEONLINE_GROUP(_FV(_FV(A1861,"type"),"groupID")))</f>
        <v>-</v>
      </c>
      <c r="C1861" t="str" cm="1">
        <f t="array" ref="C1861">IF(B1861="-","-",_xldudf_EVEONLINE_CATEGORY(_FV(B1861,"category_id")))</f>
        <v>-</v>
      </c>
      <c r="K1861" s="4" cm="1">
        <f t="array" ref="K1861">IFERROR(_FV(_xldudf_EVEONLINE_TYPE(_FV(_FV(A1861,"type"),"id")),"Adjusted Price",TRUE),0)</f>
        <v>0</v>
      </c>
      <c r="L1861" s="4">
        <f t="shared" si="29"/>
        <v>0</v>
      </c>
    </row>
    <row r="1862" spans="2:12">
      <c r="B1862" t="str" cm="1">
        <f t="array" ref="B1862">IF(A1862="","-",_xldudf_EVEONLINE_GROUP(_FV(_FV(A1862,"type"),"groupID")))</f>
        <v>-</v>
      </c>
      <c r="C1862" t="str" cm="1">
        <f t="array" ref="C1862">IF(B1862="-","-",_xldudf_EVEONLINE_CATEGORY(_FV(B1862,"category_id")))</f>
        <v>-</v>
      </c>
      <c r="K1862" s="4" cm="1">
        <f t="array" ref="K1862">IFERROR(_FV(_xldudf_EVEONLINE_TYPE(_FV(_FV(A1862,"type"),"id")),"Adjusted Price",TRUE),0)</f>
        <v>0</v>
      </c>
      <c r="L1862" s="4">
        <f t="shared" si="29"/>
        <v>0</v>
      </c>
    </row>
    <row r="1863" spans="2:12">
      <c r="B1863" t="str" cm="1">
        <f t="array" ref="B1863">IF(A1863="","-",_xldudf_EVEONLINE_GROUP(_FV(_FV(A1863,"type"),"groupID")))</f>
        <v>-</v>
      </c>
      <c r="C1863" t="str" cm="1">
        <f t="array" ref="C1863">IF(B1863="-","-",_xldudf_EVEONLINE_CATEGORY(_FV(B1863,"category_id")))</f>
        <v>-</v>
      </c>
      <c r="K1863" s="4" cm="1">
        <f t="array" ref="K1863">IFERROR(_FV(_xldudf_EVEONLINE_TYPE(_FV(_FV(A1863,"type"),"id")),"Adjusted Price",TRUE),0)</f>
        <v>0</v>
      </c>
      <c r="L1863" s="4">
        <f t="shared" si="29"/>
        <v>0</v>
      </c>
    </row>
    <row r="1864" spans="2:12">
      <c r="B1864" t="str" cm="1">
        <f t="array" ref="B1864">IF(A1864="","-",_xldudf_EVEONLINE_GROUP(_FV(_FV(A1864,"type"),"groupID")))</f>
        <v>-</v>
      </c>
      <c r="C1864" t="str" cm="1">
        <f t="array" ref="C1864">IF(B1864="-","-",_xldudf_EVEONLINE_CATEGORY(_FV(B1864,"category_id")))</f>
        <v>-</v>
      </c>
      <c r="K1864" s="4" cm="1">
        <f t="array" ref="K1864">IFERROR(_FV(_xldudf_EVEONLINE_TYPE(_FV(_FV(A1864,"type"),"id")),"Adjusted Price",TRUE),0)</f>
        <v>0</v>
      </c>
      <c r="L1864" s="4">
        <f t="shared" si="29"/>
        <v>0</v>
      </c>
    </row>
    <row r="1865" spans="2:12">
      <c r="B1865" t="str" cm="1">
        <f t="array" ref="B1865">IF(A1865="","-",_xldudf_EVEONLINE_GROUP(_FV(_FV(A1865,"type"),"groupID")))</f>
        <v>-</v>
      </c>
      <c r="C1865" t="str" cm="1">
        <f t="array" ref="C1865">IF(B1865="-","-",_xldudf_EVEONLINE_CATEGORY(_FV(B1865,"category_id")))</f>
        <v>-</v>
      </c>
      <c r="K1865" s="4" cm="1">
        <f t="array" ref="K1865">IFERROR(_FV(_xldudf_EVEONLINE_TYPE(_FV(_FV(A1865,"type"),"id")),"Adjusted Price",TRUE),0)</f>
        <v>0</v>
      </c>
      <c r="L1865" s="4">
        <f t="shared" si="29"/>
        <v>0</v>
      </c>
    </row>
    <row r="1866" spans="2:12">
      <c r="B1866" t="str" cm="1">
        <f t="array" ref="B1866">IF(A1866="","-",_xldudf_EVEONLINE_GROUP(_FV(_FV(A1866,"type"),"groupID")))</f>
        <v>-</v>
      </c>
      <c r="C1866" t="str" cm="1">
        <f t="array" ref="C1866">IF(B1866="-","-",_xldudf_EVEONLINE_CATEGORY(_FV(B1866,"category_id")))</f>
        <v>-</v>
      </c>
      <c r="K1866" s="4" cm="1">
        <f t="array" ref="K1866">IFERROR(_FV(_xldudf_EVEONLINE_TYPE(_FV(_FV(A1866,"type"),"id")),"Adjusted Price",TRUE),0)</f>
        <v>0</v>
      </c>
      <c r="L1866" s="4">
        <f t="shared" si="29"/>
        <v>0</v>
      </c>
    </row>
    <row r="1867" spans="2:12">
      <c r="B1867" t="str" cm="1">
        <f t="array" ref="B1867">IF(A1867="","-",_xldudf_EVEONLINE_GROUP(_FV(_FV(A1867,"type"),"groupID")))</f>
        <v>-</v>
      </c>
      <c r="C1867" t="str" cm="1">
        <f t="array" ref="C1867">IF(B1867="-","-",_xldudf_EVEONLINE_CATEGORY(_FV(B1867,"category_id")))</f>
        <v>-</v>
      </c>
      <c r="K1867" s="4" cm="1">
        <f t="array" ref="K1867">IFERROR(_FV(_xldudf_EVEONLINE_TYPE(_FV(_FV(A1867,"type"),"id")),"Adjusted Price",TRUE),0)</f>
        <v>0</v>
      </c>
      <c r="L1867" s="4">
        <f t="shared" si="29"/>
        <v>0</v>
      </c>
    </row>
    <row r="1868" spans="2:12">
      <c r="B1868" t="str" cm="1">
        <f t="array" ref="B1868">IF(A1868="","-",_xldudf_EVEONLINE_GROUP(_FV(_FV(A1868,"type"),"groupID")))</f>
        <v>-</v>
      </c>
      <c r="C1868" t="str" cm="1">
        <f t="array" ref="C1868">IF(B1868="-","-",_xldudf_EVEONLINE_CATEGORY(_FV(B1868,"category_id")))</f>
        <v>-</v>
      </c>
      <c r="K1868" s="4" cm="1">
        <f t="array" ref="K1868">IFERROR(_FV(_xldudf_EVEONLINE_TYPE(_FV(_FV(A1868,"type"),"id")),"Adjusted Price",TRUE),0)</f>
        <v>0</v>
      </c>
      <c r="L1868" s="4">
        <f t="shared" si="29"/>
        <v>0</v>
      </c>
    </row>
    <row r="1869" spans="2:12">
      <c r="B1869" t="str" cm="1">
        <f t="array" ref="B1869">IF(A1869="","-",_xldudf_EVEONLINE_GROUP(_FV(_FV(A1869,"type"),"groupID")))</f>
        <v>-</v>
      </c>
      <c r="C1869" t="str" cm="1">
        <f t="array" ref="C1869">IF(B1869="-","-",_xldudf_EVEONLINE_CATEGORY(_FV(B1869,"category_id")))</f>
        <v>-</v>
      </c>
      <c r="K1869" s="4" cm="1">
        <f t="array" ref="K1869">IFERROR(_FV(_xldudf_EVEONLINE_TYPE(_FV(_FV(A1869,"type"),"id")),"Adjusted Price",TRUE),0)</f>
        <v>0</v>
      </c>
      <c r="L1869" s="4">
        <f t="shared" si="29"/>
        <v>0</v>
      </c>
    </row>
    <row r="1870" spans="2:12">
      <c r="B1870" t="str" cm="1">
        <f t="array" ref="B1870">IF(A1870="","-",_xldudf_EVEONLINE_GROUP(_FV(_FV(A1870,"type"),"groupID")))</f>
        <v>-</v>
      </c>
      <c r="C1870" t="str" cm="1">
        <f t="array" ref="C1870">IF(B1870="-","-",_xldudf_EVEONLINE_CATEGORY(_FV(B1870,"category_id")))</f>
        <v>-</v>
      </c>
      <c r="K1870" s="4" cm="1">
        <f t="array" ref="K1870">IFERROR(_FV(_xldudf_EVEONLINE_TYPE(_FV(_FV(A1870,"type"),"id")),"Adjusted Price",TRUE),0)</f>
        <v>0</v>
      </c>
      <c r="L1870" s="4">
        <f t="shared" si="29"/>
        <v>0</v>
      </c>
    </row>
    <row r="1871" spans="2:12">
      <c r="B1871" t="str" cm="1">
        <f t="array" ref="B1871">IF(A1871="","-",_xldudf_EVEONLINE_GROUP(_FV(_FV(A1871,"type"),"groupID")))</f>
        <v>-</v>
      </c>
      <c r="C1871" t="str" cm="1">
        <f t="array" ref="C1871">IF(B1871="-","-",_xldudf_EVEONLINE_CATEGORY(_FV(B1871,"category_id")))</f>
        <v>-</v>
      </c>
      <c r="K1871" s="4" cm="1">
        <f t="array" ref="K1871">IFERROR(_FV(_xldudf_EVEONLINE_TYPE(_FV(_FV(A1871,"type"),"id")),"Adjusted Price",TRUE),0)</f>
        <v>0</v>
      </c>
      <c r="L1871" s="4">
        <f t="shared" si="29"/>
        <v>0</v>
      </c>
    </row>
    <row r="1872" spans="2:12">
      <c r="B1872" t="str" cm="1">
        <f t="array" ref="B1872">IF(A1872="","-",_xldudf_EVEONLINE_GROUP(_FV(_FV(A1872,"type"),"groupID")))</f>
        <v>-</v>
      </c>
      <c r="C1872" t="str" cm="1">
        <f t="array" ref="C1872">IF(B1872="-","-",_xldudf_EVEONLINE_CATEGORY(_FV(B1872,"category_id")))</f>
        <v>-</v>
      </c>
      <c r="K1872" s="4" cm="1">
        <f t="array" ref="K1872">IFERROR(_FV(_xldudf_EVEONLINE_TYPE(_FV(_FV(A1872,"type"),"id")),"Adjusted Price",TRUE),0)</f>
        <v>0</v>
      </c>
      <c r="L1872" s="4">
        <f t="shared" si="29"/>
        <v>0</v>
      </c>
    </row>
    <row r="1873" spans="2:12">
      <c r="B1873" t="str" cm="1">
        <f t="array" ref="B1873">IF(A1873="","-",_xldudf_EVEONLINE_GROUP(_FV(_FV(A1873,"type"),"groupID")))</f>
        <v>-</v>
      </c>
      <c r="C1873" t="str" cm="1">
        <f t="array" ref="C1873">IF(B1873="-","-",_xldudf_EVEONLINE_CATEGORY(_FV(B1873,"category_id")))</f>
        <v>-</v>
      </c>
      <c r="K1873" s="4" cm="1">
        <f t="array" ref="K1873">IFERROR(_FV(_xldudf_EVEONLINE_TYPE(_FV(_FV(A1873,"type"),"id")),"Adjusted Price",TRUE),0)</f>
        <v>0</v>
      </c>
      <c r="L1873" s="4">
        <f t="shared" si="29"/>
        <v>0</v>
      </c>
    </row>
    <row r="1874" spans="2:12">
      <c r="B1874" t="str" cm="1">
        <f t="array" ref="B1874">IF(A1874="","-",_xldudf_EVEONLINE_GROUP(_FV(_FV(A1874,"type"),"groupID")))</f>
        <v>-</v>
      </c>
      <c r="C1874" t="str" cm="1">
        <f t="array" ref="C1874">IF(B1874="-","-",_xldudf_EVEONLINE_CATEGORY(_FV(B1874,"category_id")))</f>
        <v>-</v>
      </c>
      <c r="K1874" s="4" cm="1">
        <f t="array" ref="K1874">IFERROR(_FV(_xldudf_EVEONLINE_TYPE(_FV(_FV(A1874,"type"),"id")),"Adjusted Price",TRUE),0)</f>
        <v>0</v>
      </c>
      <c r="L1874" s="4">
        <f t="shared" si="29"/>
        <v>0</v>
      </c>
    </row>
    <row r="1875" spans="2:12">
      <c r="B1875" t="str" cm="1">
        <f t="array" ref="B1875">IF(A1875="","-",_xldudf_EVEONLINE_GROUP(_FV(_FV(A1875,"type"),"groupID")))</f>
        <v>-</v>
      </c>
      <c r="C1875" t="str" cm="1">
        <f t="array" ref="C1875">IF(B1875="-","-",_xldudf_EVEONLINE_CATEGORY(_FV(B1875,"category_id")))</f>
        <v>-</v>
      </c>
      <c r="K1875" s="4" cm="1">
        <f t="array" ref="K1875">IFERROR(_FV(_xldudf_EVEONLINE_TYPE(_FV(_FV(A1875,"type"),"id")),"Adjusted Price",TRUE),0)</f>
        <v>0</v>
      </c>
      <c r="L1875" s="4">
        <f t="shared" si="29"/>
        <v>0</v>
      </c>
    </row>
    <row r="1876" spans="2:12">
      <c r="B1876" t="str" cm="1">
        <f t="array" ref="B1876">IF(A1876="","-",_xldudf_EVEONLINE_GROUP(_FV(_FV(A1876,"type"),"groupID")))</f>
        <v>-</v>
      </c>
      <c r="C1876" t="str" cm="1">
        <f t="array" ref="C1876">IF(B1876="-","-",_xldudf_EVEONLINE_CATEGORY(_FV(B1876,"category_id")))</f>
        <v>-</v>
      </c>
      <c r="K1876" s="4" cm="1">
        <f t="array" ref="K1876">IFERROR(_FV(_xldudf_EVEONLINE_TYPE(_FV(_FV(A1876,"type"),"id")),"Adjusted Price",TRUE),0)</f>
        <v>0</v>
      </c>
      <c r="L1876" s="4">
        <f t="shared" si="29"/>
        <v>0</v>
      </c>
    </row>
    <row r="1877" spans="2:12">
      <c r="B1877" t="str" cm="1">
        <f t="array" ref="B1877">IF(A1877="","-",_xldudf_EVEONLINE_GROUP(_FV(_FV(A1877,"type"),"groupID")))</f>
        <v>-</v>
      </c>
      <c r="C1877" t="str" cm="1">
        <f t="array" ref="C1877">IF(B1877="-","-",_xldudf_EVEONLINE_CATEGORY(_FV(B1877,"category_id")))</f>
        <v>-</v>
      </c>
      <c r="K1877" s="4" cm="1">
        <f t="array" ref="K1877">IFERROR(_FV(_xldudf_EVEONLINE_TYPE(_FV(_FV(A1877,"type"),"id")),"Adjusted Price",TRUE),0)</f>
        <v>0</v>
      </c>
      <c r="L1877" s="4">
        <f t="shared" si="29"/>
        <v>0</v>
      </c>
    </row>
    <row r="1878" spans="2:12">
      <c r="B1878" t="str" cm="1">
        <f t="array" ref="B1878">IF(A1878="","-",_xldudf_EVEONLINE_GROUP(_FV(_FV(A1878,"type"),"groupID")))</f>
        <v>-</v>
      </c>
      <c r="C1878" t="str" cm="1">
        <f t="array" ref="C1878">IF(B1878="-","-",_xldudf_EVEONLINE_CATEGORY(_FV(B1878,"category_id")))</f>
        <v>-</v>
      </c>
      <c r="K1878" s="4" cm="1">
        <f t="array" ref="K1878">IFERROR(_FV(_xldudf_EVEONLINE_TYPE(_FV(_FV(A1878,"type"),"id")),"Adjusted Price",TRUE),0)</f>
        <v>0</v>
      </c>
      <c r="L1878" s="4">
        <f t="shared" si="29"/>
        <v>0</v>
      </c>
    </row>
    <row r="1879" spans="2:12">
      <c r="B1879" t="str" cm="1">
        <f t="array" ref="B1879">IF(A1879="","-",_xldudf_EVEONLINE_GROUP(_FV(_FV(A1879,"type"),"groupID")))</f>
        <v>-</v>
      </c>
      <c r="C1879" t="str" cm="1">
        <f t="array" ref="C1879">IF(B1879="-","-",_xldudf_EVEONLINE_CATEGORY(_FV(B1879,"category_id")))</f>
        <v>-</v>
      </c>
      <c r="K1879" s="4" cm="1">
        <f t="array" ref="K1879">IFERROR(_FV(_xldudf_EVEONLINE_TYPE(_FV(_FV(A1879,"type"),"id")),"Adjusted Price",TRUE),0)</f>
        <v>0</v>
      </c>
      <c r="L1879" s="4">
        <f t="shared" si="29"/>
        <v>0</v>
      </c>
    </row>
    <row r="1880" spans="2:12">
      <c r="B1880" t="str" cm="1">
        <f t="array" ref="B1880">IF(A1880="","-",_xldudf_EVEONLINE_GROUP(_FV(_FV(A1880,"type"),"groupID")))</f>
        <v>-</v>
      </c>
      <c r="C1880" t="str" cm="1">
        <f t="array" ref="C1880">IF(B1880="-","-",_xldudf_EVEONLINE_CATEGORY(_FV(B1880,"category_id")))</f>
        <v>-</v>
      </c>
      <c r="K1880" s="4" cm="1">
        <f t="array" ref="K1880">IFERROR(_FV(_xldudf_EVEONLINE_TYPE(_FV(_FV(A1880,"type"),"id")),"Adjusted Price",TRUE),0)</f>
        <v>0</v>
      </c>
      <c r="L1880" s="4">
        <f t="shared" si="29"/>
        <v>0</v>
      </c>
    </row>
    <row r="1881" spans="2:12">
      <c r="B1881" t="str" cm="1">
        <f t="array" ref="B1881">IF(A1881="","-",_xldudf_EVEONLINE_GROUP(_FV(_FV(A1881,"type"),"groupID")))</f>
        <v>-</v>
      </c>
      <c r="C1881" t="str" cm="1">
        <f t="array" ref="C1881">IF(B1881="-","-",_xldudf_EVEONLINE_CATEGORY(_FV(B1881,"category_id")))</f>
        <v>-</v>
      </c>
      <c r="K1881" s="4" cm="1">
        <f t="array" ref="K1881">IFERROR(_FV(_xldudf_EVEONLINE_TYPE(_FV(_FV(A1881,"type"),"id")),"Adjusted Price",TRUE),0)</f>
        <v>0</v>
      </c>
      <c r="L1881" s="4">
        <f t="shared" si="29"/>
        <v>0</v>
      </c>
    </row>
    <row r="1882" spans="2:12">
      <c r="B1882" t="str" cm="1">
        <f t="array" ref="B1882">IF(A1882="","-",_xldudf_EVEONLINE_GROUP(_FV(_FV(A1882,"type"),"groupID")))</f>
        <v>-</v>
      </c>
      <c r="C1882" t="str" cm="1">
        <f t="array" ref="C1882">IF(B1882="-","-",_xldudf_EVEONLINE_CATEGORY(_FV(B1882,"category_id")))</f>
        <v>-</v>
      </c>
      <c r="K1882" s="4" cm="1">
        <f t="array" ref="K1882">IFERROR(_FV(_xldudf_EVEONLINE_TYPE(_FV(_FV(A1882,"type"),"id")),"Adjusted Price",TRUE),0)</f>
        <v>0</v>
      </c>
      <c r="L1882" s="4">
        <f t="shared" si="29"/>
        <v>0</v>
      </c>
    </row>
    <row r="1883" spans="2:12">
      <c r="B1883" t="str" cm="1">
        <f t="array" ref="B1883">IF(A1883="","-",_xldudf_EVEONLINE_GROUP(_FV(_FV(A1883,"type"),"groupID")))</f>
        <v>-</v>
      </c>
      <c r="C1883" t="str" cm="1">
        <f t="array" ref="C1883">IF(B1883="-","-",_xldudf_EVEONLINE_CATEGORY(_FV(B1883,"category_id")))</f>
        <v>-</v>
      </c>
      <c r="K1883" s="4" cm="1">
        <f t="array" ref="K1883">IFERROR(_FV(_xldudf_EVEONLINE_TYPE(_FV(_FV(A1883,"type"),"id")),"Adjusted Price",TRUE),0)</f>
        <v>0</v>
      </c>
      <c r="L1883" s="4">
        <f t="shared" si="29"/>
        <v>0</v>
      </c>
    </row>
    <row r="1884" spans="2:12">
      <c r="B1884" t="str" cm="1">
        <f t="array" ref="B1884">IF(A1884="","-",_xldudf_EVEONLINE_GROUP(_FV(_FV(A1884,"type"),"groupID")))</f>
        <v>-</v>
      </c>
      <c r="C1884" t="str" cm="1">
        <f t="array" ref="C1884">IF(B1884="-","-",_xldudf_EVEONLINE_CATEGORY(_FV(B1884,"category_id")))</f>
        <v>-</v>
      </c>
      <c r="K1884" s="4" cm="1">
        <f t="array" ref="K1884">IFERROR(_FV(_xldudf_EVEONLINE_TYPE(_FV(_FV(A1884,"type"),"id")),"Adjusted Price",TRUE),0)</f>
        <v>0</v>
      </c>
      <c r="L1884" s="4">
        <f t="shared" si="29"/>
        <v>0</v>
      </c>
    </row>
    <row r="1885" spans="2:12">
      <c r="B1885" t="str" cm="1">
        <f t="array" ref="B1885">IF(A1885="","-",_xldudf_EVEONLINE_GROUP(_FV(_FV(A1885,"type"),"groupID")))</f>
        <v>-</v>
      </c>
      <c r="C1885" t="str" cm="1">
        <f t="array" ref="C1885">IF(B1885="-","-",_xldudf_EVEONLINE_CATEGORY(_FV(B1885,"category_id")))</f>
        <v>-</v>
      </c>
      <c r="K1885" s="4" cm="1">
        <f t="array" ref="K1885">IFERROR(_FV(_xldudf_EVEONLINE_TYPE(_FV(_FV(A1885,"type"),"id")),"Adjusted Price",TRUE),0)</f>
        <v>0</v>
      </c>
      <c r="L1885" s="4">
        <f t="shared" si="29"/>
        <v>0</v>
      </c>
    </row>
    <row r="1886" spans="2:12">
      <c r="B1886" t="str" cm="1">
        <f t="array" ref="B1886">IF(A1886="","-",_xldudf_EVEONLINE_GROUP(_FV(_FV(A1886,"type"),"groupID")))</f>
        <v>-</v>
      </c>
      <c r="C1886" t="str" cm="1">
        <f t="array" ref="C1886">IF(B1886="-","-",_xldudf_EVEONLINE_CATEGORY(_FV(B1886,"category_id")))</f>
        <v>-</v>
      </c>
      <c r="K1886" s="4" cm="1">
        <f t="array" ref="K1886">IFERROR(_FV(_xldudf_EVEONLINE_TYPE(_FV(_FV(A1886,"type"),"id")),"Adjusted Price",TRUE),0)</f>
        <v>0</v>
      </c>
      <c r="L1886" s="4">
        <f t="shared" si="29"/>
        <v>0</v>
      </c>
    </row>
    <row r="1887" spans="2:12">
      <c r="B1887" t="str" cm="1">
        <f t="array" ref="B1887">IF(A1887="","-",_xldudf_EVEONLINE_GROUP(_FV(_FV(A1887,"type"),"groupID")))</f>
        <v>-</v>
      </c>
      <c r="C1887" t="str" cm="1">
        <f t="array" ref="C1887">IF(B1887="-","-",_xldudf_EVEONLINE_CATEGORY(_FV(B1887,"category_id")))</f>
        <v>-</v>
      </c>
      <c r="K1887" s="4" cm="1">
        <f t="array" ref="K1887">IFERROR(_FV(_xldudf_EVEONLINE_TYPE(_FV(_FV(A1887,"type"),"id")),"Adjusted Price",TRUE),0)</f>
        <v>0</v>
      </c>
      <c r="L1887" s="4">
        <f t="shared" si="29"/>
        <v>0</v>
      </c>
    </row>
    <row r="1888" spans="2:12">
      <c r="B1888" t="str" cm="1">
        <f t="array" ref="B1888">IF(A1888="","-",_xldudf_EVEONLINE_GROUP(_FV(_FV(A1888,"type"),"groupID")))</f>
        <v>-</v>
      </c>
      <c r="C1888" t="str" cm="1">
        <f t="array" ref="C1888">IF(B1888="-","-",_xldudf_EVEONLINE_CATEGORY(_FV(B1888,"category_id")))</f>
        <v>-</v>
      </c>
      <c r="K1888" s="4" cm="1">
        <f t="array" ref="K1888">IFERROR(_FV(_xldudf_EVEONLINE_TYPE(_FV(_FV(A1888,"type"),"id")),"Adjusted Price",TRUE),0)</f>
        <v>0</v>
      </c>
      <c r="L1888" s="4">
        <f t="shared" si="29"/>
        <v>0</v>
      </c>
    </row>
    <row r="1889" spans="2:12">
      <c r="B1889" t="str" cm="1">
        <f t="array" ref="B1889">IF(A1889="","-",_xldudf_EVEONLINE_GROUP(_FV(_FV(A1889,"type"),"groupID")))</f>
        <v>-</v>
      </c>
      <c r="C1889" t="str" cm="1">
        <f t="array" ref="C1889">IF(B1889="-","-",_xldudf_EVEONLINE_CATEGORY(_FV(B1889,"category_id")))</f>
        <v>-</v>
      </c>
      <c r="K1889" s="4" cm="1">
        <f t="array" ref="K1889">IFERROR(_FV(_xldudf_EVEONLINE_TYPE(_FV(_FV(A1889,"type"),"id")),"Adjusted Price",TRUE),0)</f>
        <v>0</v>
      </c>
      <c r="L1889" s="4">
        <f t="shared" si="29"/>
        <v>0</v>
      </c>
    </row>
    <row r="1890" spans="2:12">
      <c r="B1890" t="str" cm="1">
        <f t="array" ref="B1890">IF(A1890="","-",_xldudf_EVEONLINE_GROUP(_FV(_FV(A1890,"type"),"groupID")))</f>
        <v>-</v>
      </c>
      <c r="C1890" t="str" cm="1">
        <f t="array" ref="C1890">IF(B1890="-","-",_xldudf_EVEONLINE_CATEGORY(_FV(B1890,"category_id")))</f>
        <v>-</v>
      </c>
      <c r="K1890" s="4" cm="1">
        <f t="array" ref="K1890">IFERROR(_FV(_xldudf_EVEONLINE_TYPE(_FV(_FV(A1890,"type"),"id")),"Adjusted Price",TRUE),0)</f>
        <v>0</v>
      </c>
      <c r="L1890" s="4">
        <f t="shared" si="29"/>
        <v>0</v>
      </c>
    </row>
    <row r="1891" spans="2:12">
      <c r="B1891" t="str" cm="1">
        <f t="array" ref="B1891">IF(A1891="","-",_xldudf_EVEONLINE_GROUP(_FV(_FV(A1891,"type"),"groupID")))</f>
        <v>-</v>
      </c>
      <c r="C1891" t="str" cm="1">
        <f t="array" ref="C1891">IF(B1891="-","-",_xldudf_EVEONLINE_CATEGORY(_FV(B1891,"category_id")))</f>
        <v>-</v>
      </c>
      <c r="K1891" s="4" cm="1">
        <f t="array" ref="K1891">IFERROR(_FV(_xldudf_EVEONLINE_TYPE(_FV(_FV(A1891,"type"),"id")),"Adjusted Price",TRUE),0)</f>
        <v>0</v>
      </c>
      <c r="L1891" s="4">
        <f t="shared" si="29"/>
        <v>0</v>
      </c>
    </row>
    <row r="1892" spans="2:12">
      <c r="B1892" t="str" cm="1">
        <f t="array" ref="B1892">IF(A1892="","-",_xldudf_EVEONLINE_GROUP(_FV(_FV(A1892,"type"),"groupID")))</f>
        <v>-</v>
      </c>
      <c r="C1892" t="str" cm="1">
        <f t="array" ref="C1892">IF(B1892="-","-",_xldudf_EVEONLINE_CATEGORY(_FV(B1892,"category_id")))</f>
        <v>-</v>
      </c>
      <c r="K1892" s="4" cm="1">
        <f t="array" ref="K1892">IFERROR(_FV(_xldudf_EVEONLINE_TYPE(_FV(_FV(A1892,"type"),"id")),"Adjusted Price",TRUE),0)</f>
        <v>0</v>
      </c>
      <c r="L1892" s="4">
        <f t="shared" si="29"/>
        <v>0</v>
      </c>
    </row>
    <row r="1893" spans="2:12">
      <c r="B1893" t="str" cm="1">
        <f t="array" ref="B1893">IF(A1893="","-",_xldudf_EVEONLINE_GROUP(_FV(_FV(A1893,"type"),"groupID")))</f>
        <v>-</v>
      </c>
      <c r="C1893" t="str" cm="1">
        <f t="array" ref="C1893">IF(B1893="-","-",_xldudf_EVEONLINE_CATEGORY(_FV(B1893,"category_id")))</f>
        <v>-</v>
      </c>
      <c r="K1893" s="4" cm="1">
        <f t="array" ref="K1893">IFERROR(_FV(_xldudf_EVEONLINE_TYPE(_FV(_FV(A1893,"type"),"id")),"Adjusted Price",TRUE),0)</f>
        <v>0</v>
      </c>
      <c r="L1893" s="4">
        <f t="shared" si="29"/>
        <v>0</v>
      </c>
    </row>
    <row r="1894" spans="2:12">
      <c r="B1894" t="str" cm="1">
        <f t="array" ref="B1894">IF(A1894="","-",_xldudf_EVEONLINE_GROUP(_FV(_FV(A1894,"type"),"groupID")))</f>
        <v>-</v>
      </c>
      <c r="C1894" t="str" cm="1">
        <f t="array" ref="C1894">IF(B1894="-","-",_xldudf_EVEONLINE_CATEGORY(_FV(B1894,"category_id")))</f>
        <v>-</v>
      </c>
      <c r="K1894" s="4" cm="1">
        <f t="array" ref="K1894">IFERROR(_FV(_xldudf_EVEONLINE_TYPE(_FV(_FV(A1894,"type"),"id")),"Adjusted Price",TRUE),0)</f>
        <v>0</v>
      </c>
      <c r="L1894" s="4">
        <f t="shared" si="29"/>
        <v>0</v>
      </c>
    </row>
    <row r="1895" spans="2:12">
      <c r="B1895" t="str" cm="1">
        <f t="array" ref="B1895">IF(A1895="","-",_xldudf_EVEONLINE_GROUP(_FV(_FV(A1895,"type"),"groupID")))</f>
        <v>-</v>
      </c>
      <c r="C1895" t="str" cm="1">
        <f t="array" ref="C1895">IF(B1895="-","-",_xldudf_EVEONLINE_CATEGORY(_FV(B1895,"category_id")))</f>
        <v>-</v>
      </c>
      <c r="K1895" s="4" cm="1">
        <f t="array" ref="K1895">IFERROR(_FV(_xldudf_EVEONLINE_TYPE(_FV(_FV(A1895,"type"),"id")),"Adjusted Price",TRUE),0)</f>
        <v>0</v>
      </c>
      <c r="L1895" s="4">
        <f t="shared" si="29"/>
        <v>0</v>
      </c>
    </row>
    <row r="1896" spans="2:12">
      <c r="B1896" t="str" cm="1">
        <f t="array" ref="B1896">IF(A1896="","-",_xldudf_EVEONLINE_GROUP(_FV(_FV(A1896,"type"),"groupID")))</f>
        <v>-</v>
      </c>
      <c r="C1896" t="str" cm="1">
        <f t="array" ref="C1896">IF(B1896="-","-",_xldudf_EVEONLINE_CATEGORY(_FV(B1896,"category_id")))</f>
        <v>-</v>
      </c>
      <c r="K1896" s="4" cm="1">
        <f t="array" ref="K1896">IFERROR(_FV(_xldudf_EVEONLINE_TYPE(_FV(_FV(A1896,"type"),"id")),"Adjusted Price",TRUE),0)</f>
        <v>0</v>
      </c>
      <c r="L1896" s="4">
        <f t="shared" si="29"/>
        <v>0</v>
      </c>
    </row>
    <row r="1897" spans="2:12">
      <c r="B1897" t="str" cm="1">
        <f t="array" ref="B1897">IF(A1897="","-",_xldudf_EVEONLINE_GROUP(_FV(_FV(A1897,"type"),"groupID")))</f>
        <v>-</v>
      </c>
      <c r="C1897" t="str" cm="1">
        <f t="array" ref="C1897">IF(B1897="-","-",_xldudf_EVEONLINE_CATEGORY(_FV(B1897,"category_id")))</f>
        <v>-</v>
      </c>
      <c r="K1897" s="4" cm="1">
        <f t="array" ref="K1897">IFERROR(_FV(_xldudf_EVEONLINE_TYPE(_FV(_FV(A1897,"type"),"id")),"Adjusted Price",TRUE),0)</f>
        <v>0</v>
      </c>
      <c r="L1897" s="4">
        <f t="shared" si="29"/>
        <v>0</v>
      </c>
    </row>
    <row r="1898" spans="2:12">
      <c r="B1898" t="str" cm="1">
        <f t="array" ref="B1898">IF(A1898="","-",_xldudf_EVEONLINE_GROUP(_FV(_FV(A1898,"type"),"groupID")))</f>
        <v>-</v>
      </c>
      <c r="C1898" t="str" cm="1">
        <f t="array" ref="C1898">IF(B1898="-","-",_xldudf_EVEONLINE_CATEGORY(_FV(B1898,"category_id")))</f>
        <v>-</v>
      </c>
      <c r="K1898" s="4" cm="1">
        <f t="array" ref="K1898">IFERROR(_FV(_xldudf_EVEONLINE_TYPE(_FV(_FV(A1898,"type"),"id")),"Adjusted Price",TRUE),0)</f>
        <v>0</v>
      </c>
      <c r="L1898" s="4">
        <f t="shared" si="29"/>
        <v>0</v>
      </c>
    </row>
    <row r="1899" spans="2:12">
      <c r="B1899" t="str" cm="1">
        <f t="array" ref="B1899">IF(A1899="","-",_xldudf_EVEONLINE_GROUP(_FV(_FV(A1899,"type"),"groupID")))</f>
        <v>-</v>
      </c>
      <c r="C1899" t="str" cm="1">
        <f t="array" ref="C1899">IF(B1899="-","-",_xldudf_EVEONLINE_CATEGORY(_FV(B1899,"category_id")))</f>
        <v>-</v>
      </c>
      <c r="K1899" s="4" cm="1">
        <f t="array" ref="K1899">IFERROR(_FV(_xldudf_EVEONLINE_TYPE(_FV(_FV(A1899,"type"),"id")),"Adjusted Price",TRUE),0)</f>
        <v>0</v>
      </c>
      <c r="L1899" s="4">
        <f t="shared" si="29"/>
        <v>0</v>
      </c>
    </row>
    <row r="1900" spans="2:12">
      <c r="B1900" t="str" cm="1">
        <f t="array" ref="B1900">IF(A1900="","-",_xldudf_EVEONLINE_GROUP(_FV(_FV(A1900,"type"),"groupID")))</f>
        <v>-</v>
      </c>
      <c r="C1900" t="str" cm="1">
        <f t="array" ref="C1900">IF(B1900="-","-",_xldudf_EVEONLINE_CATEGORY(_FV(B1900,"category_id")))</f>
        <v>-</v>
      </c>
      <c r="K1900" s="4" cm="1">
        <f t="array" ref="K1900">IFERROR(_FV(_xldudf_EVEONLINE_TYPE(_FV(_FV(A1900,"type"),"id")),"Adjusted Price",TRUE),0)</f>
        <v>0</v>
      </c>
      <c r="L1900" s="4">
        <f t="shared" si="29"/>
        <v>0</v>
      </c>
    </row>
    <row r="1901" spans="2:12">
      <c r="B1901" t="str" cm="1">
        <f t="array" ref="B1901">IF(A1901="","-",_xldudf_EVEONLINE_GROUP(_FV(_FV(A1901,"type"),"groupID")))</f>
        <v>-</v>
      </c>
      <c r="C1901" t="str" cm="1">
        <f t="array" ref="C1901">IF(B1901="-","-",_xldudf_EVEONLINE_CATEGORY(_FV(B1901,"category_id")))</f>
        <v>-</v>
      </c>
      <c r="K1901" s="4" cm="1">
        <f t="array" ref="K1901">IFERROR(_FV(_xldudf_EVEONLINE_TYPE(_FV(_FV(A1901,"type"),"id")),"Adjusted Price",TRUE),0)</f>
        <v>0</v>
      </c>
      <c r="L1901" s="4">
        <f t="shared" si="29"/>
        <v>0</v>
      </c>
    </row>
    <row r="1902" spans="2:12">
      <c r="B1902" t="str" cm="1">
        <f t="array" ref="B1902">IF(A1902="","-",_xldudf_EVEONLINE_GROUP(_FV(_FV(A1902,"type"),"groupID")))</f>
        <v>-</v>
      </c>
      <c r="C1902" t="str" cm="1">
        <f t="array" ref="C1902">IF(B1902="-","-",_xldudf_EVEONLINE_CATEGORY(_FV(B1902,"category_id")))</f>
        <v>-</v>
      </c>
      <c r="K1902" s="4" cm="1">
        <f t="array" ref="K1902">IFERROR(_FV(_xldudf_EVEONLINE_TYPE(_FV(_FV(A1902,"type"),"id")),"Adjusted Price",TRUE),0)</f>
        <v>0</v>
      </c>
      <c r="L1902" s="4">
        <f t="shared" si="29"/>
        <v>0</v>
      </c>
    </row>
    <row r="1903" spans="2:12">
      <c r="B1903" t="str" cm="1">
        <f t="array" ref="B1903">IF(A1903="","-",_xldudf_EVEONLINE_GROUP(_FV(_FV(A1903,"type"),"groupID")))</f>
        <v>-</v>
      </c>
      <c r="C1903" t="str" cm="1">
        <f t="array" ref="C1903">IF(B1903="-","-",_xldudf_EVEONLINE_CATEGORY(_FV(B1903,"category_id")))</f>
        <v>-</v>
      </c>
      <c r="K1903" s="4" cm="1">
        <f t="array" ref="K1903">IFERROR(_FV(_xldudf_EVEONLINE_TYPE(_FV(_FV(A1903,"type"),"id")),"Adjusted Price",TRUE),0)</f>
        <v>0</v>
      </c>
      <c r="L1903" s="4">
        <f t="shared" si="29"/>
        <v>0</v>
      </c>
    </row>
    <row r="1904" spans="2:12">
      <c r="B1904" t="str" cm="1">
        <f t="array" ref="B1904">IF(A1904="","-",_xldudf_EVEONLINE_GROUP(_FV(_FV(A1904,"type"),"groupID")))</f>
        <v>-</v>
      </c>
      <c r="C1904" t="str" cm="1">
        <f t="array" ref="C1904">IF(B1904="-","-",_xldudf_EVEONLINE_CATEGORY(_FV(B1904,"category_id")))</f>
        <v>-</v>
      </c>
      <c r="K1904" s="4" cm="1">
        <f t="array" ref="K1904">IFERROR(_FV(_xldudf_EVEONLINE_TYPE(_FV(_FV(A1904,"type"),"id")),"Adjusted Price",TRUE),0)</f>
        <v>0</v>
      </c>
      <c r="L1904" s="4">
        <f t="shared" si="29"/>
        <v>0</v>
      </c>
    </row>
    <row r="1905" spans="2:12">
      <c r="B1905" t="str" cm="1">
        <f t="array" ref="B1905">IF(A1905="","-",_xldudf_EVEONLINE_GROUP(_FV(_FV(A1905,"type"),"groupID")))</f>
        <v>-</v>
      </c>
      <c r="C1905" t="str" cm="1">
        <f t="array" ref="C1905">IF(B1905="-","-",_xldudf_EVEONLINE_CATEGORY(_FV(B1905,"category_id")))</f>
        <v>-</v>
      </c>
      <c r="K1905" s="4" cm="1">
        <f t="array" ref="K1905">IFERROR(_FV(_xldudf_EVEONLINE_TYPE(_FV(_FV(A1905,"type"),"id")),"Adjusted Price",TRUE),0)</f>
        <v>0</v>
      </c>
      <c r="L1905" s="4">
        <f t="shared" si="29"/>
        <v>0</v>
      </c>
    </row>
    <row r="1906" spans="2:12">
      <c r="B1906" t="str" cm="1">
        <f t="array" ref="B1906">IF(A1906="","-",_xldudf_EVEONLINE_GROUP(_FV(_FV(A1906,"type"),"groupID")))</f>
        <v>-</v>
      </c>
      <c r="C1906" t="str" cm="1">
        <f t="array" ref="C1906">IF(B1906="-","-",_xldudf_EVEONLINE_CATEGORY(_FV(B1906,"category_id")))</f>
        <v>-</v>
      </c>
      <c r="K1906" s="4" cm="1">
        <f t="array" ref="K1906">IFERROR(_FV(_xldudf_EVEONLINE_TYPE(_FV(_FV(A1906,"type"),"id")),"Adjusted Price",TRUE),0)</f>
        <v>0</v>
      </c>
      <c r="L1906" s="4">
        <f t="shared" si="29"/>
        <v>0</v>
      </c>
    </row>
    <row r="1907" spans="2:12">
      <c r="B1907" t="str" cm="1">
        <f t="array" ref="B1907">IF(A1907="","-",_xldudf_EVEONLINE_GROUP(_FV(_FV(A1907,"type"),"groupID")))</f>
        <v>-</v>
      </c>
      <c r="C1907" t="str" cm="1">
        <f t="array" ref="C1907">IF(B1907="-","-",_xldudf_EVEONLINE_CATEGORY(_FV(B1907,"category_id")))</f>
        <v>-</v>
      </c>
      <c r="K1907" s="4" cm="1">
        <f t="array" ref="K1907">IFERROR(_FV(_xldudf_EVEONLINE_TYPE(_FV(_FV(A1907,"type"),"id")),"Adjusted Price",TRUE),0)</f>
        <v>0</v>
      </c>
      <c r="L1907" s="4">
        <f t="shared" si="29"/>
        <v>0</v>
      </c>
    </row>
    <row r="1908" spans="2:12">
      <c r="B1908" t="str" cm="1">
        <f t="array" ref="B1908">IF(A1908="","-",_xldudf_EVEONLINE_GROUP(_FV(_FV(A1908,"type"),"groupID")))</f>
        <v>-</v>
      </c>
      <c r="C1908" t="str" cm="1">
        <f t="array" ref="C1908">IF(B1908="-","-",_xldudf_EVEONLINE_CATEGORY(_FV(B1908,"category_id")))</f>
        <v>-</v>
      </c>
      <c r="K1908" s="4" cm="1">
        <f t="array" ref="K1908">IFERROR(_FV(_xldudf_EVEONLINE_TYPE(_FV(_FV(A1908,"type"),"id")),"Adjusted Price",TRUE),0)</f>
        <v>0</v>
      </c>
      <c r="L1908" s="4">
        <f t="shared" si="29"/>
        <v>0</v>
      </c>
    </row>
    <row r="1909" spans="2:12">
      <c r="B1909" t="str" cm="1">
        <f t="array" ref="B1909">IF(A1909="","-",_xldudf_EVEONLINE_GROUP(_FV(_FV(A1909,"type"),"groupID")))</f>
        <v>-</v>
      </c>
      <c r="C1909" t="str" cm="1">
        <f t="array" ref="C1909">IF(B1909="-","-",_xldudf_EVEONLINE_CATEGORY(_FV(B1909,"category_id")))</f>
        <v>-</v>
      </c>
      <c r="K1909" s="4" cm="1">
        <f t="array" ref="K1909">IFERROR(_FV(_xldudf_EVEONLINE_TYPE(_FV(_FV(A1909,"type"),"id")),"Adjusted Price",TRUE),0)</f>
        <v>0</v>
      </c>
      <c r="L1909" s="4">
        <f t="shared" si="29"/>
        <v>0</v>
      </c>
    </row>
    <row r="1910" spans="2:12">
      <c r="B1910" t="str" cm="1">
        <f t="array" ref="B1910">IF(A1910="","-",_xldudf_EVEONLINE_GROUP(_FV(_FV(A1910,"type"),"groupID")))</f>
        <v>-</v>
      </c>
      <c r="C1910" t="str" cm="1">
        <f t="array" ref="C1910">IF(B1910="-","-",_xldudf_EVEONLINE_CATEGORY(_FV(B1910,"category_id")))</f>
        <v>-</v>
      </c>
      <c r="K1910" s="4" cm="1">
        <f t="array" ref="K1910">IFERROR(_FV(_xldudf_EVEONLINE_TYPE(_FV(_FV(A1910,"type"),"id")),"Adjusted Price",TRUE),0)</f>
        <v>0</v>
      </c>
      <c r="L1910" s="4">
        <f t="shared" si="29"/>
        <v>0</v>
      </c>
    </row>
    <row r="1911" spans="2:12">
      <c r="B1911" t="str" cm="1">
        <f t="array" ref="B1911">IF(A1911="","-",_xldudf_EVEONLINE_GROUP(_FV(_FV(A1911,"type"),"groupID")))</f>
        <v>-</v>
      </c>
      <c r="C1911" t="str" cm="1">
        <f t="array" ref="C1911">IF(B1911="-","-",_xldudf_EVEONLINE_CATEGORY(_FV(B1911,"category_id")))</f>
        <v>-</v>
      </c>
      <c r="K1911" s="4" cm="1">
        <f t="array" ref="K1911">IFERROR(_FV(_xldudf_EVEONLINE_TYPE(_FV(_FV(A1911,"type"),"id")),"Adjusted Price",TRUE),0)</f>
        <v>0</v>
      </c>
      <c r="L1911" s="4">
        <f t="shared" si="29"/>
        <v>0</v>
      </c>
    </row>
    <row r="1912" spans="2:12">
      <c r="B1912" t="str" cm="1">
        <f t="array" ref="B1912">IF(A1912="","-",_xldudf_EVEONLINE_GROUP(_FV(_FV(A1912,"type"),"groupID")))</f>
        <v>-</v>
      </c>
      <c r="C1912" t="str" cm="1">
        <f t="array" ref="C1912">IF(B1912="-","-",_xldudf_EVEONLINE_CATEGORY(_FV(B1912,"category_id")))</f>
        <v>-</v>
      </c>
      <c r="K1912" s="4" cm="1">
        <f t="array" ref="K1912">IFERROR(_FV(_xldudf_EVEONLINE_TYPE(_FV(_FV(A1912,"type"),"id")),"Adjusted Price",TRUE),0)</f>
        <v>0</v>
      </c>
      <c r="L1912" s="4">
        <f t="shared" si="29"/>
        <v>0</v>
      </c>
    </row>
    <row r="1913" spans="2:12">
      <c r="B1913" t="str" cm="1">
        <f t="array" ref="B1913">IF(A1913="","-",_xldudf_EVEONLINE_GROUP(_FV(_FV(A1913,"type"),"groupID")))</f>
        <v>-</v>
      </c>
      <c r="C1913" t="str" cm="1">
        <f t="array" ref="C1913">IF(B1913="-","-",_xldudf_EVEONLINE_CATEGORY(_FV(B1913,"category_id")))</f>
        <v>-</v>
      </c>
      <c r="K1913" s="4" cm="1">
        <f t="array" ref="K1913">IFERROR(_FV(_xldudf_EVEONLINE_TYPE(_FV(_FV(A1913,"type"),"id")),"Adjusted Price",TRUE),0)</f>
        <v>0</v>
      </c>
      <c r="L1913" s="4">
        <f t="shared" si="29"/>
        <v>0</v>
      </c>
    </row>
    <row r="1914" spans="2:12">
      <c r="B1914" t="str" cm="1">
        <f t="array" ref="B1914">IF(A1914="","-",_xldudf_EVEONLINE_GROUP(_FV(_FV(A1914,"type"),"groupID")))</f>
        <v>-</v>
      </c>
      <c r="C1914" t="str" cm="1">
        <f t="array" ref="C1914">IF(B1914="-","-",_xldudf_EVEONLINE_CATEGORY(_FV(B1914,"category_id")))</f>
        <v>-</v>
      </c>
      <c r="K1914" s="4" cm="1">
        <f t="array" ref="K1914">IFERROR(_FV(_xldudf_EVEONLINE_TYPE(_FV(_FV(A1914,"type"),"id")),"Adjusted Price",TRUE),0)</f>
        <v>0</v>
      </c>
      <c r="L1914" s="4">
        <f t="shared" si="29"/>
        <v>0</v>
      </c>
    </row>
    <row r="1915" spans="2:12">
      <c r="B1915" t="str" cm="1">
        <f t="array" ref="B1915">IF(A1915="","-",_xldudf_EVEONLINE_GROUP(_FV(_FV(A1915,"type"),"groupID")))</f>
        <v>-</v>
      </c>
      <c r="C1915" t="str" cm="1">
        <f t="array" ref="C1915">IF(B1915="-","-",_xldudf_EVEONLINE_CATEGORY(_FV(B1915,"category_id")))</f>
        <v>-</v>
      </c>
      <c r="K1915" s="4" cm="1">
        <f t="array" ref="K1915">IFERROR(_FV(_xldudf_EVEONLINE_TYPE(_FV(_FV(A1915,"type"),"id")),"Adjusted Price",TRUE),0)</f>
        <v>0</v>
      </c>
      <c r="L1915" s="4">
        <f t="shared" si="29"/>
        <v>0</v>
      </c>
    </row>
    <row r="1916" spans="2:12">
      <c r="B1916" t="str" cm="1">
        <f t="array" ref="B1916">IF(A1916="","-",_xldudf_EVEONLINE_GROUP(_FV(_FV(A1916,"type"),"groupID")))</f>
        <v>-</v>
      </c>
      <c r="C1916" t="str" cm="1">
        <f t="array" ref="C1916">IF(B1916="-","-",_xldudf_EVEONLINE_CATEGORY(_FV(B1916,"category_id")))</f>
        <v>-</v>
      </c>
      <c r="K1916" s="4" cm="1">
        <f t="array" ref="K1916">IFERROR(_FV(_xldudf_EVEONLINE_TYPE(_FV(_FV(A1916,"type"),"id")),"Adjusted Price",TRUE),0)</f>
        <v>0</v>
      </c>
      <c r="L1916" s="4">
        <f t="shared" si="29"/>
        <v>0</v>
      </c>
    </row>
    <row r="1917" spans="2:12">
      <c r="B1917" t="str" cm="1">
        <f t="array" ref="B1917">IF(A1917="","-",_xldudf_EVEONLINE_GROUP(_FV(_FV(A1917,"type"),"groupID")))</f>
        <v>-</v>
      </c>
      <c r="C1917" t="str" cm="1">
        <f t="array" ref="C1917">IF(B1917="-","-",_xldudf_EVEONLINE_CATEGORY(_FV(B1917,"category_id")))</f>
        <v>-</v>
      </c>
      <c r="K1917" s="4" cm="1">
        <f t="array" ref="K1917">IFERROR(_FV(_xldudf_EVEONLINE_TYPE(_FV(_FV(A1917,"type"),"id")),"Adjusted Price",TRUE),0)</f>
        <v>0</v>
      </c>
      <c r="L1917" s="4">
        <f t="shared" si="29"/>
        <v>0</v>
      </c>
    </row>
    <row r="1918" spans="2:12">
      <c r="B1918" t="str" cm="1">
        <f t="array" ref="B1918">IF(A1918="","-",_xldudf_EVEONLINE_GROUP(_FV(_FV(A1918,"type"),"groupID")))</f>
        <v>-</v>
      </c>
      <c r="C1918" t="str" cm="1">
        <f t="array" ref="C1918">IF(B1918="-","-",_xldudf_EVEONLINE_CATEGORY(_FV(B1918,"category_id")))</f>
        <v>-</v>
      </c>
      <c r="K1918" s="4" cm="1">
        <f t="array" ref="K1918">IFERROR(_FV(_xldudf_EVEONLINE_TYPE(_FV(_FV(A1918,"type"),"id")),"Adjusted Price",TRUE),0)</f>
        <v>0</v>
      </c>
      <c r="L1918" s="4">
        <f t="shared" si="29"/>
        <v>0</v>
      </c>
    </row>
    <row r="1919" spans="2:12">
      <c r="B1919" t="str" cm="1">
        <f t="array" ref="B1919">IF(A1919="","-",_xldudf_EVEONLINE_GROUP(_FV(_FV(A1919,"type"),"groupID")))</f>
        <v>-</v>
      </c>
      <c r="C1919" t="str" cm="1">
        <f t="array" ref="C1919">IF(B1919="-","-",_xldudf_EVEONLINE_CATEGORY(_FV(B1919,"category_id")))</f>
        <v>-</v>
      </c>
      <c r="K1919" s="4" cm="1">
        <f t="array" ref="K1919">IFERROR(_FV(_xldudf_EVEONLINE_TYPE(_FV(_FV(A1919,"type"),"id")),"Adjusted Price",TRUE),0)</f>
        <v>0</v>
      </c>
      <c r="L1919" s="4">
        <f t="shared" si="29"/>
        <v>0</v>
      </c>
    </row>
    <row r="1920" spans="2:12">
      <c r="B1920" t="str" cm="1">
        <f t="array" ref="B1920">IF(A1920="","-",_xldudf_EVEONLINE_GROUP(_FV(_FV(A1920,"type"),"groupID")))</f>
        <v>-</v>
      </c>
      <c r="C1920" t="str" cm="1">
        <f t="array" ref="C1920">IF(B1920="-","-",_xldudf_EVEONLINE_CATEGORY(_FV(B1920,"category_id")))</f>
        <v>-</v>
      </c>
      <c r="K1920" s="4" cm="1">
        <f t="array" ref="K1920">IFERROR(_FV(_xldudf_EVEONLINE_TYPE(_FV(_FV(A1920,"type"),"id")),"Adjusted Price",TRUE),0)</f>
        <v>0</v>
      </c>
      <c r="L1920" s="4">
        <f t="shared" si="29"/>
        <v>0</v>
      </c>
    </row>
    <row r="1921" spans="2:12">
      <c r="B1921" t="str" cm="1">
        <f t="array" ref="B1921">IF(A1921="","-",_xldudf_EVEONLINE_GROUP(_FV(_FV(A1921,"type"),"groupID")))</f>
        <v>-</v>
      </c>
      <c r="C1921" t="str" cm="1">
        <f t="array" ref="C1921">IF(B1921="-","-",_xldudf_EVEONLINE_CATEGORY(_FV(B1921,"category_id")))</f>
        <v>-</v>
      </c>
      <c r="K1921" s="4" cm="1">
        <f t="array" ref="K1921">IFERROR(_FV(_xldudf_EVEONLINE_TYPE(_FV(_FV(A1921,"type"),"id")),"Adjusted Price",TRUE),0)</f>
        <v>0</v>
      </c>
      <c r="L1921" s="4">
        <f t="shared" si="29"/>
        <v>0</v>
      </c>
    </row>
    <row r="1922" spans="2:12">
      <c r="B1922" t="str" cm="1">
        <f t="array" ref="B1922">IF(A1922="","-",_xldudf_EVEONLINE_GROUP(_FV(_FV(A1922,"type"),"groupID")))</f>
        <v>-</v>
      </c>
      <c r="C1922" t="str" cm="1">
        <f t="array" ref="C1922">IF(B1922="-","-",_xldudf_EVEONLINE_CATEGORY(_FV(B1922,"category_id")))</f>
        <v>-</v>
      </c>
      <c r="K1922" s="4" cm="1">
        <f t="array" ref="K1922">IFERROR(_FV(_xldudf_EVEONLINE_TYPE(_FV(_FV(A1922,"type"),"id")),"Adjusted Price",TRUE),0)</f>
        <v>0</v>
      </c>
      <c r="L1922" s="4">
        <f t="shared" si="29"/>
        <v>0</v>
      </c>
    </row>
    <row r="1923" spans="2:12">
      <c r="B1923" t="str" cm="1">
        <f t="array" ref="B1923">IF(A1923="","-",_xldudf_EVEONLINE_GROUP(_FV(_FV(A1923,"type"),"groupID")))</f>
        <v>-</v>
      </c>
      <c r="C1923" t="str" cm="1">
        <f t="array" ref="C1923">IF(B1923="-","-",_xldudf_EVEONLINE_CATEGORY(_FV(B1923,"category_id")))</f>
        <v>-</v>
      </c>
      <c r="K1923" s="4" cm="1">
        <f t="array" ref="K1923">IFERROR(_FV(_xldudf_EVEONLINE_TYPE(_FV(_FV(A1923,"type"),"id")),"Adjusted Price",TRUE),0)</f>
        <v>0</v>
      </c>
      <c r="L1923" s="4">
        <f t="shared" ref="L1923:L1986" si="30">F1923*K1923</f>
        <v>0</v>
      </c>
    </row>
    <row r="1924" spans="2:12">
      <c r="B1924" t="str" cm="1">
        <f t="array" ref="B1924">IF(A1924="","-",_xldudf_EVEONLINE_GROUP(_FV(_FV(A1924,"type"),"groupID")))</f>
        <v>-</v>
      </c>
      <c r="C1924" t="str" cm="1">
        <f t="array" ref="C1924">IF(B1924="-","-",_xldudf_EVEONLINE_CATEGORY(_FV(B1924,"category_id")))</f>
        <v>-</v>
      </c>
      <c r="K1924" s="4" cm="1">
        <f t="array" ref="K1924">IFERROR(_FV(_xldudf_EVEONLINE_TYPE(_FV(_FV(A1924,"type"),"id")),"Adjusted Price",TRUE),0)</f>
        <v>0</v>
      </c>
      <c r="L1924" s="4">
        <f t="shared" si="30"/>
        <v>0</v>
      </c>
    </row>
    <row r="1925" spans="2:12">
      <c r="B1925" t="str" cm="1">
        <f t="array" ref="B1925">IF(A1925="","-",_xldudf_EVEONLINE_GROUP(_FV(_FV(A1925,"type"),"groupID")))</f>
        <v>-</v>
      </c>
      <c r="C1925" t="str" cm="1">
        <f t="array" ref="C1925">IF(B1925="-","-",_xldudf_EVEONLINE_CATEGORY(_FV(B1925,"category_id")))</f>
        <v>-</v>
      </c>
      <c r="K1925" s="4" cm="1">
        <f t="array" ref="K1925">IFERROR(_FV(_xldudf_EVEONLINE_TYPE(_FV(_FV(A1925,"type"),"id")),"Adjusted Price",TRUE),0)</f>
        <v>0</v>
      </c>
      <c r="L1925" s="4">
        <f t="shared" si="30"/>
        <v>0</v>
      </c>
    </row>
    <row r="1926" spans="2:12">
      <c r="B1926" t="str" cm="1">
        <f t="array" ref="B1926">IF(A1926="","-",_xldudf_EVEONLINE_GROUP(_FV(_FV(A1926,"type"),"groupID")))</f>
        <v>-</v>
      </c>
      <c r="C1926" t="str" cm="1">
        <f t="array" ref="C1926">IF(B1926="-","-",_xldudf_EVEONLINE_CATEGORY(_FV(B1926,"category_id")))</f>
        <v>-</v>
      </c>
      <c r="K1926" s="4" cm="1">
        <f t="array" ref="K1926">IFERROR(_FV(_xldudf_EVEONLINE_TYPE(_FV(_FV(A1926,"type"),"id")),"Adjusted Price",TRUE),0)</f>
        <v>0</v>
      </c>
      <c r="L1926" s="4">
        <f t="shared" si="30"/>
        <v>0</v>
      </c>
    </row>
    <row r="1927" spans="2:12">
      <c r="B1927" t="str" cm="1">
        <f t="array" ref="B1927">IF(A1927="","-",_xldudf_EVEONLINE_GROUP(_FV(_FV(A1927,"type"),"groupID")))</f>
        <v>-</v>
      </c>
      <c r="C1927" t="str" cm="1">
        <f t="array" ref="C1927">IF(B1927="-","-",_xldudf_EVEONLINE_CATEGORY(_FV(B1927,"category_id")))</f>
        <v>-</v>
      </c>
      <c r="K1927" s="4" cm="1">
        <f t="array" ref="K1927">IFERROR(_FV(_xldudf_EVEONLINE_TYPE(_FV(_FV(A1927,"type"),"id")),"Adjusted Price",TRUE),0)</f>
        <v>0</v>
      </c>
      <c r="L1927" s="4">
        <f t="shared" si="30"/>
        <v>0</v>
      </c>
    </row>
    <row r="1928" spans="2:12">
      <c r="B1928" t="str" cm="1">
        <f t="array" ref="B1928">IF(A1928="","-",_xldudf_EVEONLINE_GROUP(_FV(_FV(A1928,"type"),"groupID")))</f>
        <v>-</v>
      </c>
      <c r="C1928" t="str" cm="1">
        <f t="array" ref="C1928">IF(B1928="-","-",_xldudf_EVEONLINE_CATEGORY(_FV(B1928,"category_id")))</f>
        <v>-</v>
      </c>
      <c r="K1928" s="4" cm="1">
        <f t="array" ref="K1928">IFERROR(_FV(_xldudf_EVEONLINE_TYPE(_FV(_FV(A1928,"type"),"id")),"Adjusted Price",TRUE),0)</f>
        <v>0</v>
      </c>
      <c r="L1928" s="4">
        <f t="shared" si="30"/>
        <v>0</v>
      </c>
    </row>
    <row r="1929" spans="2:12">
      <c r="B1929" t="str" cm="1">
        <f t="array" ref="B1929">IF(A1929="","-",_xldudf_EVEONLINE_GROUP(_FV(_FV(A1929,"type"),"groupID")))</f>
        <v>-</v>
      </c>
      <c r="C1929" t="str" cm="1">
        <f t="array" ref="C1929">IF(B1929="-","-",_xldudf_EVEONLINE_CATEGORY(_FV(B1929,"category_id")))</f>
        <v>-</v>
      </c>
      <c r="K1929" s="4" cm="1">
        <f t="array" ref="K1929">IFERROR(_FV(_xldudf_EVEONLINE_TYPE(_FV(_FV(A1929,"type"),"id")),"Adjusted Price",TRUE),0)</f>
        <v>0</v>
      </c>
      <c r="L1929" s="4">
        <f t="shared" si="30"/>
        <v>0</v>
      </c>
    </row>
    <row r="1930" spans="2:12">
      <c r="B1930" t="str" cm="1">
        <f t="array" ref="B1930">IF(A1930="","-",_xldudf_EVEONLINE_GROUP(_FV(_FV(A1930,"type"),"groupID")))</f>
        <v>-</v>
      </c>
      <c r="C1930" t="str" cm="1">
        <f t="array" ref="C1930">IF(B1930="-","-",_xldudf_EVEONLINE_CATEGORY(_FV(B1930,"category_id")))</f>
        <v>-</v>
      </c>
      <c r="K1930" s="4" cm="1">
        <f t="array" ref="K1930">IFERROR(_FV(_xldudf_EVEONLINE_TYPE(_FV(_FV(A1930,"type"),"id")),"Adjusted Price",TRUE),0)</f>
        <v>0</v>
      </c>
      <c r="L1930" s="4">
        <f t="shared" si="30"/>
        <v>0</v>
      </c>
    </row>
    <row r="1931" spans="2:12">
      <c r="B1931" t="str" cm="1">
        <f t="array" ref="B1931">IF(A1931="","-",_xldudf_EVEONLINE_GROUP(_FV(_FV(A1931,"type"),"groupID")))</f>
        <v>-</v>
      </c>
      <c r="C1931" t="str" cm="1">
        <f t="array" ref="C1931">IF(B1931="-","-",_xldudf_EVEONLINE_CATEGORY(_FV(B1931,"category_id")))</f>
        <v>-</v>
      </c>
      <c r="K1931" s="4" cm="1">
        <f t="array" ref="K1931">IFERROR(_FV(_xldudf_EVEONLINE_TYPE(_FV(_FV(A1931,"type"),"id")),"Adjusted Price",TRUE),0)</f>
        <v>0</v>
      </c>
      <c r="L1931" s="4">
        <f t="shared" si="30"/>
        <v>0</v>
      </c>
    </row>
    <row r="1932" spans="2:12">
      <c r="B1932" t="str" cm="1">
        <f t="array" ref="B1932">IF(A1932="","-",_xldudf_EVEONLINE_GROUP(_FV(_FV(A1932,"type"),"groupID")))</f>
        <v>-</v>
      </c>
      <c r="C1932" t="str" cm="1">
        <f t="array" ref="C1932">IF(B1932="-","-",_xldudf_EVEONLINE_CATEGORY(_FV(B1932,"category_id")))</f>
        <v>-</v>
      </c>
      <c r="K1932" s="4" cm="1">
        <f t="array" ref="K1932">IFERROR(_FV(_xldudf_EVEONLINE_TYPE(_FV(_FV(A1932,"type"),"id")),"Adjusted Price",TRUE),0)</f>
        <v>0</v>
      </c>
      <c r="L1932" s="4">
        <f t="shared" si="30"/>
        <v>0</v>
      </c>
    </row>
    <row r="1933" spans="2:12">
      <c r="B1933" t="str" cm="1">
        <f t="array" ref="B1933">IF(A1933="","-",_xldudf_EVEONLINE_GROUP(_FV(_FV(A1933,"type"),"groupID")))</f>
        <v>-</v>
      </c>
      <c r="C1933" t="str" cm="1">
        <f t="array" ref="C1933">IF(B1933="-","-",_xldudf_EVEONLINE_CATEGORY(_FV(B1933,"category_id")))</f>
        <v>-</v>
      </c>
      <c r="K1933" s="4" cm="1">
        <f t="array" ref="K1933">IFERROR(_FV(_xldudf_EVEONLINE_TYPE(_FV(_FV(A1933,"type"),"id")),"Adjusted Price",TRUE),0)</f>
        <v>0</v>
      </c>
      <c r="L1933" s="4">
        <f t="shared" si="30"/>
        <v>0</v>
      </c>
    </row>
    <row r="1934" spans="2:12">
      <c r="B1934" t="str" cm="1">
        <f t="array" ref="B1934">IF(A1934="","-",_xldudf_EVEONLINE_GROUP(_FV(_FV(A1934,"type"),"groupID")))</f>
        <v>-</v>
      </c>
      <c r="C1934" t="str" cm="1">
        <f t="array" ref="C1934">IF(B1934="-","-",_xldudf_EVEONLINE_CATEGORY(_FV(B1934,"category_id")))</f>
        <v>-</v>
      </c>
      <c r="K1934" s="4" cm="1">
        <f t="array" ref="K1934">IFERROR(_FV(_xldudf_EVEONLINE_TYPE(_FV(_FV(A1934,"type"),"id")),"Adjusted Price",TRUE),0)</f>
        <v>0</v>
      </c>
      <c r="L1934" s="4">
        <f t="shared" si="30"/>
        <v>0</v>
      </c>
    </row>
    <row r="1935" spans="2:12">
      <c r="B1935" t="str" cm="1">
        <f t="array" ref="B1935">IF(A1935="","-",_xldudf_EVEONLINE_GROUP(_FV(_FV(A1935,"type"),"groupID")))</f>
        <v>-</v>
      </c>
      <c r="C1935" t="str" cm="1">
        <f t="array" ref="C1935">IF(B1935="-","-",_xldudf_EVEONLINE_CATEGORY(_FV(B1935,"category_id")))</f>
        <v>-</v>
      </c>
      <c r="K1935" s="4" cm="1">
        <f t="array" ref="K1935">IFERROR(_FV(_xldudf_EVEONLINE_TYPE(_FV(_FV(A1935,"type"),"id")),"Adjusted Price",TRUE),0)</f>
        <v>0</v>
      </c>
      <c r="L1935" s="4">
        <f t="shared" si="30"/>
        <v>0</v>
      </c>
    </row>
    <row r="1936" spans="2:12">
      <c r="B1936" t="str" cm="1">
        <f t="array" ref="B1936">IF(A1936="","-",_xldudf_EVEONLINE_GROUP(_FV(_FV(A1936,"type"),"groupID")))</f>
        <v>-</v>
      </c>
      <c r="C1936" t="str" cm="1">
        <f t="array" ref="C1936">IF(B1936="-","-",_xldudf_EVEONLINE_CATEGORY(_FV(B1936,"category_id")))</f>
        <v>-</v>
      </c>
      <c r="K1936" s="4" cm="1">
        <f t="array" ref="K1936">IFERROR(_FV(_xldudf_EVEONLINE_TYPE(_FV(_FV(A1936,"type"),"id")),"Adjusted Price",TRUE),0)</f>
        <v>0</v>
      </c>
      <c r="L1936" s="4">
        <f t="shared" si="30"/>
        <v>0</v>
      </c>
    </row>
    <row r="1937" spans="2:12">
      <c r="B1937" t="str" cm="1">
        <f t="array" ref="B1937">IF(A1937="","-",_xldudf_EVEONLINE_GROUP(_FV(_FV(A1937,"type"),"groupID")))</f>
        <v>-</v>
      </c>
      <c r="C1937" t="str" cm="1">
        <f t="array" ref="C1937">IF(B1937="-","-",_xldudf_EVEONLINE_CATEGORY(_FV(B1937,"category_id")))</f>
        <v>-</v>
      </c>
      <c r="K1937" s="4" cm="1">
        <f t="array" ref="K1937">IFERROR(_FV(_xldudf_EVEONLINE_TYPE(_FV(_FV(A1937,"type"),"id")),"Adjusted Price",TRUE),0)</f>
        <v>0</v>
      </c>
      <c r="L1937" s="4">
        <f t="shared" si="30"/>
        <v>0</v>
      </c>
    </row>
    <row r="1938" spans="2:12">
      <c r="B1938" t="str" cm="1">
        <f t="array" ref="B1938">IF(A1938="","-",_xldudf_EVEONLINE_GROUP(_FV(_FV(A1938,"type"),"groupID")))</f>
        <v>-</v>
      </c>
      <c r="C1938" t="str" cm="1">
        <f t="array" ref="C1938">IF(B1938="-","-",_xldudf_EVEONLINE_CATEGORY(_FV(B1938,"category_id")))</f>
        <v>-</v>
      </c>
      <c r="K1938" s="4" cm="1">
        <f t="array" ref="K1938">IFERROR(_FV(_xldudf_EVEONLINE_TYPE(_FV(_FV(A1938,"type"),"id")),"Adjusted Price",TRUE),0)</f>
        <v>0</v>
      </c>
      <c r="L1938" s="4">
        <f t="shared" si="30"/>
        <v>0</v>
      </c>
    </row>
    <row r="1939" spans="2:12">
      <c r="B1939" t="str" cm="1">
        <f t="array" ref="B1939">IF(A1939="","-",_xldudf_EVEONLINE_GROUP(_FV(_FV(A1939,"type"),"groupID")))</f>
        <v>-</v>
      </c>
      <c r="C1939" t="str" cm="1">
        <f t="array" ref="C1939">IF(B1939="-","-",_xldudf_EVEONLINE_CATEGORY(_FV(B1939,"category_id")))</f>
        <v>-</v>
      </c>
      <c r="K1939" s="4" cm="1">
        <f t="array" ref="K1939">IFERROR(_FV(_xldudf_EVEONLINE_TYPE(_FV(_FV(A1939,"type"),"id")),"Adjusted Price",TRUE),0)</f>
        <v>0</v>
      </c>
      <c r="L1939" s="4">
        <f t="shared" si="30"/>
        <v>0</v>
      </c>
    </row>
    <row r="1940" spans="2:12">
      <c r="B1940" t="str" cm="1">
        <f t="array" ref="B1940">IF(A1940="","-",_xldudf_EVEONLINE_GROUP(_FV(_FV(A1940,"type"),"groupID")))</f>
        <v>-</v>
      </c>
      <c r="C1940" t="str" cm="1">
        <f t="array" ref="C1940">IF(B1940="-","-",_xldudf_EVEONLINE_CATEGORY(_FV(B1940,"category_id")))</f>
        <v>-</v>
      </c>
      <c r="K1940" s="4" cm="1">
        <f t="array" ref="K1940">IFERROR(_FV(_xldudf_EVEONLINE_TYPE(_FV(_FV(A1940,"type"),"id")),"Adjusted Price",TRUE),0)</f>
        <v>0</v>
      </c>
      <c r="L1940" s="4">
        <f t="shared" si="30"/>
        <v>0</v>
      </c>
    </row>
    <row r="1941" spans="2:12">
      <c r="B1941" t="str" cm="1">
        <f t="array" ref="B1941">IF(A1941="","-",_xldudf_EVEONLINE_GROUP(_FV(_FV(A1941,"type"),"groupID")))</f>
        <v>-</v>
      </c>
      <c r="C1941" t="str" cm="1">
        <f t="array" ref="C1941">IF(B1941="-","-",_xldudf_EVEONLINE_CATEGORY(_FV(B1941,"category_id")))</f>
        <v>-</v>
      </c>
      <c r="K1941" s="4" cm="1">
        <f t="array" ref="K1941">IFERROR(_FV(_xldudf_EVEONLINE_TYPE(_FV(_FV(A1941,"type"),"id")),"Adjusted Price",TRUE),0)</f>
        <v>0</v>
      </c>
      <c r="L1941" s="4">
        <f t="shared" si="30"/>
        <v>0</v>
      </c>
    </row>
    <row r="1942" spans="2:12">
      <c r="B1942" t="str" cm="1">
        <f t="array" ref="B1942">IF(A1942="","-",_xldudf_EVEONLINE_GROUP(_FV(_FV(A1942,"type"),"groupID")))</f>
        <v>-</v>
      </c>
      <c r="C1942" t="str" cm="1">
        <f t="array" ref="C1942">IF(B1942="-","-",_xldudf_EVEONLINE_CATEGORY(_FV(B1942,"category_id")))</f>
        <v>-</v>
      </c>
      <c r="K1942" s="4" cm="1">
        <f t="array" ref="K1942">IFERROR(_FV(_xldudf_EVEONLINE_TYPE(_FV(_FV(A1942,"type"),"id")),"Adjusted Price",TRUE),0)</f>
        <v>0</v>
      </c>
      <c r="L1942" s="4">
        <f t="shared" si="30"/>
        <v>0</v>
      </c>
    </row>
    <row r="1943" spans="2:12">
      <c r="B1943" t="str" cm="1">
        <f t="array" ref="B1943">IF(A1943="","-",_xldudf_EVEONLINE_GROUP(_FV(_FV(A1943,"type"),"groupID")))</f>
        <v>-</v>
      </c>
      <c r="C1943" t="str" cm="1">
        <f t="array" ref="C1943">IF(B1943="-","-",_xldudf_EVEONLINE_CATEGORY(_FV(B1943,"category_id")))</f>
        <v>-</v>
      </c>
      <c r="K1943" s="4" cm="1">
        <f t="array" ref="K1943">IFERROR(_FV(_xldudf_EVEONLINE_TYPE(_FV(_FV(A1943,"type"),"id")),"Adjusted Price",TRUE),0)</f>
        <v>0</v>
      </c>
      <c r="L1943" s="4">
        <f t="shared" si="30"/>
        <v>0</v>
      </c>
    </row>
    <row r="1944" spans="2:12">
      <c r="B1944" t="str" cm="1">
        <f t="array" ref="B1944">IF(A1944="","-",_xldudf_EVEONLINE_GROUP(_FV(_FV(A1944,"type"),"groupID")))</f>
        <v>-</v>
      </c>
      <c r="C1944" t="str" cm="1">
        <f t="array" ref="C1944">IF(B1944="-","-",_xldudf_EVEONLINE_CATEGORY(_FV(B1944,"category_id")))</f>
        <v>-</v>
      </c>
      <c r="K1944" s="4" cm="1">
        <f t="array" ref="K1944">IFERROR(_FV(_xldudf_EVEONLINE_TYPE(_FV(_FV(A1944,"type"),"id")),"Adjusted Price",TRUE),0)</f>
        <v>0</v>
      </c>
      <c r="L1944" s="4">
        <f t="shared" si="30"/>
        <v>0</v>
      </c>
    </row>
    <row r="1945" spans="2:12">
      <c r="B1945" t="str" cm="1">
        <f t="array" ref="B1945">IF(A1945="","-",_xldudf_EVEONLINE_GROUP(_FV(_FV(A1945,"type"),"groupID")))</f>
        <v>-</v>
      </c>
      <c r="C1945" t="str" cm="1">
        <f t="array" ref="C1945">IF(B1945="-","-",_xldudf_EVEONLINE_CATEGORY(_FV(B1945,"category_id")))</f>
        <v>-</v>
      </c>
      <c r="K1945" s="4" cm="1">
        <f t="array" ref="K1945">IFERROR(_FV(_xldudf_EVEONLINE_TYPE(_FV(_FV(A1945,"type"),"id")),"Adjusted Price",TRUE),0)</f>
        <v>0</v>
      </c>
      <c r="L1945" s="4">
        <f t="shared" si="30"/>
        <v>0</v>
      </c>
    </row>
    <row r="1946" spans="2:12">
      <c r="B1946" t="str" cm="1">
        <f t="array" ref="B1946">IF(A1946="","-",_xldudf_EVEONLINE_GROUP(_FV(_FV(A1946,"type"),"groupID")))</f>
        <v>-</v>
      </c>
      <c r="C1946" t="str" cm="1">
        <f t="array" ref="C1946">IF(B1946="-","-",_xldudf_EVEONLINE_CATEGORY(_FV(B1946,"category_id")))</f>
        <v>-</v>
      </c>
      <c r="K1946" s="4" cm="1">
        <f t="array" ref="K1946">IFERROR(_FV(_xldudf_EVEONLINE_TYPE(_FV(_FV(A1946,"type"),"id")),"Adjusted Price",TRUE),0)</f>
        <v>0</v>
      </c>
      <c r="L1946" s="4">
        <f t="shared" si="30"/>
        <v>0</v>
      </c>
    </row>
    <row r="1947" spans="2:12">
      <c r="B1947" t="str" cm="1">
        <f t="array" ref="B1947">IF(A1947="","-",_xldudf_EVEONLINE_GROUP(_FV(_FV(A1947,"type"),"groupID")))</f>
        <v>-</v>
      </c>
      <c r="C1947" t="str" cm="1">
        <f t="array" ref="C1947">IF(B1947="-","-",_xldudf_EVEONLINE_CATEGORY(_FV(B1947,"category_id")))</f>
        <v>-</v>
      </c>
      <c r="K1947" s="4" cm="1">
        <f t="array" ref="K1947">IFERROR(_FV(_xldudf_EVEONLINE_TYPE(_FV(_FV(A1947,"type"),"id")),"Adjusted Price",TRUE),0)</f>
        <v>0</v>
      </c>
      <c r="L1947" s="4">
        <f t="shared" si="30"/>
        <v>0</v>
      </c>
    </row>
    <row r="1948" spans="2:12">
      <c r="B1948" t="str" cm="1">
        <f t="array" ref="B1948">IF(A1948="","-",_xldudf_EVEONLINE_GROUP(_FV(_FV(A1948,"type"),"groupID")))</f>
        <v>-</v>
      </c>
      <c r="C1948" t="str" cm="1">
        <f t="array" ref="C1948">IF(B1948="-","-",_xldudf_EVEONLINE_CATEGORY(_FV(B1948,"category_id")))</f>
        <v>-</v>
      </c>
      <c r="K1948" s="4" cm="1">
        <f t="array" ref="K1948">IFERROR(_FV(_xldudf_EVEONLINE_TYPE(_FV(_FV(A1948,"type"),"id")),"Adjusted Price",TRUE),0)</f>
        <v>0</v>
      </c>
      <c r="L1948" s="4">
        <f t="shared" si="30"/>
        <v>0</v>
      </c>
    </row>
    <row r="1949" spans="2:12">
      <c r="B1949" t="str" cm="1">
        <f t="array" ref="B1949">IF(A1949="","-",_xldudf_EVEONLINE_GROUP(_FV(_FV(A1949,"type"),"groupID")))</f>
        <v>-</v>
      </c>
      <c r="C1949" t="str" cm="1">
        <f t="array" ref="C1949">IF(B1949="-","-",_xldudf_EVEONLINE_CATEGORY(_FV(B1949,"category_id")))</f>
        <v>-</v>
      </c>
      <c r="K1949" s="4" cm="1">
        <f t="array" ref="K1949">IFERROR(_FV(_xldudf_EVEONLINE_TYPE(_FV(_FV(A1949,"type"),"id")),"Adjusted Price",TRUE),0)</f>
        <v>0</v>
      </c>
      <c r="L1949" s="4">
        <f t="shared" si="30"/>
        <v>0</v>
      </c>
    </row>
    <row r="1950" spans="2:12">
      <c r="B1950" t="str" cm="1">
        <f t="array" ref="B1950">IF(A1950="","-",_xldudf_EVEONLINE_GROUP(_FV(_FV(A1950,"type"),"groupID")))</f>
        <v>-</v>
      </c>
      <c r="C1950" t="str" cm="1">
        <f t="array" ref="C1950">IF(B1950="-","-",_xldudf_EVEONLINE_CATEGORY(_FV(B1950,"category_id")))</f>
        <v>-</v>
      </c>
      <c r="K1950" s="4" cm="1">
        <f t="array" ref="K1950">IFERROR(_FV(_xldudf_EVEONLINE_TYPE(_FV(_FV(A1950,"type"),"id")),"Adjusted Price",TRUE),0)</f>
        <v>0</v>
      </c>
      <c r="L1950" s="4">
        <f t="shared" si="30"/>
        <v>0</v>
      </c>
    </row>
    <row r="1951" spans="2:12">
      <c r="B1951" t="str" cm="1">
        <f t="array" ref="B1951">IF(A1951="","-",_xldudf_EVEONLINE_GROUP(_FV(_FV(A1951,"type"),"groupID")))</f>
        <v>-</v>
      </c>
      <c r="C1951" t="str" cm="1">
        <f t="array" ref="C1951">IF(B1951="-","-",_xldudf_EVEONLINE_CATEGORY(_FV(B1951,"category_id")))</f>
        <v>-</v>
      </c>
      <c r="K1951" s="4" cm="1">
        <f t="array" ref="K1951">IFERROR(_FV(_xldudf_EVEONLINE_TYPE(_FV(_FV(A1951,"type"),"id")),"Adjusted Price",TRUE),0)</f>
        <v>0</v>
      </c>
      <c r="L1951" s="4">
        <f t="shared" si="30"/>
        <v>0</v>
      </c>
    </row>
    <row r="1952" spans="2:12">
      <c r="B1952" t="str" cm="1">
        <f t="array" ref="B1952">IF(A1952="","-",_xldudf_EVEONLINE_GROUP(_FV(_FV(A1952,"type"),"groupID")))</f>
        <v>-</v>
      </c>
      <c r="C1952" t="str" cm="1">
        <f t="array" ref="C1952">IF(B1952="-","-",_xldudf_EVEONLINE_CATEGORY(_FV(B1952,"category_id")))</f>
        <v>-</v>
      </c>
      <c r="K1952" s="4" cm="1">
        <f t="array" ref="K1952">IFERROR(_FV(_xldudf_EVEONLINE_TYPE(_FV(_FV(A1952,"type"),"id")),"Adjusted Price",TRUE),0)</f>
        <v>0</v>
      </c>
      <c r="L1952" s="4">
        <f t="shared" si="30"/>
        <v>0</v>
      </c>
    </row>
    <row r="1953" spans="2:12">
      <c r="B1953" t="str" cm="1">
        <f t="array" ref="B1953">IF(A1953="","-",_xldudf_EVEONLINE_GROUP(_FV(_FV(A1953,"type"),"groupID")))</f>
        <v>-</v>
      </c>
      <c r="C1953" t="str" cm="1">
        <f t="array" ref="C1953">IF(B1953="-","-",_xldudf_EVEONLINE_CATEGORY(_FV(B1953,"category_id")))</f>
        <v>-</v>
      </c>
      <c r="K1953" s="4" cm="1">
        <f t="array" ref="K1953">IFERROR(_FV(_xldudf_EVEONLINE_TYPE(_FV(_FV(A1953,"type"),"id")),"Adjusted Price",TRUE),0)</f>
        <v>0</v>
      </c>
      <c r="L1953" s="4">
        <f t="shared" si="30"/>
        <v>0</v>
      </c>
    </row>
    <row r="1954" spans="2:12">
      <c r="B1954" t="str" cm="1">
        <f t="array" ref="B1954">IF(A1954="","-",_xldudf_EVEONLINE_GROUP(_FV(_FV(A1954,"type"),"groupID")))</f>
        <v>-</v>
      </c>
      <c r="C1954" t="str" cm="1">
        <f t="array" ref="C1954">IF(B1954="-","-",_xldudf_EVEONLINE_CATEGORY(_FV(B1954,"category_id")))</f>
        <v>-</v>
      </c>
      <c r="K1954" s="4" cm="1">
        <f t="array" ref="K1954">IFERROR(_FV(_xldudf_EVEONLINE_TYPE(_FV(_FV(A1954,"type"),"id")),"Adjusted Price",TRUE),0)</f>
        <v>0</v>
      </c>
      <c r="L1954" s="4">
        <f t="shared" si="30"/>
        <v>0</v>
      </c>
    </row>
    <row r="1955" spans="2:12">
      <c r="B1955" t="str" cm="1">
        <f t="array" ref="B1955">IF(A1955="","-",_xldudf_EVEONLINE_GROUP(_FV(_FV(A1955,"type"),"groupID")))</f>
        <v>-</v>
      </c>
      <c r="C1955" t="str" cm="1">
        <f t="array" ref="C1955">IF(B1955="-","-",_xldudf_EVEONLINE_CATEGORY(_FV(B1955,"category_id")))</f>
        <v>-</v>
      </c>
      <c r="K1955" s="4" cm="1">
        <f t="array" ref="K1955">IFERROR(_FV(_xldudf_EVEONLINE_TYPE(_FV(_FV(A1955,"type"),"id")),"Adjusted Price",TRUE),0)</f>
        <v>0</v>
      </c>
      <c r="L1955" s="4">
        <f t="shared" si="30"/>
        <v>0</v>
      </c>
    </row>
    <row r="1956" spans="2:12">
      <c r="B1956" t="str" cm="1">
        <f t="array" ref="B1956">IF(A1956="","-",_xldudf_EVEONLINE_GROUP(_FV(_FV(A1956,"type"),"groupID")))</f>
        <v>-</v>
      </c>
      <c r="C1956" t="str" cm="1">
        <f t="array" ref="C1956">IF(B1956="-","-",_xldudf_EVEONLINE_CATEGORY(_FV(B1956,"category_id")))</f>
        <v>-</v>
      </c>
      <c r="K1956" s="4" cm="1">
        <f t="array" ref="K1956">IFERROR(_FV(_xldudf_EVEONLINE_TYPE(_FV(_FV(A1956,"type"),"id")),"Adjusted Price",TRUE),0)</f>
        <v>0</v>
      </c>
      <c r="L1956" s="4">
        <f t="shared" si="30"/>
        <v>0</v>
      </c>
    </row>
    <row r="1957" spans="2:12">
      <c r="B1957" t="str" cm="1">
        <f t="array" ref="B1957">IF(A1957="","-",_xldudf_EVEONLINE_GROUP(_FV(_FV(A1957,"type"),"groupID")))</f>
        <v>-</v>
      </c>
      <c r="C1957" t="str" cm="1">
        <f t="array" ref="C1957">IF(B1957="-","-",_xldudf_EVEONLINE_CATEGORY(_FV(B1957,"category_id")))</f>
        <v>-</v>
      </c>
      <c r="K1957" s="4" cm="1">
        <f t="array" ref="K1957">IFERROR(_FV(_xldudf_EVEONLINE_TYPE(_FV(_FV(A1957,"type"),"id")),"Adjusted Price",TRUE),0)</f>
        <v>0</v>
      </c>
      <c r="L1957" s="4">
        <f t="shared" si="30"/>
        <v>0</v>
      </c>
    </row>
    <row r="1958" spans="2:12">
      <c r="B1958" t="str" cm="1">
        <f t="array" ref="B1958">IF(A1958="","-",_xldudf_EVEONLINE_GROUP(_FV(_FV(A1958,"type"),"groupID")))</f>
        <v>-</v>
      </c>
      <c r="C1958" t="str" cm="1">
        <f t="array" ref="C1958">IF(B1958="-","-",_xldudf_EVEONLINE_CATEGORY(_FV(B1958,"category_id")))</f>
        <v>-</v>
      </c>
      <c r="K1958" s="4" cm="1">
        <f t="array" ref="K1958">IFERROR(_FV(_xldudf_EVEONLINE_TYPE(_FV(_FV(A1958,"type"),"id")),"Adjusted Price",TRUE),0)</f>
        <v>0</v>
      </c>
      <c r="L1958" s="4">
        <f t="shared" si="30"/>
        <v>0</v>
      </c>
    </row>
    <row r="1959" spans="2:12">
      <c r="B1959" t="str" cm="1">
        <f t="array" ref="B1959">IF(A1959="","-",_xldudf_EVEONLINE_GROUP(_FV(_FV(A1959,"type"),"groupID")))</f>
        <v>-</v>
      </c>
      <c r="C1959" t="str" cm="1">
        <f t="array" ref="C1959">IF(B1959="-","-",_xldudf_EVEONLINE_CATEGORY(_FV(B1959,"category_id")))</f>
        <v>-</v>
      </c>
      <c r="K1959" s="4" cm="1">
        <f t="array" ref="K1959">IFERROR(_FV(_xldudf_EVEONLINE_TYPE(_FV(_FV(A1959,"type"),"id")),"Adjusted Price",TRUE),0)</f>
        <v>0</v>
      </c>
      <c r="L1959" s="4">
        <f t="shared" si="30"/>
        <v>0</v>
      </c>
    </row>
    <row r="1960" spans="2:12">
      <c r="B1960" t="str" cm="1">
        <f t="array" ref="B1960">IF(A1960="","-",_xldudf_EVEONLINE_GROUP(_FV(_FV(A1960,"type"),"groupID")))</f>
        <v>-</v>
      </c>
      <c r="C1960" t="str" cm="1">
        <f t="array" ref="C1960">IF(B1960="-","-",_xldudf_EVEONLINE_CATEGORY(_FV(B1960,"category_id")))</f>
        <v>-</v>
      </c>
      <c r="K1960" s="4" cm="1">
        <f t="array" ref="K1960">IFERROR(_FV(_xldudf_EVEONLINE_TYPE(_FV(_FV(A1960,"type"),"id")),"Adjusted Price",TRUE),0)</f>
        <v>0</v>
      </c>
      <c r="L1960" s="4">
        <f t="shared" si="30"/>
        <v>0</v>
      </c>
    </row>
    <row r="1961" spans="2:12">
      <c r="B1961" t="str" cm="1">
        <f t="array" ref="B1961">IF(A1961="","-",_xldudf_EVEONLINE_GROUP(_FV(_FV(A1961,"type"),"groupID")))</f>
        <v>-</v>
      </c>
      <c r="C1961" t="str" cm="1">
        <f t="array" ref="C1961">IF(B1961="-","-",_xldudf_EVEONLINE_CATEGORY(_FV(B1961,"category_id")))</f>
        <v>-</v>
      </c>
      <c r="K1961" s="4" cm="1">
        <f t="array" ref="K1961">IFERROR(_FV(_xldudf_EVEONLINE_TYPE(_FV(_FV(A1961,"type"),"id")),"Adjusted Price",TRUE),0)</f>
        <v>0</v>
      </c>
      <c r="L1961" s="4">
        <f t="shared" si="30"/>
        <v>0</v>
      </c>
    </row>
    <row r="1962" spans="2:12">
      <c r="B1962" t="str" cm="1">
        <f t="array" ref="B1962">IF(A1962="","-",_xldudf_EVEONLINE_GROUP(_FV(_FV(A1962,"type"),"groupID")))</f>
        <v>-</v>
      </c>
      <c r="C1962" t="str" cm="1">
        <f t="array" ref="C1962">IF(B1962="-","-",_xldudf_EVEONLINE_CATEGORY(_FV(B1962,"category_id")))</f>
        <v>-</v>
      </c>
      <c r="K1962" s="4" cm="1">
        <f t="array" ref="K1962">IFERROR(_FV(_xldudf_EVEONLINE_TYPE(_FV(_FV(A1962,"type"),"id")),"Adjusted Price",TRUE),0)</f>
        <v>0</v>
      </c>
      <c r="L1962" s="4">
        <f t="shared" si="30"/>
        <v>0</v>
      </c>
    </row>
    <row r="1963" spans="2:12">
      <c r="B1963" t="str" cm="1">
        <f t="array" ref="B1963">IF(A1963="","-",_xldudf_EVEONLINE_GROUP(_FV(_FV(A1963,"type"),"groupID")))</f>
        <v>-</v>
      </c>
      <c r="C1963" t="str" cm="1">
        <f t="array" ref="C1963">IF(B1963="-","-",_xldudf_EVEONLINE_CATEGORY(_FV(B1963,"category_id")))</f>
        <v>-</v>
      </c>
      <c r="K1963" s="4" cm="1">
        <f t="array" ref="K1963">IFERROR(_FV(_xldudf_EVEONLINE_TYPE(_FV(_FV(A1963,"type"),"id")),"Adjusted Price",TRUE),0)</f>
        <v>0</v>
      </c>
      <c r="L1963" s="4">
        <f t="shared" si="30"/>
        <v>0</v>
      </c>
    </row>
    <row r="1964" spans="2:12">
      <c r="B1964" t="str" cm="1">
        <f t="array" ref="B1964">IF(A1964="","-",_xldudf_EVEONLINE_GROUP(_FV(_FV(A1964,"type"),"groupID")))</f>
        <v>-</v>
      </c>
      <c r="C1964" t="str" cm="1">
        <f t="array" ref="C1964">IF(B1964="-","-",_xldudf_EVEONLINE_CATEGORY(_FV(B1964,"category_id")))</f>
        <v>-</v>
      </c>
      <c r="K1964" s="4" cm="1">
        <f t="array" ref="K1964">IFERROR(_FV(_xldudf_EVEONLINE_TYPE(_FV(_FV(A1964,"type"),"id")),"Adjusted Price",TRUE),0)</f>
        <v>0</v>
      </c>
      <c r="L1964" s="4">
        <f t="shared" si="30"/>
        <v>0</v>
      </c>
    </row>
    <row r="1965" spans="2:12">
      <c r="B1965" t="str" cm="1">
        <f t="array" ref="B1965">IF(A1965="","-",_xldudf_EVEONLINE_GROUP(_FV(_FV(A1965,"type"),"groupID")))</f>
        <v>-</v>
      </c>
      <c r="C1965" t="str" cm="1">
        <f t="array" ref="C1965">IF(B1965="-","-",_xldudf_EVEONLINE_CATEGORY(_FV(B1965,"category_id")))</f>
        <v>-</v>
      </c>
      <c r="K1965" s="4" cm="1">
        <f t="array" ref="K1965">IFERROR(_FV(_xldudf_EVEONLINE_TYPE(_FV(_FV(A1965,"type"),"id")),"Adjusted Price",TRUE),0)</f>
        <v>0</v>
      </c>
      <c r="L1965" s="4">
        <f t="shared" si="30"/>
        <v>0</v>
      </c>
    </row>
    <row r="1966" spans="2:12">
      <c r="B1966" t="str" cm="1">
        <f t="array" ref="B1966">IF(A1966="","-",_xldudf_EVEONLINE_GROUP(_FV(_FV(A1966,"type"),"groupID")))</f>
        <v>-</v>
      </c>
      <c r="C1966" t="str" cm="1">
        <f t="array" ref="C1966">IF(B1966="-","-",_xldudf_EVEONLINE_CATEGORY(_FV(B1966,"category_id")))</f>
        <v>-</v>
      </c>
      <c r="K1966" s="4" cm="1">
        <f t="array" ref="K1966">IFERROR(_FV(_xldudf_EVEONLINE_TYPE(_FV(_FV(A1966,"type"),"id")),"Adjusted Price",TRUE),0)</f>
        <v>0</v>
      </c>
      <c r="L1966" s="4">
        <f t="shared" si="30"/>
        <v>0</v>
      </c>
    </row>
    <row r="1967" spans="2:12">
      <c r="B1967" t="str" cm="1">
        <f t="array" ref="B1967">IF(A1967="","-",_xldudf_EVEONLINE_GROUP(_FV(_FV(A1967,"type"),"groupID")))</f>
        <v>-</v>
      </c>
      <c r="C1967" t="str" cm="1">
        <f t="array" ref="C1967">IF(B1967="-","-",_xldudf_EVEONLINE_CATEGORY(_FV(B1967,"category_id")))</f>
        <v>-</v>
      </c>
      <c r="K1967" s="4" cm="1">
        <f t="array" ref="K1967">IFERROR(_FV(_xldudf_EVEONLINE_TYPE(_FV(_FV(A1967,"type"),"id")),"Adjusted Price",TRUE),0)</f>
        <v>0</v>
      </c>
      <c r="L1967" s="4">
        <f t="shared" si="30"/>
        <v>0</v>
      </c>
    </row>
    <row r="1968" spans="2:12">
      <c r="B1968" t="str" cm="1">
        <f t="array" ref="B1968">IF(A1968="","-",_xldudf_EVEONLINE_GROUP(_FV(_FV(A1968,"type"),"groupID")))</f>
        <v>-</v>
      </c>
      <c r="C1968" t="str" cm="1">
        <f t="array" ref="C1968">IF(B1968="-","-",_xldudf_EVEONLINE_CATEGORY(_FV(B1968,"category_id")))</f>
        <v>-</v>
      </c>
      <c r="K1968" s="4" cm="1">
        <f t="array" ref="K1968">IFERROR(_FV(_xldudf_EVEONLINE_TYPE(_FV(_FV(A1968,"type"),"id")),"Adjusted Price",TRUE),0)</f>
        <v>0</v>
      </c>
      <c r="L1968" s="4">
        <f t="shared" si="30"/>
        <v>0</v>
      </c>
    </row>
    <row r="1969" spans="2:12">
      <c r="B1969" t="str" cm="1">
        <f t="array" ref="B1969">IF(A1969="","-",_xldudf_EVEONLINE_GROUP(_FV(_FV(A1969,"type"),"groupID")))</f>
        <v>-</v>
      </c>
      <c r="C1969" t="str" cm="1">
        <f t="array" ref="C1969">IF(B1969="-","-",_xldudf_EVEONLINE_CATEGORY(_FV(B1969,"category_id")))</f>
        <v>-</v>
      </c>
      <c r="K1969" s="4" cm="1">
        <f t="array" ref="K1969">IFERROR(_FV(_xldudf_EVEONLINE_TYPE(_FV(_FV(A1969,"type"),"id")),"Adjusted Price",TRUE),0)</f>
        <v>0</v>
      </c>
      <c r="L1969" s="4">
        <f t="shared" si="30"/>
        <v>0</v>
      </c>
    </row>
    <row r="1970" spans="2:12">
      <c r="B1970" t="str" cm="1">
        <f t="array" ref="B1970">IF(A1970="","-",_xldudf_EVEONLINE_GROUP(_FV(_FV(A1970,"type"),"groupID")))</f>
        <v>-</v>
      </c>
      <c r="C1970" t="str" cm="1">
        <f t="array" ref="C1970">IF(B1970="-","-",_xldudf_EVEONLINE_CATEGORY(_FV(B1970,"category_id")))</f>
        <v>-</v>
      </c>
      <c r="K1970" s="4" cm="1">
        <f t="array" ref="K1970">IFERROR(_FV(_xldudf_EVEONLINE_TYPE(_FV(_FV(A1970,"type"),"id")),"Adjusted Price",TRUE),0)</f>
        <v>0</v>
      </c>
      <c r="L1970" s="4">
        <f t="shared" si="30"/>
        <v>0</v>
      </c>
    </row>
    <row r="1971" spans="2:12">
      <c r="B1971" t="str" cm="1">
        <f t="array" ref="B1971">IF(A1971="","-",_xldudf_EVEONLINE_GROUP(_FV(_FV(A1971,"type"),"groupID")))</f>
        <v>-</v>
      </c>
      <c r="C1971" t="str" cm="1">
        <f t="array" ref="C1971">IF(B1971="-","-",_xldudf_EVEONLINE_CATEGORY(_FV(B1971,"category_id")))</f>
        <v>-</v>
      </c>
      <c r="K1971" s="4" cm="1">
        <f t="array" ref="K1971">IFERROR(_FV(_xldudf_EVEONLINE_TYPE(_FV(_FV(A1971,"type"),"id")),"Adjusted Price",TRUE),0)</f>
        <v>0</v>
      </c>
      <c r="L1971" s="4">
        <f t="shared" si="30"/>
        <v>0</v>
      </c>
    </row>
    <row r="1972" spans="2:12">
      <c r="B1972" t="str" cm="1">
        <f t="array" ref="B1972">IF(A1972="","-",_xldudf_EVEONLINE_GROUP(_FV(_FV(A1972,"type"),"groupID")))</f>
        <v>-</v>
      </c>
      <c r="C1972" t="str" cm="1">
        <f t="array" ref="C1972">IF(B1972="-","-",_xldudf_EVEONLINE_CATEGORY(_FV(B1972,"category_id")))</f>
        <v>-</v>
      </c>
      <c r="K1972" s="4" cm="1">
        <f t="array" ref="K1972">IFERROR(_FV(_xldudf_EVEONLINE_TYPE(_FV(_FV(A1972,"type"),"id")),"Adjusted Price",TRUE),0)</f>
        <v>0</v>
      </c>
      <c r="L1972" s="4">
        <f t="shared" si="30"/>
        <v>0</v>
      </c>
    </row>
    <row r="1973" spans="2:12">
      <c r="B1973" t="str" cm="1">
        <f t="array" ref="B1973">IF(A1973="","-",_xldudf_EVEONLINE_GROUP(_FV(_FV(A1973,"type"),"groupID")))</f>
        <v>-</v>
      </c>
      <c r="C1973" t="str" cm="1">
        <f t="array" ref="C1973">IF(B1973="-","-",_xldudf_EVEONLINE_CATEGORY(_FV(B1973,"category_id")))</f>
        <v>-</v>
      </c>
      <c r="K1973" s="4" cm="1">
        <f t="array" ref="K1973">IFERROR(_FV(_xldudf_EVEONLINE_TYPE(_FV(_FV(A1973,"type"),"id")),"Adjusted Price",TRUE),0)</f>
        <v>0</v>
      </c>
      <c r="L1973" s="4">
        <f t="shared" si="30"/>
        <v>0</v>
      </c>
    </row>
    <row r="1974" spans="2:12">
      <c r="B1974" t="str" cm="1">
        <f t="array" ref="B1974">IF(A1974="","-",_xldudf_EVEONLINE_GROUP(_FV(_FV(A1974,"type"),"groupID")))</f>
        <v>-</v>
      </c>
      <c r="C1974" t="str" cm="1">
        <f t="array" ref="C1974">IF(B1974="-","-",_xldudf_EVEONLINE_CATEGORY(_FV(B1974,"category_id")))</f>
        <v>-</v>
      </c>
      <c r="K1974" s="4" cm="1">
        <f t="array" ref="K1974">IFERROR(_FV(_xldudf_EVEONLINE_TYPE(_FV(_FV(A1974,"type"),"id")),"Adjusted Price",TRUE),0)</f>
        <v>0</v>
      </c>
      <c r="L1974" s="4">
        <f t="shared" si="30"/>
        <v>0</v>
      </c>
    </row>
    <row r="1975" spans="2:12">
      <c r="B1975" t="str" cm="1">
        <f t="array" ref="B1975">IF(A1975="","-",_xldudf_EVEONLINE_GROUP(_FV(_FV(A1975,"type"),"groupID")))</f>
        <v>-</v>
      </c>
      <c r="C1975" t="str" cm="1">
        <f t="array" ref="C1975">IF(B1975="-","-",_xldudf_EVEONLINE_CATEGORY(_FV(B1975,"category_id")))</f>
        <v>-</v>
      </c>
      <c r="K1975" s="4" cm="1">
        <f t="array" ref="K1975">IFERROR(_FV(_xldudf_EVEONLINE_TYPE(_FV(_FV(A1975,"type"),"id")),"Adjusted Price",TRUE),0)</f>
        <v>0</v>
      </c>
      <c r="L1975" s="4">
        <f t="shared" si="30"/>
        <v>0</v>
      </c>
    </row>
    <row r="1976" spans="2:12">
      <c r="B1976" t="str" cm="1">
        <f t="array" ref="B1976">IF(A1976="","-",_xldudf_EVEONLINE_GROUP(_FV(_FV(A1976,"type"),"groupID")))</f>
        <v>-</v>
      </c>
      <c r="C1976" t="str" cm="1">
        <f t="array" ref="C1976">IF(B1976="-","-",_xldudf_EVEONLINE_CATEGORY(_FV(B1976,"category_id")))</f>
        <v>-</v>
      </c>
      <c r="K1976" s="4" cm="1">
        <f t="array" ref="K1976">IFERROR(_FV(_xldudf_EVEONLINE_TYPE(_FV(_FV(A1976,"type"),"id")),"Adjusted Price",TRUE),0)</f>
        <v>0</v>
      </c>
      <c r="L1976" s="4">
        <f t="shared" si="30"/>
        <v>0</v>
      </c>
    </row>
    <row r="1977" spans="2:12">
      <c r="B1977" t="str" cm="1">
        <f t="array" ref="B1977">IF(A1977="","-",_xldudf_EVEONLINE_GROUP(_FV(_FV(A1977,"type"),"groupID")))</f>
        <v>-</v>
      </c>
      <c r="C1977" t="str" cm="1">
        <f t="array" ref="C1977">IF(B1977="-","-",_xldudf_EVEONLINE_CATEGORY(_FV(B1977,"category_id")))</f>
        <v>-</v>
      </c>
      <c r="K1977" s="4" cm="1">
        <f t="array" ref="K1977">IFERROR(_FV(_xldudf_EVEONLINE_TYPE(_FV(_FV(A1977,"type"),"id")),"Adjusted Price",TRUE),0)</f>
        <v>0</v>
      </c>
      <c r="L1977" s="4">
        <f t="shared" si="30"/>
        <v>0</v>
      </c>
    </row>
    <row r="1978" spans="2:12">
      <c r="B1978" t="str" cm="1">
        <f t="array" ref="B1978">IF(A1978="","-",_xldudf_EVEONLINE_GROUP(_FV(_FV(A1978,"type"),"groupID")))</f>
        <v>-</v>
      </c>
      <c r="C1978" t="str" cm="1">
        <f t="array" ref="C1978">IF(B1978="-","-",_xldudf_EVEONLINE_CATEGORY(_FV(B1978,"category_id")))</f>
        <v>-</v>
      </c>
      <c r="K1978" s="4" cm="1">
        <f t="array" ref="K1978">IFERROR(_FV(_xldudf_EVEONLINE_TYPE(_FV(_FV(A1978,"type"),"id")),"Adjusted Price",TRUE),0)</f>
        <v>0</v>
      </c>
      <c r="L1978" s="4">
        <f t="shared" si="30"/>
        <v>0</v>
      </c>
    </row>
    <row r="1979" spans="2:12">
      <c r="B1979" t="str" cm="1">
        <f t="array" ref="B1979">IF(A1979="","-",_xldudf_EVEONLINE_GROUP(_FV(_FV(A1979,"type"),"groupID")))</f>
        <v>-</v>
      </c>
      <c r="C1979" t="str" cm="1">
        <f t="array" ref="C1979">IF(B1979="-","-",_xldudf_EVEONLINE_CATEGORY(_FV(B1979,"category_id")))</f>
        <v>-</v>
      </c>
      <c r="K1979" s="4" cm="1">
        <f t="array" ref="K1979">IFERROR(_FV(_xldudf_EVEONLINE_TYPE(_FV(_FV(A1979,"type"),"id")),"Adjusted Price",TRUE),0)</f>
        <v>0</v>
      </c>
      <c r="L1979" s="4">
        <f t="shared" si="30"/>
        <v>0</v>
      </c>
    </row>
    <row r="1980" spans="2:12">
      <c r="B1980" t="str" cm="1">
        <f t="array" ref="B1980">IF(A1980="","-",_xldudf_EVEONLINE_GROUP(_FV(_FV(A1980,"type"),"groupID")))</f>
        <v>-</v>
      </c>
      <c r="C1980" t="str" cm="1">
        <f t="array" ref="C1980">IF(B1980="-","-",_xldudf_EVEONLINE_CATEGORY(_FV(B1980,"category_id")))</f>
        <v>-</v>
      </c>
      <c r="K1980" s="4" cm="1">
        <f t="array" ref="K1980">IFERROR(_FV(_xldudf_EVEONLINE_TYPE(_FV(_FV(A1980,"type"),"id")),"Adjusted Price",TRUE),0)</f>
        <v>0</v>
      </c>
      <c r="L1980" s="4">
        <f t="shared" si="30"/>
        <v>0</v>
      </c>
    </row>
    <row r="1981" spans="2:12">
      <c r="B1981" t="str" cm="1">
        <f t="array" ref="B1981">IF(A1981="","-",_xldudf_EVEONLINE_GROUP(_FV(_FV(A1981,"type"),"groupID")))</f>
        <v>-</v>
      </c>
      <c r="C1981" t="str" cm="1">
        <f t="array" ref="C1981">IF(B1981="-","-",_xldudf_EVEONLINE_CATEGORY(_FV(B1981,"category_id")))</f>
        <v>-</v>
      </c>
      <c r="K1981" s="4" cm="1">
        <f t="array" ref="K1981">IFERROR(_FV(_xldudf_EVEONLINE_TYPE(_FV(_FV(A1981,"type"),"id")),"Adjusted Price",TRUE),0)</f>
        <v>0</v>
      </c>
      <c r="L1981" s="4">
        <f t="shared" si="30"/>
        <v>0</v>
      </c>
    </row>
    <row r="1982" spans="2:12">
      <c r="B1982" t="str" cm="1">
        <f t="array" ref="B1982">IF(A1982="","-",_xldudf_EVEONLINE_GROUP(_FV(_FV(A1982,"type"),"groupID")))</f>
        <v>-</v>
      </c>
      <c r="C1982" t="str" cm="1">
        <f t="array" ref="C1982">IF(B1982="-","-",_xldudf_EVEONLINE_CATEGORY(_FV(B1982,"category_id")))</f>
        <v>-</v>
      </c>
      <c r="K1982" s="4" cm="1">
        <f t="array" ref="K1982">IFERROR(_FV(_xldudf_EVEONLINE_TYPE(_FV(_FV(A1982,"type"),"id")),"Adjusted Price",TRUE),0)</f>
        <v>0</v>
      </c>
      <c r="L1982" s="4">
        <f t="shared" si="30"/>
        <v>0</v>
      </c>
    </row>
    <row r="1983" spans="2:12">
      <c r="B1983" t="str" cm="1">
        <f t="array" ref="B1983">IF(A1983="","-",_xldudf_EVEONLINE_GROUP(_FV(_FV(A1983,"type"),"groupID")))</f>
        <v>-</v>
      </c>
      <c r="C1983" t="str" cm="1">
        <f t="array" ref="C1983">IF(B1983="-","-",_xldudf_EVEONLINE_CATEGORY(_FV(B1983,"category_id")))</f>
        <v>-</v>
      </c>
      <c r="K1983" s="4" cm="1">
        <f t="array" ref="K1983">IFERROR(_FV(_xldudf_EVEONLINE_TYPE(_FV(_FV(A1983,"type"),"id")),"Adjusted Price",TRUE),0)</f>
        <v>0</v>
      </c>
      <c r="L1983" s="4">
        <f t="shared" si="30"/>
        <v>0</v>
      </c>
    </row>
    <row r="1984" spans="2:12">
      <c r="B1984" t="str" cm="1">
        <f t="array" ref="B1984">IF(A1984="","-",_xldudf_EVEONLINE_GROUP(_FV(_FV(A1984,"type"),"groupID")))</f>
        <v>-</v>
      </c>
      <c r="C1984" t="str" cm="1">
        <f t="array" ref="C1984">IF(B1984="-","-",_xldudf_EVEONLINE_CATEGORY(_FV(B1984,"category_id")))</f>
        <v>-</v>
      </c>
      <c r="K1984" s="4" cm="1">
        <f t="array" ref="K1984">IFERROR(_FV(_xldudf_EVEONLINE_TYPE(_FV(_FV(A1984,"type"),"id")),"Adjusted Price",TRUE),0)</f>
        <v>0</v>
      </c>
      <c r="L1984" s="4">
        <f t="shared" si="30"/>
        <v>0</v>
      </c>
    </row>
    <row r="1985" spans="2:12">
      <c r="B1985" t="str" cm="1">
        <f t="array" ref="B1985">IF(A1985="","-",_xldudf_EVEONLINE_GROUP(_FV(_FV(A1985,"type"),"groupID")))</f>
        <v>-</v>
      </c>
      <c r="C1985" t="str" cm="1">
        <f t="array" ref="C1985">IF(B1985="-","-",_xldudf_EVEONLINE_CATEGORY(_FV(B1985,"category_id")))</f>
        <v>-</v>
      </c>
      <c r="K1985" s="4" cm="1">
        <f t="array" ref="K1985">IFERROR(_FV(_xldudf_EVEONLINE_TYPE(_FV(_FV(A1985,"type"),"id")),"Adjusted Price",TRUE),0)</f>
        <v>0</v>
      </c>
      <c r="L1985" s="4">
        <f t="shared" si="30"/>
        <v>0</v>
      </c>
    </row>
    <row r="1986" spans="2:12">
      <c r="B1986" t="str" cm="1">
        <f t="array" ref="B1986">IF(A1986="","-",_xldudf_EVEONLINE_GROUP(_FV(_FV(A1986,"type"),"groupID")))</f>
        <v>-</v>
      </c>
      <c r="C1986" t="str" cm="1">
        <f t="array" ref="C1986">IF(B1986="-","-",_xldudf_EVEONLINE_CATEGORY(_FV(B1986,"category_id")))</f>
        <v>-</v>
      </c>
      <c r="K1986" s="4" cm="1">
        <f t="array" ref="K1986">IFERROR(_FV(_xldudf_EVEONLINE_TYPE(_FV(_FV(A1986,"type"),"id")),"Adjusted Price",TRUE),0)</f>
        <v>0</v>
      </c>
      <c r="L1986" s="4">
        <f t="shared" si="30"/>
        <v>0</v>
      </c>
    </row>
    <row r="1987" spans="2:12">
      <c r="B1987" t="str" cm="1">
        <f t="array" ref="B1987">IF(A1987="","-",_xldudf_EVEONLINE_GROUP(_FV(_FV(A1987,"type"),"groupID")))</f>
        <v>-</v>
      </c>
      <c r="C1987" t="str" cm="1">
        <f t="array" ref="C1987">IF(B1987="-","-",_xldudf_EVEONLINE_CATEGORY(_FV(B1987,"category_id")))</f>
        <v>-</v>
      </c>
      <c r="K1987" s="4" cm="1">
        <f t="array" ref="K1987">IFERROR(_FV(_xldudf_EVEONLINE_TYPE(_FV(_FV(A1987,"type"),"id")),"Adjusted Price",TRUE),0)</f>
        <v>0</v>
      </c>
      <c r="L1987" s="4">
        <f t="shared" ref="L1987:L2050" si="31">F1987*K1987</f>
        <v>0</v>
      </c>
    </row>
    <row r="1988" spans="2:12">
      <c r="B1988" t="str" cm="1">
        <f t="array" ref="B1988">IF(A1988="","-",_xldudf_EVEONLINE_GROUP(_FV(_FV(A1988,"type"),"groupID")))</f>
        <v>-</v>
      </c>
      <c r="C1988" t="str" cm="1">
        <f t="array" ref="C1988">IF(B1988="-","-",_xldudf_EVEONLINE_CATEGORY(_FV(B1988,"category_id")))</f>
        <v>-</v>
      </c>
      <c r="K1988" s="4" cm="1">
        <f t="array" ref="K1988">IFERROR(_FV(_xldudf_EVEONLINE_TYPE(_FV(_FV(A1988,"type"),"id")),"Adjusted Price",TRUE),0)</f>
        <v>0</v>
      </c>
      <c r="L1988" s="4">
        <f t="shared" si="31"/>
        <v>0</v>
      </c>
    </row>
    <row r="1989" spans="2:12">
      <c r="B1989" t="str" cm="1">
        <f t="array" ref="B1989">IF(A1989="","-",_xldudf_EVEONLINE_GROUP(_FV(_FV(A1989,"type"),"groupID")))</f>
        <v>-</v>
      </c>
      <c r="C1989" t="str" cm="1">
        <f t="array" ref="C1989">IF(B1989="-","-",_xldudf_EVEONLINE_CATEGORY(_FV(B1989,"category_id")))</f>
        <v>-</v>
      </c>
      <c r="K1989" s="4" cm="1">
        <f t="array" ref="K1989">IFERROR(_FV(_xldudf_EVEONLINE_TYPE(_FV(_FV(A1989,"type"),"id")),"Adjusted Price",TRUE),0)</f>
        <v>0</v>
      </c>
      <c r="L1989" s="4">
        <f t="shared" si="31"/>
        <v>0</v>
      </c>
    </row>
    <row r="1990" spans="2:12">
      <c r="B1990" t="str" cm="1">
        <f t="array" ref="B1990">IF(A1990="","-",_xldudf_EVEONLINE_GROUP(_FV(_FV(A1990,"type"),"groupID")))</f>
        <v>-</v>
      </c>
      <c r="C1990" t="str" cm="1">
        <f t="array" ref="C1990">IF(B1990="-","-",_xldudf_EVEONLINE_CATEGORY(_FV(B1990,"category_id")))</f>
        <v>-</v>
      </c>
      <c r="K1990" s="4" cm="1">
        <f t="array" ref="K1990">IFERROR(_FV(_xldudf_EVEONLINE_TYPE(_FV(_FV(A1990,"type"),"id")),"Adjusted Price",TRUE),0)</f>
        <v>0</v>
      </c>
      <c r="L1990" s="4">
        <f t="shared" si="31"/>
        <v>0</v>
      </c>
    </row>
    <row r="1991" spans="2:12">
      <c r="B1991" t="str" cm="1">
        <f t="array" ref="B1991">IF(A1991="","-",_xldudf_EVEONLINE_GROUP(_FV(_FV(A1991,"type"),"groupID")))</f>
        <v>-</v>
      </c>
      <c r="C1991" t="str" cm="1">
        <f t="array" ref="C1991">IF(B1991="-","-",_xldudf_EVEONLINE_CATEGORY(_FV(B1991,"category_id")))</f>
        <v>-</v>
      </c>
      <c r="K1991" s="4" cm="1">
        <f t="array" ref="K1991">IFERROR(_FV(_xldudf_EVEONLINE_TYPE(_FV(_FV(A1991,"type"),"id")),"Adjusted Price",TRUE),0)</f>
        <v>0</v>
      </c>
      <c r="L1991" s="4">
        <f t="shared" si="31"/>
        <v>0</v>
      </c>
    </row>
    <row r="1992" spans="2:12">
      <c r="B1992" t="str" cm="1">
        <f t="array" ref="B1992">IF(A1992="","-",_xldudf_EVEONLINE_GROUP(_FV(_FV(A1992,"type"),"groupID")))</f>
        <v>-</v>
      </c>
      <c r="C1992" t="str" cm="1">
        <f t="array" ref="C1992">IF(B1992="-","-",_xldudf_EVEONLINE_CATEGORY(_FV(B1992,"category_id")))</f>
        <v>-</v>
      </c>
      <c r="K1992" s="4" cm="1">
        <f t="array" ref="K1992">IFERROR(_FV(_xldudf_EVEONLINE_TYPE(_FV(_FV(A1992,"type"),"id")),"Adjusted Price",TRUE),0)</f>
        <v>0</v>
      </c>
      <c r="L1992" s="4">
        <f t="shared" si="31"/>
        <v>0</v>
      </c>
    </row>
    <row r="1993" spans="2:12">
      <c r="B1993" t="str" cm="1">
        <f t="array" ref="B1993">IF(A1993="","-",_xldudf_EVEONLINE_GROUP(_FV(_FV(A1993,"type"),"groupID")))</f>
        <v>-</v>
      </c>
      <c r="C1993" t="str" cm="1">
        <f t="array" ref="C1993">IF(B1993="-","-",_xldudf_EVEONLINE_CATEGORY(_FV(B1993,"category_id")))</f>
        <v>-</v>
      </c>
      <c r="K1993" s="4" cm="1">
        <f t="array" ref="K1993">IFERROR(_FV(_xldudf_EVEONLINE_TYPE(_FV(_FV(A1993,"type"),"id")),"Adjusted Price",TRUE),0)</f>
        <v>0</v>
      </c>
      <c r="L1993" s="4">
        <f t="shared" si="31"/>
        <v>0</v>
      </c>
    </row>
    <row r="1994" spans="2:12">
      <c r="B1994" t="str" cm="1">
        <f t="array" ref="B1994">IF(A1994="","-",_xldudf_EVEONLINE_GROUP(_FV(_FV(A1994,"type"),"groupID")))</f>
        <v>-</v>
      </c>
      <c r="C1994" t="str" cm="1">
        <f t="array" ref="C1994">IF(B1994="-","-",_xldudf_EVEONLINE_CATEGORY(_FV(B1994,"category_id")))</f>
        <v>-</v>
      </c>
      <c r="K1994" s="4" cm="1">
        <f t="array" ref="K1994">IFERROR(_FV(_xldudf_EVEONLINE_TYPE(_FV(_FV(A1994,"type"),"id")),"Adjusted Price",TRUE),0)</f>
        <v>0</v>
      </c>
      <c r="L1994" s="4">
        <f t="shared" si="31"/>
        <v>0</v>
      </c>
    </row>
    <row r="1995" spans="2:12">
      <c r="B1995" t="str" cm="1">
        <f t="array" ref="B1995">IF(A1995="","-",_xldudf_EVEONLINE_GROUP(_FV(_FV(A1995,"type"),"groupID")))</f>
        <v>-</v>
      </c>
      <c r="C1995" t="str" cm="1">
        <f t="array" ref="C1995">IF(B1995="-","-",_xldudf_EVEONLINE_CATEGORY(_FV(B1995,"category_id")))</f>
        <v>-</v>
      </c>
      <c r="K1995" s="4" cm="1">
        <f t="array" ref="K1995">IFERROR(_FV(_xldudf_EVEONLINE_TYPE(_FV(_FV(A1995,"type"),"id")),"Adjusted Price",TRUE),0)</f>
        <v>0</v>
      </c>
      <c r="L1995" s="4">
        <f t="shared" si="31"/>
        <v>0</v>
      </c>
    </row>
    <row r="1996" spans="2:12">
      <c r="B1996" t="str" cm="1">
        <f t="array" ref="B1996">IF(A1996="","-",_xldudf_EVEONLINE_GROUP(_FV(_FV(A1996,"type"),"groupID")))</f>
        <v>-</v>
      </c>
      <c r="C1996" t="str" cm="1">
        <f t="array" ref="C1996">IF(B1996="-","-",_xldudf_EVEONLINE_CATEGORY(_FV(B1996,"category_id")))</f>
        <v>-</v>
      </c>
      <c r="K1996" s="4" cm="1">
        <f t="array" ref="K1996">IFERROR(_FV(_xldudf_EVEONLINE_TYPE(_FV(_FV(A1996,"type"),"id")),"Adjusted Price",TRUE),0)</f>
        <v>0</v>
      </c>
      <c r="L1996" s="4">
        <f t="shared" si="31"/>
        <v>0</v>
      </c>
    </row>
    <row r="1997" spans="2:12">
      <c r="B1997" t="str" cm="1">
        <f t="array" ref="B1997">IF(A1997="","-",_xldudf_EVEONLINE_GROUP(_FV(_FV(A1997,"type"),"groupID")))</f>
        <v>-</v>
      </c>
      <c r="C1997" t="str" cm="1">
        <f t="array" ref="C1997">IF(B1997="-","-",_xldudf_EVEONLINE_CATEGORY(_FV(B1997,"category_id")))</f>
        <v>-</v>
      </c>
      <c r="K1997" s="4" cm="1">
        <f t="array" ref="K1997">IFERROR(_FV(_xldudf_EVEONLINE_TYPE(_FV(_FV(A1997,"type"),"id")),"Adjusted Price",TRUE),0)</f>
        <v>0</v>
      </c>
      <c r="L1997" s="4">
        <f t="shared" si="31"/>
        <v>0</v>
      </c>
    </row>
    <row r="1998" spans="2:12">
      <c r="B1998" t="str" cm="1">
        <f t="array" ref="B1998">IF(A1998="","-",_xldudf_EVEONLINE_GROUP(_FV(_FV(A1998,"type"),"groupID")))</f>
        <v>-</v>
      </c>
      <c r="C1998" t="str" cm="1">
        <f t="array" ref="C1998">IF(B1998="-","-",_xldudf_EVEONLINE_CATEGORY(_FV(B1998,"category_id")))</f>
        <v>-</v>
      </c>
      <c r="K1998" s="4" cm="1">
        <f t="array" ref="K1998">IFERROR(_FV(_xldudf_EVEONLINE_TYPE(_FV(_FV(A1998,"type"),"id")),"Adjusted Price",TRUE),0)</f>
        <v>0</v>
      </c>
      <c r="L1998" s="4">
        <f t="shared" si="31"/>
        <v>0</v>
      </c>
    </row>
    <row r="1999" spans="2:12">
      <c r="B1999" t="str" cm="1">
        <f t="array" ref="B1999">IF(A1999="","-",_xldudf_EVEONLINE_GROUP(_FV(_FV(A1999,"type"),"groupID")))</f>
        <v>-</v>
      </c>
      <c r="C1999" t="str" cm="1">
        <f t="array" ref="C1999">IF(B1999="-","-",_xldudf_EVEONLINE_CATEGORY(_FV(B1999,"category_id")))</f>
        <v>-</v>
      </c>
      <c r="K1999" s="4" cm="1">
        <f t="array" ref="K1999">IFERROR(_FV(_xldudf_EVEONLINE_TYPE(_FV(_FV(A1999,"type"),"id")),"Adjusted Price",TRUE),0)</f>
        <v>0</v>
      </c>
      <c r="L1999" s="4">
        <f t="shared" si="31"/>
        <v>0</v>
      </c>
    </row>
    <row r="2000" spans="2:12">
      <c r="B2000" t="str" cm="1">
        <f t="array" ref="B2000">IF(A2000="","-",_xldudf_EVEONLINE_GROUP(_FV(_FV(A2000,"type"),"groupID")))</f>
        <v>-</v>
      </c>
      <c r="C2000" t="str" cm="1">
        <f t="array" ref="C2000">IF(B2000="-","-",_xldudf_EVEONLINE_CATEGORY(_FV(B2000,"category_id")))</f>
        <v>-</v>
      </c>
      <c r="K2000" s="4" cm="1">
        <f t="array" ref="K2000">IFERROR(_FV(_xldudf_EVEONLINE_TYPE(_FV(_FV(A2000,"type"),"id")),"Adjusted Price",TRUE),0)</f>
        <v>0</v>
      </c>
      <c r="L2000" s="4">
        <f t="shared" si="31"/>
        <v>0</v>
      </c>
    </row>
    <row r="2001" spans="2:12">
      <c r="B2001" t="str" cm="1">
        <f t="array" ref="B2001">IF(A2001="","-",_xldudf_EVEONLINE_GROUP(_FV(_FV(A2001,"type"),"groupID")))</f>
        <v>-</v>
      </c>
      <c r="C2001" t="str" cm="1">
        <f t="array" ref="C2001">IF(B2001="-","-",_xldudf_EVEONLINE_CATEGORY(_FV(B2001,"category_id")))</f>
        <v>-</v>
      </c>
      <c r="K2001" s="4" cm="1">
        <f t="array" ref="K2001">IFERROR(_FV(_xldudf_EVEONLINE_TYPE(_FV(_FV(A2001,"type"),"id")),"Adjusted Price",TRUE),0)</f>
        <v>0</v>
      </c>
      <c r="L2001" s="4">
        <f t="shared" si="31"/>
        <v>0</v>
      </c>
    </row>
    <row r="2002" spans="2:12">
      <c r="B2002" t="str" cm="1">
        <f t="array" ref="B2002">IF(A2002="","-",_xldudf_EVEONLINE_GROUP(_FV(_FV(A2002,"type"),"groupID")))</f>
        <v>-</v>
      </c>
      <c r="C2002" t="str" cm="1">
        <f t="array" ref="C2002">IF(B2002="-","-",_xldudf_EVEONLINE_CATEGORY(_FV(B2002,"category_id")))</f>
        <v>-</v>
      </c>
      <c r="K2002" s="4" cm="1">
        <f t="array" ref="K2002">IFERROR(_FV(_xldudf_EVEONLINE_TYPE(_FV(_FV(A2002,"type"),"id")),"Adjusted Price",TRUE),0)</f>
        <v>0</v>
      </c>
      <c r="L2002" s="4">
        <f t="shared" si="31"/>
        <v>0</v>
      </c>
    </row>
    <row r="2003" spans="2:12">
      <c r="B2003" t="str" cm="1">
        <f t="array" ref="B2003">IF(A2003="","-",_xldudf_EVEONLINE_GROUP(_FV(_FV(A2003,"type"),"groupID")))</f>
        <v>-</v>
      </c>
      <c r="C2003" t="str" cm="1">
        <f t="array" ref="C2003">IF(B2003="-","-",_xldudf_EVEONLINE_CATEGORY(_FV(B2003,"category_id")))</f>
        <v>-</v>
      </c>
      <c r="K2003" s="4" cm="1">
        <f t="array" ref="K2003">IFERROR(_FV(_xldudf_EVEONLINE_TYPE(_FV(_FV(A2003,"type"),"id")),"Adjusted Price",TRUE),0)</f>
        <v>0</v>
      </c>
      <c r="L2003" s="4">
        <f t="shared" si="31"/>
        <v>0</v>
      </c>
    </row>
    <row r="2004" spans="2:12">
      <c r="B2004" t="str" cm="1">
        <f t="array" ref="B2004">IF(A2004="","-",_xldudf_EVEONLINE_GROUP(_FV(_FV(A2004,"type"),"groupID")))</f>
        <v>-</v>
      </c>
      <c r="C2004" t="str" cm="1">
        <f t="array" ref="C2004">IF(B2004="-","-",_xldudf_EVEONLINE_CATEGORY(_FV(B2004,"category_id")))</f>
        <v>-</v>
      </c>
      <c r="K2004" s="4" cm="1">
        <f t="array" ref="K2004">IFERROR(_FV(_xldudf_EVEONLINE_TYPE(_FV(_FV(A2004,"type"),"id")),"Adjusted Price",TRUE),0)</f>
        <v>0</v>
      </c>
      <c r="L2004" s="4">
        <f t="shared" si="31"/>
        <v>0</v>
      </c>
    </row>
    <row r="2005" spans="2:12">
      <c r="B2005" t="str" cm="1">
        <f t="array" ref="B2005">IF(A2005="","-",_xldudf_EVEONLINE_GROUP(_FV(_FV(A2005,"type"),"groupID")))</f>
        <v>-</v>
      </c>
      <c r="C2005" t="str" cm="1">
        <f t="array" ref="C2005">IF(B2005="-","-",_xldudf_EVEONLINE_CATEGORY(_FV(B2005,"category_id")))</f>
        <v>-</v>
      </c>
      <c r="K2005" s="4" cm="1">
        <f t="array" ref="K2005">IFERROR(_FV(_xldudf_EVEONLINE_TYPE(_FV(_FV(A2005,"type"),"id")),"Adjusted Price",TRUE),0)</f>
        <v>0</v>
      </c>
      <c r="L2005" s="4">
        <f t="shared" si="31"/>
        <v>0</v>
      </c>
    </row>
    <row r="2006" spans="2:12">
      <c r="B2006" t="str" cm="1">
        <f t="array" ref="B2006">IF(A2006="","-",_xldudf_EVEONLINE_GROUP(_FV(_FV(A2006,"type"),"groupID")))</f>
        <v>-</v>
      </c>
      <c r="C2006" t="str" cm="1">
        <f t="array" ref="C2006">IF(B2006="-","-",_xldudf_EVEONLINE_CATEGORY(_FV(B2006,"category_id")))</f>
        <v>-</v>
      </c>
      <c r="K2006" s="4" cm="1">
        <f t="array" ref="K2006">IFERROR(_FV(_xldudf_EVEONLINE_TYPE(_FV(_FV(A2006,"type"),"id")),"Adjusted Price",TRUE),0)</f>
        <v>0</v>
      </c>
      <c r="L2006" s="4">
        <f t="shared" si="31"/>
        <v>0</v>
      </c>
    </row>
    <row r="2007" spans="2:12">
      <c r="B2007" t="str" cm="1">
        <f t="array" ref="B2007">IF(A2007="","-",_xldudf_EVEONLINE_GROUP(_FV(_FV(A2007,"type"),"groupID")))</f>
        <v>-</v>
      </c>
      <c r="C2007" t="str" cm="1">
        <f t="array" ref="C2007">IF(B2007="-","-",_xldudf_EVEONLINE_CATEGORY(_FV(B2007,"category_id")))</f>
        <v>-</v>
      </c>
      <c r="K2007" s="4" cm="1">
        <f t="array" ref="K2007">IFERROR(_FV(_xldudf_EVEONLINE_TYPE(_FV(_FV(A2007,"type"),"id")),"Adjusted Price",TRUE),0)</f>
        <v>0</v>
      </c>
      <c r="L2007" s="4">
        <f t="shared" si="31"/>
        <v>0</v>
      </c>
    </row>
    <row r="2008" spans="2:12">
      <c r="B2008" t="str" cm="1">
        <f t="array" ref="B2008">IF(A2008="","-",_xldudf_EVEONLINE_GROUP(_FV(_FV(A2008,"type"),"groupID")))</f>
        <v>-</v>
      </c>
      <c r="C2008" t="str" cm="1">
        <f t="array" ref="C2008">IF(B2008="-","-",_xldudf_EVEONLINE_CATEGORY(_FV(B2008,"category_id")))</f>
        <v>-</v>
      </c>
      <c r="K2008" s="4" cm="1">
        <f t="array" ref="K2008">IFERROR(_FV(_xldudf_EVEONLINE_TYPE(_FV(_FV(A2008,"type"),"id")),"Adjusted Price",TRUE),0)</f>
        <v>0</v>
      </c>
      <c r="L2008" s="4">
        <f t="shared" si="31"/>
        <v>0</v>
      </c>
    </row>
    <row r="2009" spans="2:12">
      <c r="B2009" t="str" cm="1">
        <f t="array" ref="B2009">IF(A2009="","-",_xldudf_EVEONLINE_GROUP(_FV(_FV(A2009,"type"),"groupID")))</f>
        <v>-</v>
      </c>
      <c r="C2009" t="str" cm="1">
        <f t="array" ref="C2009">IF(B2009="-","-",_xldudf_EVEONLINE_CATEGORY(_FV(B2009,"category_id")))</f>
        <v>-</v>
      </c>
      <c r="K2009" s="4" cm="1">
        <f t="array" ref="K2009">IFERROR(_FV(_xldudf_EVEONLINE_TYPE(_FV(_FV(A2009,"type"),"id")),"Adjusted Price",TRUE),0)</f>
        <v>0</v>
      </c>
      <c r="L2009" s="4">
        <f t="shared" si="31"/>
        <v>0</v>
      </c>
    </row>
    <row r="2010" spans="2:12">
      <c r="B2010" t="str" cm="1">
        <f t="array" ref="B2010">IF(A2010="","-",_xldudf_EVEONLINE_GROUP(_FV(_FV(A2010,"type"),"groupID")))</f>
        <v>-</v>
      </c>
      <c r="C2010" t="str" cm="1">
        <f t="array" ref="C2010">IF(B2010="-","-",_xldudf_EVEONLINE_CATEGORY(_FV(B2010,"category_id")))</f>
        <v>-</v>
      </c>
      <c r="K2010" s="4" cm="1">
        <f t="array" ref="K2010">IFERROR(_FV(_xldudf_EVEONLINE_TYPE(_FV(_FV(A2010,"type"),"id")),"Adjusted Price",TRUE),0)</f>
        <v>0</v>
      </c>
      <c r="L2010" s="4">
        <f t="shared" si="31"/>
        <v>0</v>
      </c>
    </row>
    <row r="2011" spans="2:12">
      <c r="B2011" t="str" cm="1">
        <f t="array" ref="B2011">IF(A2011="","-",_xldudf_EVEONLINE_GROUP(_FV(_FV(A2011,"type"),"groupID")))</f>
        <v>-</v>
      </c>
      <c r="C2011" t="str" cm="1">
        <f t="array" ref="C2011">IF(B2011="-","-",_xldudf_EVEONLINE_CATEGORY(_FV(B2011,"category_id")))</f>
        <v>-</v>
      </c>
      <c r="K2011" s="4" cm="1">
        <f t="array" ref="K2011">IFERROR(_FV(_xldudf_EVEONLINE_TYPE(_FV(_FV(A2011,"type"),"id")),"Adjusted Price",TRUE),0)</f>
        <v>0</v>
      </c>
      <c r="L2011" s="4">
        <f t="shared" si="31"/>
        <v>0</v>
      </c>
    </row>
    <row r="2012" spans="2:12">
      <c r="B2012" t="str" cm="1">
        <f t="array" ref="B2012">IF(A2012="","-",_xldudf_EVEONLINE_GROUP(_FV(_FV(A2012,"type"),"groupID")))</f>
        <v>-</v>
      </c>
      <c r="C2012" t="str" cm="1">
        <f t="array" ref="C2012">IF(B2012="-","-",_xldudf_EVEONLINE_CATEGORY(_FV(B2012,"category_id")))</f>
        <v>-</v>
      </c>
      <c r="K2012" s="4" cm="1">
        <f t="array" ref="K2012">IFERROR(_FV(_xldudf_EVEONLINE_TYPE(_FV(_FV(A2012,"type"),"id")),"Adjusted Price",TRUE),0)</f>
        <v>0</v>
      </c>
      <c r="L2012" s="4">
        <f t="shared" si="31"/>
        <v>0</v>
      </c>
    </row>
    <row r="2013" spans="2:12">
      <c r="B2013" t="str" cm="1">
        <f t="array" ref="B2013">IF(A2013="","-",_xldudf_EVEONLINE_GROUP(_FV(_FV(A2013,"type"),"groupID")))</f>
        <v>-</v>
      </c>
      <c r="C2013" t="str" cm="1">
        <f t="array" ref="C2013">IF(B2013="-","-",_xldudf_EVEONLINE_CATEGORY(_FV(B2013,"category_id")))</f>
        <v>-</v>
      </c>
      <c r="K2013" s="4" cm="1">
        <f t="array" ref="K2013">IFERROR(_FV(_xldudf_EVEONLINE_TYPE(_FV(_FV(A2013,"type"),"id")),"Adjusted Price",TRUE),0)</f>
        <v>0</v>
      </c>
      <c r="L2013" s="4">
        <f t="shared" si="31"/>
        <v>0</v>
      </c>
    </row>
    <row r="2014" spans="2:12">
      <c r="B2014" t="str" cm="1">
        <f t="array" ref="B2014">IF(A2014="","-",_xldudf_EVEONLINE_GROUP(_FV(_FV(A2014,"type"),"groupID")))</f>
        <v>-</v>
      </c>
      <c r="C2014" t="str" cm="1">
        <f t="array" ref="C2014">IF(B2014="-","-",_xldudf_EVEONLINE_CATEGORY(_FV(B2014,"category_id")))</f>
        <v>-</v>
      </c>
      <c r="K2014" s="4" cm="1">
        <f t="array" ref="K2014">IFERROR(_FV(_xldudf_EVEONLINE_TYPE(_FV(_FV(A2014,"type"),"id")),"Adjusted Price",TRUE),0)</f>
        <v>0</v>
      </c>
      <c r="L2014" s="4">
        <f t="shared" si="31"/>
        <v>0</v>
      </c>
    </row>
    <row r="2015" spans="2:12">
      <c r="B2015" t="str" cm="1">
        <f t="array" ref="B2015">IF(A2015="","-",_xldudf_EVEONLINE_GROUP(_FV(_FV(A2015,"type"),"groupID")))</f>
        <v>-</v>
      </c>
      <c r="C2015" t="str" cm="1">
        <f t="array" ref="C2015">IF(B2015="-","-",_xldudf_EVEONLINE_CATEGORY(_FV(B2015,"category_id")))</f>
        <v>-</v>
      </c>
      <c r="K2015" s="4" cm="1">
        <f t="array" ref="K2015">IFERROR(_FV(_xldudf_EVEONLINE_TYPE(_FV(_FV(A2015,"type"),"id")),"Adjusted Price",TRUE),0)</f>
        <v>0</v>
      </c>
      <c r="L2015" s="4">
        <f t="shared" si="31"/>
        <v>0</v>
      </c>
    </row>
    <row r="2016" spans="2:12">
      <c r="B2016" t="str" cm="1">
        <f t="array" ref="B2016">IF(A2016="","-",_xldudf_EVEONLINE_GROUP(_FV(_FV(A2016,"type"),"groupID")))</f>
        <v>-</v>
      </c>
      <c r="C2016" t="str" cm="1">
        <f t="array" ref="C2016">IF(B2016="-","-",_xldudf_EVEONLINE_CATEGORY(_FV(B2016,"category_id")))</f>
        <v>-</v>
      </c>
      <c r="K2016" s="4" cm="1">
        <f t="array" ref="K2016">IFERROR(_FV(_xldudf_EVEONLINE_TYPE(_FV(_FV(A2016,"type"),"id")),"Adjusted Price",TRUE),0)</f>
        <v>0</v>
      </c>
      <c r="L2016" s="4">
        <f t="shared" si="31"/>
        <v>0</v>
      </c>
    </row>
    <row r="2017" spans="2:12">
      <c r="B2017" t="str" cm="1">
        <f t="array" ref="B2017">IF(A2017="","-",_xldudf_EVEONLINE_GROUP(_FV(_FV(A2017,"type"),"groupID")))</f>
        <v>-</v>
      </c>
      <c r="C2017" t="str" cm="1">
        <f t="array" ref="C2017">IF(B2017="-","-",_xldudf_EVEONLINE_CATEGORY(_FV(B2017,"category_id")))</f>
        <v>-</v>
      </c>
      <c r="K2017" s="4" cm="1">
        <f t="array" ref="K2017">IFERROR(_FV(_xldudf_EVEONLINE_TYPE(_FV(_FV(A2017,"type"),"id")),"Adjusted Price",TRUE),0)</f>
        <v>0</v>
      </c>
      <c r="L2017" s="4">
        <f t="shared" si="31"/>
        <v>0</v>
      </c>
    </row>
    <row r="2018" spans="2:12">
      <c r="B2018" t="str" cm="1">
        <f t="array" ref="B2018">IF(A2018="","-",_xldudf_EVEONLINE_GROUP(_FV(_FV(A2018,"type"),"groupID")))</f>
        <v>-</v>
      </c>
      <c r="C2018" t="str" cm="1">
        <f t="array" ref="C2018">IF(B2018="-","-",_xldudf_EVEONLINE_CATEGORY(_FV(B2018,"category_id")))</f>
        <v>-</v>
      </c>
      <c r="K2018" s="4" cm="1">
        <f t="array" ref="K2018">IFERROR(_FV(_xldudf_EVEONLINE_TYPE(_FV(_FV(A2018,"type"),"id")),"Adjusted Price",TRUE),0)</f>
        <v>0</v>
      </c>
      <c r="L2018" s="4">
        <f t="shared" si="31"/>
        <v>0</v>
      </c>
    </row>
    <row r="2019" spans="2:12">
      <c r="B2019" t="str" cm="1">
        <f t="array" ref="B2019">IF(A2019="","-",_xldudf_EVEONLINE_GROUP(_FV(_FV(A2019,"type"),"groupID")))</f>
        <v>-</v>
      </c>
      <c r="C2019" t="str" cm="1">
        <f t="array" ref="C2019">IF(B2019="-","-",_xldudf_EVEONLINE_CATEGORY(_FV(B2019,"category_id")))</f>
        <v>-</v>
      </c>
      <c r="K2019" s="4" cm="1">
        <f t="array" ref="K2019">IFERROR(_FV(_xldudf_EVEONLINE_TYPE(_FV(_FV(A2019,"type"),"id")),"Adjusted Price",TRUE),0)</f>
        <v>0</v>
      </c>
      <c r="L2019" s="4">
        <f t="shared" si="31"/>
        <v>0</v>
      </c>
    </row>
    <row r="2020" spans="2:12">
      <c r="B2020" t="str" cm="1">
        <f t="array" ref="B2020">IF(A2020="","-",_xldudf_EVEONLINE_GROUP(_FV(_FV(A2020,"type"),"groupID")))</f>
        <v>-</v>
      </c>
      <c r="C2020" t="str" cm="1">
        <f t="array" ref="C2020">IF(B2020="-","-",_xldudf_EVEONLINE_CATEGORY(_FV(B2020,"category_id")))</f>
        <v>-</v>
      </c>
      <c r="K2020" s="4" cm="1">
        <f t="array" ref="K2020">IFERROR(_FV(_xldudf_EVEONLINE_TYPE(_FV(_FV(A2020,"type"),"id")),"Adjusted Price",TRUE),0)</f>
        <v>0</v>
      </c>
      <c r="L2020" s="4">
        <f t="shared" si="31"/>
        <v>0</v>
      </c>
    </row>
    <row r="2021" spans="2:12">
      <c r="B2021" t="str" cm="1">
        <f t="array" ref="B2021">IF(A2021="","-",_xldudf_EVEONLINE_GROUP(_FV(_FV(A2021,"type"),"groupID")))</f>
        <v>-</v>
      </c>
      <c r="C2021" t="str" cm="1">
        <f t="array" ref="C2021">IF(B2021="-","-",_xldudf_EVEONLINE_CATEGORY(_FV(B2021,"category_id")))</f>
        <v>-</v>
      </c>
      <c r="K2021" s="4" cm="1">
        <f t="array" ref="K2021">IFERROR(_FV(_xldudf_EVEONLINE_TYPE(_FV(_FV(A2021,"type"),"id")),"Adjusted Price",TRUE),0)</f>
        <v>0</v>
      </c>
      <c r="L2021" s="4">
        <f t="shared" si="31"/>
        <v>0</v>
      </c>
    </row>
    <row r="2022" spans="2:12">
      <c r="B2022" t="str" cm="1">
        <f t="array" ref="B2022">IF(A2022="","-",_xldudf_EVEONLINE_GROUP(_FV(_FV(A2022,"type"),"groupID")))</f>
        <v>-</v>
      </c>
      <c r="C2022" t="str" cm="1">
        <f t="array" ref="C2022">IF(B2022="-","-",_xldudf_EVEONLINE_CATEGORY(_FV(B2022,"category_id")))</f>
        <v>-</v>
      </c>
      <c r="K2022" s="4" cm="1">
        <f t="array" ref="K2022">IFERROR(_FV(_xldudf_EVEONLINE_TYPE(_FV(_FV(A2022,"type"),"id")),"Adjusted Price",TRUE),0)</f>
        <v>0</v>
      </c>
      <c r="L2022" s="4">
        <f t="shared" si="31"/>
        <v>0</v>
      </c>
    </row>
    <row r="2023" spans="2:12">
      <c r="B2023" t="str" cm="1">
        <f t="array" ref="B2023">IF(A2023="","-",_xldudf_EVEONLINE_GROUP(_FV(_FV(A2023,"type"),"groupID")))</f>
        <v>-</v>
      </c>
      <c r="C2023" t="str" cm="1">
        <f t="array" ref="C2023">IF(B2023="-","-",_xldudf_EVEONLINE_CATEGORY(_FV(B2023,"category_id")))</f>
        <v>-</v>
      </c>
      <c r="K2023" s="4" cm="1">
        <f t="array" ref="K2023">IFERROR(_FV(_xldudf_EVEONLINE_TYPE(_FV(_FV(A2023,"type"),"id")),"Adjusted Price",TRUE),0)</f>
        <v>0</v>
      </c>
      <c r="L2023" s="4">
        <f t="shared" si="31"/>
        <v>0</v>
      </c>
    </row>
    <row r="2024" spans="2:12">
      <c r="B2024" t="str" cm="1">
        <f t="array" ref="B2024">IF(A2024="","-",_xldudf_EVEONLINE_GROUP(_FV(_FV(A2024,"type"),"groupID")))</f>
        <v>-</v>
      </c>
      <c r="C2024" t="str" cm="1">
        <f t="array" ref="C2024">IF(B2024="-","-",_xldudf_EVEONLINE_CATEGORY(_FV(B2024,"category_id")))</f>
        <v>-</v>
      </c>
      <c r="K2024" s="4" cm="1">
        <f t="array" ref="K2024">IFERROR(_FV(_xldudf_EVEONLINE_TYPE(_FV(_FV(A2024,"type"),"id")),"Adjusted Price",TRUE),0)</f>
        <v>0</v>
      </c>
      <c r="L2024" s="4">
        <f t="shared" si="31"/>
        <v>0</v>
      </c>
    </row>
    <row r="2025" spans="2:12">
      <c r="B2025" t="str" cm="1">
        <f t="array" ref="B2025">IF(A2025="","-",_xldudf_EVEONLINE_GROUP(_FV(_FV(A2025,"type"),"groupID")))</f>
        <v>-</v>
      </c>
      <c r="C2025" t="str" cm="1">
        <f t="array" ref="C2025">IF(B2025="-","-",_xldudf_EVEONLINE_CATEGORY(_FV(B2025,"category_id")))</f>
        <v>-</v>
      </c>
      <c r="K2025" s="4" cm="1">
        <f t="array" ref="K2025">IFERROR(_FV(_xldudf_EVEONLINE_TYPE(_FV(_FV(A2025,"type"),"id")),"Adjusted Price",TRUE),0)</f>
        <v>0</v>
      </c>
      <c r="L2025" s="4">
        <f t="shared" si="31"/>
        <v>0</v>
      </c>
    </row>
    <row r="2026" spans="2:12">
      <c r="B2026" t="str" cm="1">
        <f t="array" ref="B2026">IF(A2026="","-",_xldudf_EVEONLINE_GROUP(_FV(_FV(A2026,"type"),"groupID")))</f>
        <v>-</v>
      </c>
      <c r="C2026" t="str" cm="1">
        <f t="array" ref="C2026">IF(B2026="-","-",_xldudf_EVEONLINE_CATEGORY(_FV(B2026,"category_id")))</f>
        <v>-</v>
      </c>
      <c r="K2026" s="4" cm="1">
        <f t="array" ref="K2026">IFERROR(_FV(_xldudf_EVEONLINE_TYPE(_FV(_FV(A2026,"type"),"id")),"Adjusted Price",TRUE),0)</f>
        <v>0</v>
      </c>
      <c r="L2026" s="4">
        <f t="shared" si="31"/>
        <v>0</v>
      </c>
    </row>
    <row r="2027" spans="2:12">
      <c r="B2027" t="str" cm="1">
        <f t="array" ref="B2027">IF(A2027="","-",_xldudf_EVEONLINE_GROUP(_FV(_FV(A2027,"type"),"groupID")))</f>
        <v>-</v>
      </c>
      <c r="C2027" t="str" cm="1">
        <f t="array" ref="C2027">IF(B2027="-","-",_xldudf_EVEONLINE_CATEGORY(_FV(B2027,"category_id")))</f>
        <v>-</v>
      </c>
      <c r="K2027" s="4" cm="1">
        <f t="array" ref="K2027">IFERROR(_FV(_xldudf_EVEONLINE_TYPE(_FV(_FV(A2027,"type"),"id")),"Adjusted Price",TRUE),0)</f>
        <v>0</v>
      </c>
      <c r="L2027" s="4">
        <f t="shared" si="31"/>
        <v>0</v>
      </c>
    </row>
    <row r="2028" spans="2:12">
      <c r="B2028" t="str" cm="1">
        <f t="array" ref="B2028">IF(A2028="","-",_xldudf_EVEONLINE_GROUP(_FV(_FV(A2028,"type"),"groupID")))</f>
        <v>-</v>
      </c>
      <c r="C2028" t="str" cm="1">
        <f t="array" ref="C2028">IF(B2028="-","-",_xldudf_EVEONLINE_CATEGORY(_FV(B2028,"category_id")))</f>
        <v>-</v>
      </c>
      <c r="K2028" s="4" cm="1">
        <f t="array" ref="K2028">IFERROR(_FV(_xldudf_EVEONLINE_TYPE(_FV(_FV(A2028,"type"),"id")),"Adjusted Price",TRUE),0)</f>
        <v>0</v>
      </c>
      <c r="L2028" s="4">
        <f t="shared" si="31"/>
        <v>0</v>
      </c>
    </row>
    <row r="2029" spans="2:12">
      <c r="B2029" t="str" cm="1">
        <f t="array" ref="B2029">IF(A2029="","-",_xldudf_EVEONLINE_GROUP(_FV(_FV(A2029,"type"),"groupID")))</f>
        <v>-</v>
      </c>
      <c r="C2029" t="str" cm="1">
        <f t="array" ref="C2029">IF(B2029="-","-",_xldudf_EVEONLINE_CATEGORY(_FV(B2029,"category_id")))</f>
        <v>-</v>
      </c>
      <c r="K2029" s="4" cm="1">
        <f t="array" ref="K2029">IFERROR(_FV(_xldudf_EVEONLINE_TYPE(_FV(_FV(A2029,"type"),"id")),"Adjusted Price",TRUE),0)</f>
        <v>0</v>
      </c>
      <c r="L2029" s="4">
        <f t="shared" si="31"/>
        <v>0</v>
      </c>
    </row>
    <row r="2030" spans="2:12">
      <c r="B2030" t="str" cm="1">
        <f t="array" ref="B2030">IF(A2030="","-",_xldudf_EVEONLINE_GROUP(_FV(_FV(A2030,"type"),"groupID")))</f>
        <v>-</v>
      </c>
      <c r="C2030" t="str" cm="1">
        <f t="array" ref="C2030">IF(B2030="-","-",_xldudf_EVEONLINE_CATEGORY(_FV(B2030,"category_id")))</f>
        <v>-</v>
      </c>
      <c r="K2030" s="4" cm="1">
        <f t="array" ref="K2030">IFERROR(_FV(_xldudf_EVEONLINE_TYPE(_FV(_FV(A2030,"type"),"id")),"Adjusted Price",TRUE),0)</f>
        <v>0</v>
      </c>
      <c r="L2030" s="4">
        <f t="shared" si="31"/>
        <v>0</v>
      </c>
    </row>
    <row r="2031" spans="2:12">
      <c r="B2031" t="str" cm="1">
        <f t="array" ref="B2031">IF(A2031="","-",_xldudf_EVEONLINE_GROUP(_FV(_FV(A2031,"type"),"groupID")))</f>
        <v>-</v>
      </c>
      <c r="C2031" t="str" cm="1">
        <f t="array" ref="C2031">IF(B2031="-","-",_xldudf_EVEONLINE_CATEGORY(_FV(B2031,"category_id")))</f>
        <v>-</v>
      </c>
      <c r="K2031" s="4" cm="1">
        <f t="array" ref="K2031">IFERROR(_FV(_xldudf_EVEONLINE_TYPE(_FV(_FV(A2031,"type"),"id")),"Adjusted Price",TRUE),0)</f>
        <v>0</v>
      </c>
      <c r="L2031" s="4">
        <f t="shared" si="31"/>
        <v>0</v>
      </c>
    </row>
    <row r="2032" spans="2:12">
      <c r="B2032" t="str" cm="1">
        <f t="array" ref="B2032">IF(A2032="","-",_xldudf_EVEONLINE_GROUP(_FV(_FV(A2032,"type"),"groupID")))</f>
        <v>-</v>
      </c>
      <c r="C2032" t="str" cm="1">
        <f t="array" ref="C2032">IF(B2032="-","-",_xldudf_EVEONLINE_CATEGORY(_FV(B2032,"category_id")))</f>
        <v>-</v>
      </c>
      <c r="K2032" s="4" cm="1">
        <f t="array" ref="K2032">IFERROR(_FV(_xldudf_EVEONLINE_TYPE(_FV(_FV(A2032,"type"),"id")),"Adjusted Price",TRUE),0)</f>
        <v>0</v>
      </c>
      <c r="L2032" s="4">
        <f t="shared" si="31"/>
        <v>0</v>
      </c>
    </row>
    <row r="2033" spans="2:12">
      <c r="B2033" t="str" cm="1">
        <f t="array" ref="B2033">IF(A2033="","-",_xldudf_EVEONLINE_GROUP(_FV(_FV(A2033,"type"),"groupID")))</f>
        <v>-</v>
      </c>
      <c r="C2033" t="str" cm="1">
        <f t="array" ref="C2033">IF(B2033="-","-",_xldudf_EVEONLINE_CATEGORY(_FV(B2033,"category_id")))</f>
        <v>-</v>
      </c>
      <c r="K2033" s="4" cm="1">
        <f t="array" ref="K2033">IFERROR(_FV(_xldudf_EVEONLINE_TYPE(_FV(_FV(A2033,"type"),"id")),"Adjusted Price",TRUE),0)</f>
        <v>0</v>
      </c>
      <c r="L2033" s="4">
        <f t="shared" si="31"/>
        <v>0</v>
      </c>
    </row>
    <row r="2034" spans="2:12">
      <c r="B2034" t="str" cm="1">
        <f t="array" ref="B2034">IF(A2034="","-",_xldudf_EVEONLINE_GROUP(_FV(_FV(A2034,"type"),"groupID")))</f>
        <v>-</v>
      </c>
      <c r="C2034" t="str" cm="1">
        <f t="array" ref="C2034">IF(B2034="-","-",_xldudf_EVEONLINE_CATEGORY(_FV(B2034,"category_id")))</f>
        <v>-</v>
      </c>
      <c r="K2034" s="4" cm="1">
        <f t="array" ref="K2034">IFERROR(_FV(_xldudf_EVEONLINE_TYPE(_FV(_FV(A2034,"type"),"id")),"Adjusted Price",TRUE),0)</f>
        <v>0</v>
      </c>
      <c r="L2034" s="4">
        <f t="shared" si="31"/>
        <v>0</v>
      </c>
    </row>
    <row r="2035" spans="2:12">
      <c r="B2035" t="str" cm="1">
        <f t="array" ref="B2035">IF(A2035="","-",_xldudf_EVEONLINE_GROUP(_FV(_FV(A2035,"type"),"groupID")))</f>
        <v>-</v>
      </c>
      <c r="C2035" t="str" cm="1">
        <f t="array" ref="C2035">IF(B2035="-","-",_xldudf_EVEONLINE_CATEGORY(_FV(B2035,"category_id")))</f>
        <v>-</v>
      </c>
      <c r="K2035" s="4" cm="1">
        <f t="array" ref="K2035">IFERROR(_FV(_xldudf_EVEONLINE_TYPE(_FV(_FV(A2035,"type"),"id")),"Adjusted Price",TRUE),0)</f>
        <v>0</v>
      </c>
      <c r="L2035" s="4">
        <f t="shared" si="31"/>
        <v>0</v>
      </c>
    </row>
    <row r="2036" spans="2:12">
      <c r="B2036" t="str" cm="1">
        <f t="array" ref="B2036">IF(A2036="","-",_xldudf_EVEONLINE_GROUP(_FV(_FV(A2036,"type"),"groupID")))</f>
        <v>-</v>
      </c>
      <c r="C2036" t="str" cm="1">
        <f t="array" ref="C2036">IF(B2036="-","-",_xldudf_EVEONLINE_CATEGORY(_FV(B2036,"category_id")))</f>
        <v>-</v>
      </c>
      <c r="K2036" s="4" cm="1">
        <f t="array" ref="K2036">IFERROR(_FV(_xldudf_EVEONLINE_TYPE(_FV(_FV(A2036,"type"),"id")),"Adjusted Price",TRUE),0)</f>
        <v>0</v>
      </c>
      <c r="L2036" s="4">
        <f t="shared" si="31"/>
        <v>0</v>
      </c>
    </row>
    <row r="2037" spans="2:12">
      <c r="B2037" t="str" cm="1">
        <f t="array" ref="B2037">IF(A2037="","-",_xldudf_EVEONLINE_GROUP(_FV(_FV(A2037,"type"),"groupID")))</f>
        <v>-</v>
      </c>
      <c r="C2037" t="str" cm="1">
        <f t="array" ref="C2037">IF(B2037="-","-",_xldudf_EVEONLINE_CATEGORY(_FV(B2037,"category_id")))</f>
        <v>-</v>
      </c>
      <c r="K2037" s="4" cm="1">
        <f t="array" ref="K2037">IFERROR(_FV(_xldudf_EVEONLINE_TYPE(_FV(_FV(A2037,"type"),"id")),"Adjusted Price",TRUE),0)</f>
        <v>0</v>
      </c>
      <c r="L2037" s="4">
        <f t="shared" si="31"/>
        <v>0</v>
      </c>
    </row>
    <row r="2038" spans="2:12">
      <c r="B2038" t="str" cm="1">
        <f t="array" ref="B2038">IF(A2038="","-",_xldudf_EVEONLINE_GROUP(_FV(_FV(A2038,"type"),"groupID")))</f>
        <v>-</v>
      </c>
      <c r="C2038" t="str" cm="1">
        <f t="array" ref="C2038">IF(B2038="-","-",_xldudf_EVEONLINE_CATEGORY(_FV(B2038,"category_id")))</f>
        <v>-</v>
      </c>
      <c r="K2038" s="4" cm="1">
        <f t="array" ref="K2038">IFERROR(_FV(_xldudf_EVEONLINE_TYPE(_FV(_FV(A2038,"type"),"id")),"Adjusted Price",TRUE),0)</f>
        <v>0</v>
      </c>
      <c r="L2038" s="4">
        <f t="shared" si="31"/>
        <v>0</v>
      </c>
    </row>
    <row r="2039" spans="2:12">
      <c r="B2039" t="str" cm="1">
        <f t="array" ref="B2039">IF(A2039="","-",_xldudf_EVEONLINE_GROUP(_FV(_FV(A2039,"type"),"groupID")))</f>
        <v>-</v>
      </c>
      <c r="C2039" t="str" cm="1">
        <f t="array" ref="C2039">IF(B2039="-","-",_xldudf_EVEONLINE_CATEGORY(_FV(B2039,"category_id")))</f>
        <v>-</v>
      </c>
      <c r="K2039" s="4" cm="1">
        <f t="array" ref="K2039">IFERROR(_FV(_xldudf_EVEONLINE_TYPE(_FV(_FV(A2039,"type"),"id")),"Adjusted Price",TRUE),0)</f>
        <v>0</v>
      </c>
      <c r="L2039" s="4">
        <f t="shared" si="31"/>
        <v>0</v>
      </c>
    </row>
    <row r="2040" spans="2:12">
      <c r="B2040" t="str" cm="1">
        <f t="array" ref="B2040">IF(A2040="","-",_xldudf_EVEONLINE_GROUP(_FV(_FV(A2040,"type"),"groupID")))</f>
        <v>-</v>
      </c>
      <c r="C2040" t="str" cm="1">
        <f t="array" ref="C2040">IF(B2040="-","-",_xldudf_EVEONLINE_CATEGORY(_FV(B2040,"category_id")))</f>
        <v>-</v>
      </c>
      <c r="K2040" s="4" cm="1">
        <f t="array" ref="K2040">IFERROR(_FV(_xldudf_EVEONLINE_TYPE(_FV(_FV(A2040,"type"),"id")),"Adjusted Price",TRUE),0)</f>
        <v>0</v>
      </c>
      <c r="L2040" s="4">
        <f t="shared" si="31"/>
        <v>0</v>
      </c>
    </row>
    <row r="2041" spans="2:12">
      <c r="B2041" t="str" cm="1">
        <f t="array" ref="B2041">IF(A2041="","-",_xldudf_EVEONLINE_GROUP(_FV(_FV(A2041,"type"),"groupID")))</f>
        <v>-</v>
      </c>
      <c r="C2041" t="str" cm="1">
        <f t="array" ref="C2041">IF(B2041="-","-",_xldudf_EVEONLINE_CATEGORY(_FV(B2041,"category_id")))</f>
        <v>-</v>
      </c>
      <c r="K2041" s="4" cm="1">
        <f t="array" ref="K2041">IFERROR(_FV(_xldudf_EVEONLINE_TYPE(_FV(_FV(A2041,"type"),"id")),"Adjusted Price",TRUE),0)</f>
        <v>0</v>
      </c>
      <c r="L2041" s="4">
        <f t="shared" si="31"/>
        <v>0</v>
      </c>
    </row>
    <row r="2042" spans="2:12">
      <c r="B2042" t="str" cm="1">
        <f t="array" ref="B2042">IF(A2042="","-",_xldudf_EVEONLINE_GROUP(_FV(_FV(A2042,"type"),"groupID")))</f>
        <v>-</v>
      </c>
      <c r="C2042" t="str" cm="1">
        <f t="array" ref="C2042">IF(B2042="-","-",_xldudf_EVEONLINE_CATEGORY(_FV(B2042,"category_id")))</f>
        <v>-</v>
      </c>
      <c r="K2042" s="4" cm="1">
        <f t="array" ref="K2042">IFERROR(_FV(_xldudf_EVEONLINE_TYPE(_FV(_FV(A2042,"type"),"id")),"Adjusted Price",TRUE),0)</f>
        <v>0</v>
      </c>
      <c r="L2042" s="4">
        <f t="shared" si="31"/>
        <v>0</v>
      </c>
    </row>
    <row r="2043" spans="2:12">
      <c r="B2043" t="str" cm="1">
        <f t="array" ref="B2043">IF(A2043="","-",_xldudf_EVEONLINE_GROUP(_FV(_FV(A2043,"type"),"groupID")))</f>
        <v>-</v>
      </c>
      <c r="C2043" t="str" cm="1">
        <f t="array" ref="C2043">IF(B2043="-","-",_xldudf_EVEONLINE_CATEGORY(_FV(B2043,"category_id")))</f>
        <v>-</v>
      </c>
      <c r="K2043" s="4" cm="1">
        <f t="array" ref="K2043">IFERROR(_FV(_xldudf_EVEONLINE_TYPE(_FV(_FV(A2043,"type"),"id")),"Adjusted Price",TRUE),0)</f>
        <v>0</v>
      </c>
      <c r="L2043" s="4">
        <f t="shared" si="31"/>
        <v>0</v>
      </c>
    </row>
    <row r="2044" spans="2:12">
      <c r="B2044" t="str" cm="1">
        <f t="array" ref="B2044">IF(A2044="","-",_xldudf_EVEONLINE_GROUP(_FV(_FV(A2044,"type"),"groupID")))</f>
        <v>-</v>
      </c>
      <c r="C2044" t="str" cm="1">
        <f t="array" ref="C2044">IF(B2044="-","-",_xldudf_EVEONLINE_CATEGORY(_FV(B2044,"category_id")))</f>
        <v>-</v>
      </c>
      <c r="K2044" s="4" cm="1">
        <f t="array" ref="K2044">IFERROR(_FV(_xldudf_EVEONLINE_TYPE(_FV(_FV(A2044,"type"),"id")),"Adjusted Price",TRUE),0)</f>
        <v>0</v>
      </c>
      <c r="L2044" s="4">
        <f t="shared" si="31"/>
        <v>0</v>
      </c>
    </row>
    <row r="2045" spans="2:12">
      <c r="B2045" t="str" cm="1">
        <f t="array" ref="B2045">IF(A2045="","-",_xldudf_EVEONLINE_GROUP(_FV(_FV(A2045,"type"),"groupID")))</f>
        <v>-</v>
      </c>
      <c r="C2045" t="str" cm="1">
        <f t="array" ref="C2045">IF(B2045="-","-",_xldudf_EVEONLINE_CATEGORY(_FV(B2045,"category_id")))</f>
        <v>-</v>
      </c>
      <c r="K2045" s="4" cm="1">
        <f t="array" ref="K2045">IFERROR(_FV(_xldudf_EVEONLINE_TYPE(_FV(_FV(A2045,"type"),"id")),"Adjusted Price",TRUE),0)</f>
        <v>0</v>
      </c>
      <c r="L2045" s="4">
        <f t="shared" si="31"/>
        <v>0</v>
      </c>
    </row>
    <row r="2046" spans="2:12">
      <c r="B2046" t="str" cm="1">
        <f t="array" ref="B2046">IF(A2046="","-",_xldudf_EVEONLINE_GROUP(_FV(_FV(A2046,"type"),"groupID")))</f>
        <v>-</v>
      </c>
      <c r="C2046" t="str" cm="1">
        <f t="array" ref="C2046">IF(B2046="-","-",_xldudf_EVEONLINE_CATEGORY(_FV(B2046,"category_id")))</f>
        <v>-</v>
      </c>
      <c r="K2046" s="4" cm="1">
        <f t="array" ref="K2046">IFERROR(_FV(_xldudf_EVEONLINE_TYPE(_FV(_FV(A2046,"type"),"id")),"Adjusted Price",TRUE),0)</f>
        <v>0</v>
      </c>
      <c r="L2046" s="4">
        <f t="shared" si="31"/>
        <v>0</v>
      </c>
    </row>
    <row r="2047" spans="2:12">
      <c r="B2047" t="str" cm="1">
        <f t="array" ref="B2047">IF(A2047="","-",_xldudf_EVEONLINE_GROUP(_FV(_FV(A2047,"type"),"groupID")))</f>
        <v>-</v>
      </c>
      <c r="C2047" t="str" cm="1">
        <f t="array" ref="C2047">IF(B2047="-","-",_xldudf_EVEONLINE_CATEGORY(_FV(B2047,"category_id")))</f>
        <v>-</v>
      </c>
      <c r="K2047" s="4" cm="1">
        <f t="array" ref="K2047">IFERROR(_FV(_xldudf_EVEONLINE_TYPE(_FV(_FV(A2047,"type"),"id")),"Adjusted Price",TRUE),0)</f>
        <v>0</v>
      </c>
      <c r="L2047" s="4">
        <f t="shared" si="31"/>
        <v>0</v>
      </c>
    </row>
    <row r="2048" spans="2:12">
      <c r="B2048" t="str" cm="1">
        <f t="array" ref="B2048">IF(A2048="","-",_xldudf_EVEONLINE_GROUP(_FV(_FV(A2048,"type"),"groupID")))</f>
        <v>-</v>
      </c>
      <c r="C2048" t="str" cm="1">
        <f t="array" ref="C2048">IF(B2048="-","-",_xldudf_EVEONLINE_CATEGORY(_FV(B2048,"category_id")))</f>
        <v>-</v>
      </c>
      <c r="K2048" s="4" cm="1">
        <f t="array" ref="K2048">IFERROR(_FV(_xldudf_EVEONLINE_TYPE(_FV(_FV(A2048,"type"),"id")),"Adjusted Price",TRUE),0)</f>
        <v>0</v>
      </c>
      <c r="L2048" s="4">
        <f t="shared" si="31"/>
        <v>0</v>
      </c>
    </row>
    <row r="2049" spans="2:12">
      <c r="B2049" t="str" cm="1">
        <f t="array" ref="B2049">IF(A2049="","-",_xldudf_EVEONLINE_GROUP(_FV(_FV(A2049,"type"),"groupID")))</f>
        <v>-</v>
      </c>
      <c r="C2049" t="str" cm="1">
        <f t="array" ref="C2049">IF(B2049="-","-",_xldudf_EVEONLINE_CATEGORY(_FV(B2049,"category_id")))</f>
        <v>-</v>
      </c>
      <c r="K2049" s="4" cm="1">
        <f t="array" ref="K2049">IFERROR(_FV(_xldudf_EVEONLINE_TYPE(_FV(_FV(A2049,"type"),"id")),"Adjusted Price",TRUE),0)</f>
        <v>0</v>
      </c>
      <c r="L2049" s="4">
        <f t="shared" si="31"/>
        <v>0</v>
      </c>
    </row>
    <row r="2050" spans="2:12">
      <c r="B2050" t="str" cm="1">
        <f t="array" ref="B2050">IF(A2050="","-",_xldudf_EVEONLINE_GROUP(_FV(_FV(A2050,"type"),"groupID")))</f>
        <v>-</v>
      </c>
      <c r="C2050" t="str" cm="1">
        <f t="array" ref="C2050">IF(B2050="-","-",_xldudf_EVEONLINE_CATEGORY(_FV(B2050,"category_id")))</f>
        <v>-</v>
      </c>
      <c r="K2050" s="4" cm="1">
        <f t="array" ref="K2050">IFERROR(_FV(_xldudf_EVEONLINE_TYPE(_FV(_FV(A2050,"type"),"id")),"Adjusted Price",TRUE),0)</f>
        <v>0</v>
      </c>
      <c r="L2050" s="4">
        <f t="shared" si="31"/>
        <v>0</v>
      </c>
    </row>
    <row r="2051" spans="2:12">
      <c r="B2051" t="str" cm="1">
        <f t="array" ref="B2051">IF(A2051="","-",_xldudf_EVEONLINE_GROUP(_FV(_FV(A2051,"type"),"groupID")))</f>
        <v>-</v>
      </c>
      <c r="C2051" t="str" cm="1">
        <f t="array" ref="C2051">IF(B2051="-","-",_xldudf_EVEONLINE_CATEGORY(_FV(B2051,"category_id")))</f>
        <v>-</v>
      </c>
      <c r="K2051" s="4" cm="1">
        <f t="array" ref="K2051">IFERROR(_FV(_xldudf_EVEONLINE_TYPE(_FV(_FV(A2051,"type"),"id")),"Adjusted Price",TRUE),0)</f>
        <v>0</v>
      </c>
      <c r="L2051" s="4">
        <f t="shared" ref="L2051:L2114" si="32">F2051*K2051</f>
        <v>0</v>
      </c>
    </row>
    <row r="2052" spans="2:12">
      <c r="B2052" t="str" cm="1">
        <f t="array" ref="B2052">IF(A2052="","-",_xldudf_EVEONLINE_GROUP(_FV(_FV(A2052,"type"),"groupID")))</f>
        <v>-</v>
      </c>
      <c r="C2052" t="str" cm="1">
        <f t="array" ref="C2052">IF(B2052="-","-",_xldudf_EVEONLINE_CATEGORY(_FV(B2052,"category_id")))</f>
        <v>-</v>
      </c>
      <c r="K2052" s="4" cm="1">
        <f t="array" ref="K2052">IFERROR(_FV(_xldudf_EVEONLINE_TYPE(_FV(_FV(A2052,"type"),"id")),"Adjusted Price",TRUE),0)</f>
        <v>0</v>
      </c>
      <c r="L2052" s="4">
        <f t="shared" si="32"/>
        <v>0</v>
      </c>
    </row>
    <row r="2053" spans="2:12">
      <c r="B2053" t="str" cm="1">
        <f t="array" ref="B2053">IF(A2053="","-",_xldudf_EVEONLINE_GROUP(_FV(_FV(A2053,"type"),"groupID")))</f>
        <v>-</v>
      </c>
      <c r="C2053" t="str" cm="1">
        <f t="array" ref="C2053">IF(B2053="-","-",_xldudf_EVEONLINE_CATEGORY(_FV(B2053,"category_id")))</f>
        <v>-</v>
      </c>
      <c r="K2053" s="4" cm="1">
        <f t="array" ref="K2053">IFERROR(_FV(_xldudf_EVEONLINE_TYPE(_FV(_FV(A2053,"type"),"id")),"Adjusted Price",TRUE),0)</f>
        <v>0</v>
      </c>
      <c r="L2053" s="4">
        <f t="shared" si="32"/>
        <v>0</v>
      </c>
    </row>
    <row r="2054" spans="2:12">
      <c r="B2054" t="str" cm="1">
        <f t="array" ref="B2054">IF(A2054="","-",_xldudf_EVEONLINE_GROUP(_FV(_FV(A2054,"type"),"groupID")))</f>
        <v>-</v>
      </c>
      <c r="C2054" t="str" cm="1">
        <f t="array" ref="C2054">IF(B2054="-","-",_xldudf_EVEONLINE_CATEGORY(_FV(B2054,"category_id")))</f>
        <v>-</v>
      </c>
      <c r="K2054" s="4" cm="1">
        <f t="array" ref="K2054">IFERROR(_FV(_xldudf_EVEONLINE_TYPE(_FV(_FV(A2054,"type"),"id")),"Adjusted Price",TRUE),0)</f>
        <v>0</v>
      </c>
      <c r="L2054" s="4">
        <f t="shared" si="32"/>
        <v>0</v>
      </c>
    </row>
    <row r="2055" spans="2:12">
      <c r="B2055" t="str" cm="1">
        <f t="array" ref="B2055">IF(A2055="","-",_xldudf_EVEONLINE_GROUP(_FV(_FV(A2055,"type"),"groupID")))</f>
        <v>-</v>
      </c>
      <c r="C2055" t="str" cm="1">
        <f t="array" ref="C2055">IF(B2055="-","-",_xldudf_EVEONLINE_CATEGORY(_FV(B2055,"category_id")))</f>
        <v>-</v>
      </c>
      <c r="K2055" s="4" cm="1">
        <f t="array" ref="K2055">IFERROR(_FV(_xldudf_EVEONLINE_TYPE(_FV(_FV(A2055,"type"),"id")),"Adjusted Price",TRUE),0)</f>
        <v>0</v>
      </c>
      <c r="L2055" s="4">
        <f t="shared" si="32"/>
        <v>0</v>
      </c>
    </row>
    <row r="2056" spans="2:12">
      <c r="B2056" t="str" cm="1">
        <f t="array" ref="B2056">IF(A2056="","-",_xldudf_EVEONLINE_GROUP(_FV(_FV(A2056,"type"),"groupID")))</f>
        <v>-</v>
      </c>
      <c r="C2056" t="str" cm="1">
        <f t="array" ref="C2056">IF(B2056="-","-",_xldudf_EVEONLINE_CATEGORY(_FV(B2056,"category_id")))</f>
        <v>-</v>
      </c>
      <c r="K2056" s="4" cm="1">
        <f t="array" ref="K2056">IFERROR(_FV(_xldudf_EVEONLINE_TYPE(_FV(_FV(A2056,"type"),"id")),"Adjusted Price",TRUE),0)</f>
        <v>0</v>
      </c>
      <c r="L2056" s="4">
        <f t="shared" si="32"/>
        <v>0</v>
      </c>
    </row>
    <row r="2057" spans="2:12">
      <c r="B2057" t="str" cm="1">
        <f t="array" ref="B2057">IF(A2057="","-",_xldudf_EVEONLINE_GROUP(_FV(_FV(A2057,"type"),"groupID")))</f>
        <v>-</v>
      </c>
      <c r="C2057" t="str" cm="1">
        <f t="array" ref="C2057">IF(B2057="-","-",_xldudf_EVEONLINE_CATEGORY(_FV(B2057,"category_id")))</f>
        <v>-</v>
      </c>
      <c r="K2057" s="4" cm="1">
        <f t="array" ref="K2057">IFERROR(_FV(_xldudf_EVEONLINE_TYPE(_FV(_FV(A2057,"type"),"id")),"Adjusted Price",TRUE),0)</f>
        <v>0</v>
      </c>
      <c r="L2057" s="4">
        <f t="shared" si="32"/>
        <v>0</v>
      </c>
    </row>
    <row r="2058" spans="2:12">
      <c r="B2058" t="str" cm="1">
        <f t="array" ref="B2058">IF(A2058="","-",_xldudf_EVEONLINE_GROUP(_FV(_FV(A2058,"type"),"groupID")))</f>
        <v>-</v>
      </c>
      <c r="C2058" t="str" cm="1">
        <f t="array" ref="C2058">IF(B2058="-","-",_xldudf_EVEONLINE_CATEGORY(_FV(B2058,"category_id")))</f>
        <v>-</v>
      </c>
      <c r="K2058" s="4" cm="1">
        <f t="array" ref="K2058">IFERROR(_FV(_xldudf_EVEONLINE_TYPE(_FV(_FV(A2058,"type"),"id")),"Adjusted Price",TRUE),0)</f>
        <v>0</v>
      </c>
      <c r="L2058" s="4">
        <f t="shared" si="32"/>
        <v>0</v>
      </c>
    </row>
    <row r="2059" spans="2:12">
      <c r="B2059" t="str" cm="1">
        <f t="array" ref="B2059">IF(A2059="","-",_xldudf_EVEONLINE_GROUP(_FV(_FV(A2059,"type"),"groupID")))</f>
        <v>-</v>
      </c>
      <c r="C2059" t="str" cm="1">
        <f t="array" ref="C2059">IF(B2059="-","-",_xldudf_EVEONLINE_CATEGORY(_FV(B2059,"category_id")))</f>
        <v>-</v>
      </c>
      <c r="K2059" s="4" cm="1">
        <f t="array" ref="K2059">IFERROR(_FV(_xldudf_EVEONLINE_TYPE(_FV(_FV(A2059,"type"),"id")),"Adjusted Price",TRUE),0)</f>
        <v>0</v>
      </c>
      <c r="L2059" s="4">
        <f t="shared" si="32"/>
        <v>0</v>
      </c>
    </row>
    <row r="2060" spans="2:12">
      <c r="B2060" t="str" cm="1">
        <f t="array" ref="B2060">IF(A2060="","-",_xldudf_EVEONLINE_GROUP(_FV(_FV(A2060,"type"),"groupID")))</f>
        <v>-</v>
      </c>
      <c r="C2060" t="str" cm="1">
        <f t="array" ref="C2060">IF(B2060="-","-",_xldudf_EVEONLINE_CATEGORY(_FV(B2060,"category_id")))</f>
        <v>-</v>
      </c>
      <c r="K2060" s="4" cm="1">
        <f t="array" ref="K2060">IFERROR(_FV(_xldudf_EVEONLINE_TYPE(_FV(_FV(A2060,"type"),"id")),"Adjusted Price",TRUE),0)</f>
        <v>0</v>
      </c>
      <c r="L2060" s="4">
        <f t="shared" si="32"/>
        <v>0</v>
      </c>
    </row>
    <row r="2061" spans="2:12">
      <c r="B2061" t="str" cm="1">
        <f t="array" ref="B2061">IF(A2061="","-",_xldudf_EVEONLINE_GROUP(_FV(_FV(A2061,"type"),"groupID")))</f>
        <v>-</v>
      </c>
      <c r="C2061" t="str" cm="1">
        <f t="array" ref="C2061">IF(B2061="-","-",_xldudf_EVEONLINE_CATEGORY(_FV(B2061,"category_id")))</f>
        <v>-</v>
      </c>
      <c r="K2061" s="4" cm="1">
        <f t="array" ref="K2061">IFERROR(_FV(_xldudf_EVEONLINE_TYPE(_FV(_FV(A2061,"type"),"id")),"Adjusted Price",TRUE),0)</f>
        <v>0</v>
      </c>
      <c r="L2061" s="4">
        <f t="shared" si="32"/>
        <v>0</v>
      </c>
    </row>
    <row r="2062" spans="2:12">
      <c r="B2062" t="str" cm="1">
        <f t="array" ref="B2062">IF(A2062="","-",_xldudf_EVEONLINE_GROUP(_FV(_FV(A2062,"type"),"groupID")))</f>
        <v>-</v>
      </c>
      <c r="C2062" t="str" cm="1">
        <f t="array" ref="C2062">IF(B2062="-","-",_xldudf_EVEONLINE_CATEGORY(_FV(B2062,"category_id")))</f>
        <v>-</v>
      </c>
      <c r="K2062" s="4" cm="1">
        <f t="array" ref="K2062">IFERROR(_FV(_xldudf_EVEONLINE_TYPE(_FV(_FV(A2062,"type"),"id")),"Adjusted Price",TRUE),0)</f>
        <v>0</v>
      </c>
      <c r="L2062" s="4">
        <f t="shared" si="32"/>
        <v>0</v>
      </c>
    </row>
    <row r="2063" spans="2:12">
      <c r="B2063" t="str" cm="1">
        <f t="array" ref="B2063">IF(A2063="","-",_xldudf_EVEONLINE_GROUP(_FV(_FV(A2063,"type"),"groupID")))</f>
        <v>-</v>
      </c>
      <c r="C2063" t="str" cm="1">
        <f t="array" ref="C2063">IF(B2063="-","-",_xldudf_EVEONLINE_CATEGORY(_FV(B2063,"category_id")))</f>
        <v>-</v>
      </c>
      <c r="K2063" s="4" cm="1">
        <f t="array" ref="K2063">IFERROR(_FV(_xldudf_EVEONLINE_TYPE(_FV(_FV(A2063,"type"),"id")),"Adjusted Price",TRUE),0)</f>
        <v>0</v>
      </c>
      <c r="L2063" s="4">
        <f t="shared" si="32"/>
        <v>0</v>
      </c>
    </row>
    <row r="2064" spans="2:12">
      <c r="B2064" t="str" cm="1">
        <f t="array" ref="B2064">IF(A2064="","-",_xldudf_EVEONLINE_GROUP(_FV(_FV(A2064,"type"),"groupID")))</f>
        <v>-</v>
      </c>
      <c r="C2064" t="str" cm="1">
        <f t="array" ref="C2064">IF(B2064="-","-",_xldudf_EVEONLINE_CATEGORY(_FV(B2064,"category_id")))</f>
        <v>-</v>
      </c>
      <c r="K2064" s="4" cm="1">
        <f t="array" ref="K2064">IFERROR(_FV(_xldudf_EVEONLINE_TYPE(_FV(_FV(A2064,"type"),"id")),"Adjusted Price",TRUE),0)</f>
        <v>0</v>
      </c>
      <c r="L2064" s="4">
        <f t="shared" si="32"/>
        <v>0</v>
      </c>
    </row>
    <row r="2065" spans="2:12">
      <c r="B2065" t="str" cm="1">
        <f t="array" ref="B2065">IF(A2065="","-",_xldudf_EVEONLINE_GROUP(_FV(_FV(A2065,"type"),"groupID")))</f>
        <v>-</v>
      </c>
      <c r="C2065" t="str" cm="1">
        <f t="array" ref="C2065">IF(B2065="-","-",_xldudf_EVEONLINE_CATEGORY(_FV(B2065,"category_id")))</f>
        <v>-</v>
      </c>
      <c r="K2065" s="4" cm="1">
        <f t="array" ref="K2065">IFERROR(_FV(_xldudf_EVEONLINE_TYPE(_FV(_FV(A2065,"type"),"id")),"Adjusted Price",TRUE),0)</f>
        <v>0</v>
      </c>
      <c r="L2065" s="4">
        <f t="shared" si="32"/>
        <v>0</v>
      </c>
    </row>
    <row r="2066" spans="2:12">
      <c r="B2066" t="str" cm="1">
        <f t="array" ref="B2066">IF(A2066="","-",_xldudf_EVEONLINE_GROUP(_FV(_FV(A2066,"type"),"groupID")))</f>
        <v>-</v>
      </c>
      <c r="C2066" t="str" cm="1">
        <f t="array" ref="C2066">IF(B2066="-","-",_xldudf_EVEONLINE_CATEGORY(_FV(B2066,"category_id")))</f>
        <v>-</v>
      </c>
      <c r="K2066" s="4" cm="1">
        <f t="array" ref="K2066">IFERROR(_FV(_xldudf_EVEONLINE_TYPE(_FV(_FV(A2066,"type"),"id")),"Adjusted Price",TRUE),0)</f>
        <v>0</v>
      </c>
      <c r="L2066" s="4">
        <f t="shared" si="32"/>
        <v>0</v>
      </c>
    </row>
    <row r="2067" spans="2:12">
      <c r="B2067" t="str" cm="1">
        <f t="array" ref="B2067">IF(A2067="","-",_xldudf_EVEONLINE_GROUP(_FV(_FV(A2067,"type"),"groupID")))</f>
        <v>-</v>
      </c>
      <c r="C2067" t="str" cm="1">
        <f t="array" ref="C2067">IF(B2067="-","-",_xldudf_EVEONLINE_CATEGORY(_FV(B2067,"category_id")))</f>
        <v>-</v>
      </c>
      <c r="K2067" s="4" cm="1">
        <f t="array" ref="K2067">IFERROR(_FV(_xldudf_EVEONLINE_TYPE(_FV(_FV(A2067,"type"),"id")),"Adjusted Price",TRUE),0)</f>
        <v>0</v>
      </c>
      <c r="L2067" s="4">
        <f t="shared" si="32"/>
        <v>0</v>
      </c>
    </row>
    <row r="2068" spans="2:12">
      <c r="B2068" t="str" cm="1">
        <f t="array" ref="B2068">IF(A2068="","-",_xldudf_EVEONLINE_GROUP(_FV(_FV(A2068,"type"),"groupID")))</f>
        <v>-</v>
      </c>
      <c r="C2068" t="str" cm="1">
        <f t="array" ref="C2068">IF(B2068="-","-",_xldudf_EVEONLINE_CATEGORY(_FV(B2068,"category_id")))</f>
        <v>-</v>
      </c>
      <c r="K2068" s="4" cm="1">
        <f t="array" ref="K2068">IFERROR(_FV(_xldudf_EVEONLINE_TYPE(_FV(_FV(A2068,"type"),"id")),"Adjusted Price",TRUE),0)</f>
        <v>0</v>
      </c>
      <c r="L2068" s="4">
        <f t="shared" si="32"/>
        <v>0</v>
      </c>
    </row>
    <row r="2069" spans="2:12">
      <c r="B2069" t="str" cm="1">
        <f t="array" ref="B2069">IF(A2069="","-",_xldudf_EVEONLINE_GROUP(_FV(_FV(A2069,"type"),"groupID")))</f>
        <v>-</v>
      </c>
      <c r="C2069" t="str" cm="1">
        <f t="array" ref="C2069">IF(B2069="-","-",_xldudf_EVEONLINE_CATEGORY(_FV(B2069,"category_id")))</f>
        <v>-</v>
      </c>
      <c r="K2069" s="4" cm="1">
        <f t="array" ref="K2069">IFERROR(_FV(_xldudf_EVEONLINE_TYPE(_FV(_FV(A2069,"type"),"id")),"Adjusted Price",TRUE),0)</f>
        <v>0</v>
      </c>
      <c r="L2069" s="4">
        <f t="shared" si="32"/>
        <v>0</v>
      </c>
    </row>
    <row r="2070" spans="2:12">
      <c r="B2070" t="str" cm="1">
        <f t="array" ref="B2070">IF(A2070="","-",_xldudf_EVEONLINE_GROUP(_FV(_FV(A2070,"type"),"groupID")))</f>
        <v>-</v>
      </c>
      <c r="C2070" t="str" cm="1">
        <f t="array" ref="C2070">IF(B2070="-","-",_xldudf_EVEONLINE_CATEGORY(_FV(B2070,"category_id")))</f>
        <v>-</v>
      </c>
      <c r="K2070" s="4" cm="1">
        <f t="array" ref="K2070">IFERROR(_FV(_xldudf_EVEONLINE_TYPE(_FV(_FV(A2070,"type"),"id")),"Adjusted Price",TRUE),0)</f>
        <v>0</v>
      </c>
      <c r="L2070" s="4">
        <f t="shared" si="32"/>
        <v>0</v>
      </c>
    </row>
    <row r="2071" spans="2:12">
      <c r="B2071" t="str" cm="1">
        <f t="array" ref="B2071">IF(A2071="","-",_xldudf_EVEONLINE_GROUP(_FV(_FV(A2071,"type"),"groupID")))</f>
        <v>-</v>
      </c>
      <c r="C2071" t="str" cm="1">
        <f t="array" ref="C2071">IF(B2071="-","-",_xldudf_EVEONLINE_CATEGORY(_FV(B2071,"category_id")))</f>
        <v>-</v>
      </c>
      <c r="K2071" s="4" cm="1">
        <f t="array" ref="K2071">IFERROR(_FV(_xldudf_EVEONLINE_TYPE(_FV(_FV(A2071,"type"),"id")),"Adjusted Price",TRUE),0)</f>
        <v>0</v>
      </c>
      <c r="L2071" s="4">
        <f t="shared" si="32"/>
        <v>0</v>
      </c>
    </row>
    <row r="2072" spans="2:12">
      <c r="B2072" t="str" cm="1">
        <f t="array" ref="B2072">IF(A2072="","-",_xldudf_EVEONLINE_GROUP(_FV(_FV(A2072,"type"),"groupID")))</f>
        <v>-</v>
      </c>
      <c r="C2072" t="str" cm="1">
        <f t="array" ref="C2072">IF(B2072="-","-",_xldudf_EVEONLINE_CATEGORY(_FV(B2072,"category_id")))</f>
        <v>-</v>
      </c>
      <c r="K2072" s="4" cm="1">
        <f t="array" ref="K2072">IFERROR(_FV(_xldudf_EVEONLINE_TYPE(_FV(_FV(A2072,"type"),"id")),"Adjusted Price",TRUE),0)</f>
        <v>0</v>
      </c>
      <c r="L2072" s="4">
        <f t="shared" si="32"/>
        <v>0</v>
      </c>
    </row>
    <row r="2073" spans="2:12">
      <c r="B2073" t="str" cm="1">
        <f t="array" ref="B2073">IF(A2073="","-",_xldudf_EVEONLINE_GROUP(_FV(_FV(A2073,"type"),"groupID")))</f>
        <v>-</v>
      </c>
      <c r="C2073" t="str" cm="1">
        <f t="array" ref="C2073">IF(B2073="-","-",_xldudf_EVEONLINE_CATEGORY(_FV(B2073,"category_id")))</f>
        <v>-</v>
      </c>
      <c r="K2073" s="4" cm="1">
        <f t="array" ref="K2073">IFERROR(_FV(_xldudf_EVEONLINE_TYPE(_FV(_FV(A2073,"type"),"id")),"Adjusted Price",TRUE),0)</f>
        <v>0</v>
      </c>
      <c r="L2073" s="4">
        <f t="shared" si="32"/>
        <v>0</v>
      </c>
    </row>
    <row r="2074" spans="2:12">
      <c r="B2074" t="str" cm="1">
        <f t="array" ref="B2074">IF(A2074="","-",_xldudf_EVEONLINE_GROUP(_FV(_FV(A2074,"type"),"groupID")))</f>
        <v>-</v>
      </c>
      <c r="C2074" t="str" cm="1">
        <f t="array" ref="C2074">IF(B2074="-","-",_xldudf_EVEONLINE_CATEGORY(_FV(B2074,"category_id")))</f>
        <v>-</v>
      </c>
      <c r="K2074" s="4" cm="1">
        <f t="array" ref="K2074">IFERROR(_FV(_xldudf_EVEONLINE_TYPE(_FV(_FV(A2074,"type"),"id")),"Adjusted Price",TRUE),0)</f>
        <v>0</v>
      </c>
      <c r="L2074" s="4">
        <f t="shared" si="32"/>
        <v>0</v>
      </c>
    </row>
    <row r="2075" spans="2:12">
      <c r="B2075" t="str" cm="1">
        <f t="array" ref="B2075">IF(A2075="","-",_xldudf_EVEONLINE_GROUP(_FV(_FV(A2075,"type"),"groupID")))</f>
        <v>-</v>
      </c>
      <c r="C2075" t="str" cm="1">
        <f t="array" ref="C2075">IF(B2075="-","-",_xldudf_EVEONLINE_CATEGORY(_FV(B2075,"category_id")))</f>
        <v>-</v>
      </c>
      <c r="K2075" s="4" cm="1">
        <f t="array" ref="K2075">IFERROR(_FV(_xldudf_EVEONLINE_TYPE(_FV(_FV(A2075,"type"),"id")),"Adjusted Price",TRUE),0)</f>
        <v>0</v>
      </c>
      <c r="L2075" s="4">
        <f t="shared" si="32"/>
        <v>0</v>
      </c>
    </row>
    <row r="2076" spans="2:12">
      <c r="B2076" t="str" cm="1">
        <f t="array" ref="B2076">IF(A2076="","-",_xldudf_EVEONLINE_GROUP(_FV(_FV(A2076,"type"),"groupID")))</f>
        <v>-</v>
      </c>
      <c r="C2076" t="str" cm="1">
        <f t="array" ref="C2076">IF(B2076="-","-",_xldudf_EVEONLINE_CATEGORY(_FV(B2076,"category_id")))</f>
        <v>-</v>
      </c>
      <c r="K2076" s="4" cm="1">
        <f t="array" ref="K2076">IFERROR(_FV(_xldudf_EVEONLINE_TYPE(_FV(_FV(A2076,"type"),"id")),"Adjusted Price",TRUE),0)</f>
        <v>0</v>
      </c>
      <c r="L2076" s="4">
        <f t="shared" si="32"/>
        <v>0</v>
      </c>
    </row>
    <row r="2077" spans="2:12">
      <c r="B2077" t="str" cm="1">
        <f t="array" ref="B2077">IF(A2077="","-",_xldudf_EVEONLINE_GROUP(_FV(_FV(A2077,"type"),"groupID")))</f>
        <v>-</v>
      </c>
      <c r="C2077" t="str" cm="1">
        <f t="array" ref="C2077">IF(B2077="-","-",_xldudf_EVEONLINE_CATEGORY(_FV(B2077,"category_id")))</f>
        <v>-</v>
      </c>
      <c r="K2077" s="4" cm="1">
        <f t="array" ref="K2077">IFERROR(_FV(_xldudf_EVEONLINE_TYPE(_FV(_FV(A2077,"type"),"id")),"Adjusted Price",TRUE),0)</f>
        <v>0</v>
      </c>
      <c r="L2077" s="4">
        <f t="shared" si="32"/>
        <v>0</v>
      </c>
    </row>
    <row r="2078" spans="2:12">
      <c r="B2078" t="str" cm="1">
        <f t="array" ref="B2078">IF(A2078="","-",_xldudf_EVEONLINE_GROUP(_FV(_FV(A2078,"type"),"groupID")))</f>
        <v>-</v>
      </c>
      <c r="C2078" t="str" cm="1">
        <f t="array" ref="C2078">IF(B2078="-","-",_xldudf_EVEONLINE_CATEGORY(_FV(B2078,"category_id")))</f>
        <v>-</v>
      </c>
      <c r="K2078" s="4" cm="1">
        <f t="array" ref="K2078">IFERROR(_FV(_xldudf_EVEONLINE_TYPE(_FV(_FV(A2078,"type"),"id")),"Adjusted Price",TRUE),0)</f>
        <v>0</v>
      </c>
      <c r="L2078" s="4">
        <f t="shared" si="32"/>
        <v>0</v>
      </c>
    </row>
    <row r="2079" spans="2:12">
      <c r="B2079" t="str" cm="1">
        <f t="array" ref="B2079">IF(A2079="","-",_xldudf_EVEONLINE_GROUP(_FV(_FV(A2079,"type"),"groupID")))</f>
        <v>-</v>
      </c>
      <c r="C2079" t="str" cm="1">
        <f t="array" ref="C2079">IF(B2079="-","-",_xldudf_EVEONLINE_CATEGORY(_FV(B2079,"category_id")))</f>
        <v>-</v>
      </c>
      <c r="K2079" s="4" cm="1">
        <f t="array" ref="K2079">IFERROR(_FV(_xldudf_EVEONLINE_TYPE(_FV(_FV(A2079,"type"),"id")),"Adjusted Price",TRUE),0)</f>
        <v>0</v>
      </c>
      <c r="L2079" s="4">
        <f t="shared" si="32"/>
        <v>0</v>
      </c>
    </row>
    <row r="2080" spans="2:12">
      <c r="B2080" t="str" cm="1">
        <f t="array" ref="B2080">IF(A2080="","-",_xldudf_EVEONLINE_GROUP(_FV(_FV(A2080,"type"),"groupID")))</f>
        <v>-</v>
      </c>
      <c r="C2080" t="str" cm="1">
        <f t="array" ref="C2080">IF(B2080="-","-",_xldudf_EVEONLINE_CATEGORY(_FV(B2080,"category_id")))</f>
        <v>-</v>
      </c>
      <c r="K2080" s="4" cm="1">
        <f t="array" ref="K2080">IFERROR(_FV(_xldudf_EVEONLINE_TYPE(_FV(_FV(A2080,"type"),"id")),"Adjusted Price",TRUE),0)</f>
        <v>0</v>
      </c>
      <c r="L2080" s="4">
        <f t="shared" si="32"/>
        <v>0</v>
      </c>
    </row>
    <row r="2081" spans="2:12">
      <c r="B2081" t="str" cm="1">
        <f t="array" ref="B2081">IF(A2081="","-",_xldudf_EVEONLINE_GROUP(_FV(_FV(A2081,"type"),"groupID")))</f>
        <v>-</v>
      </c>
      <c r="C2081" t="str" cm="1">
        <f t="array" ref="C2081">IF(B2081="-","-",_xldudf_EVEONLINE_CATEGORY(_FV(B2081,"category_id")))</f>
        <v>-</v>
      </c>
      <c r="K2081" s="4" cm="1">
        <f t="array" ref="K2081">IFERROR(_FV(_xldudf_EVEONLINE_TYPE(_FV(_FV(A2081,"type"),"id")),"Adjusted Price",TRUE),0)</f>
        <v>0</v>
      </c>
      <c r="L2081" s="4">
        <f t="shared" si="32"/>
        <v>0</v>
      </c>
    </row>
    <row r="2082" spans="2:12">
      <c r="B2082" t="str" cm="1">
        <f t="array" ref="B2082">IF(A2082="","-",_xldudf_EVEONLINE_GROUP(_FV(_FV(A2082,"type"),"groupID")))</f>
        <v>-</v>
      </c>
      <c r="C2082" t="str" cm="1">
        <f t="array" ref="C2082">IF(B2082="-","-",_xldudf_EVEONLINE_CATEGORY(_FV(B2082,"category_id")))</f>
        <v>-</v>
      </c>
      <c r="K2082" s="4" cm="1">
        <f t="array" ref="K2082">IFERROR(_FV(_xldudf_EVEONLINE_TYPE(_FV(_FV(A2082,"type"),"id")),"Adjusted Price",TRUE),0)</f>
        <v>0</v>
      </c>
      <c r="L2082" s="4">
        <f t="shared" si="32"/>
        <v>0</v>
      </c>
    </row>
    <row r="2083" spans="2:12">
      <c r="B2083" t="str" cm="1">
        <f t="array" ref="B2083">IF(A2083="","-",_xldudf_EVEONLINE_GROUP(_FV(_FV(A2083,"type"),"groupID")))</f>
        <v>-</v>
      </c>
      <c r="C2083" t="str" cm="1">
        <f t="array" ref="C2083">IF(B2083="-","-",_xldudf_EVEONLINE_CATEGORY(_FV(B2083,"category_id")))</f>
        <v>-</v>
      </c>
      <c r="K2083" s="4" cm="1">
        <f t="array" ref="K2083">IFERROR(_FV(_xldudf_EVEONLINE_TYPE(_FV(_FV(A2083,"type"),"id")),"Adjusted Price",TRUE),0)</f>
        <v>0</v>
      </c>
      <c r="L2083" s="4">
        <f t="shared" si="32"/>
        <v>0</v>
      </c>
    </row>
    <row r="2084" spans="2:12">
      <c r="B2084" t="str" cm="1">
        <f t="array" ref="B2084">IF(A2084="","-",_xldudf_EVEONLINE_GROUP(_FV(_FV(A2084,"type"),"groupID")))</f>
        <v>-</v>
      </c>
      <c r="C2084" t="str" cm="1">
        <f t="array" ref="C2084">IF(B2084="-","-",_xldudf_EVEONLINE_CATEGORY(_FV(B2084,"category_id")))</f>
        <v>-</v>
      </c>
      <c r="K2084" s="4" cm="1">
        <f t="array" ref="K2084">IFERROR(_FV(_xldudf_EVEONLINE_TYPE(_FV(_FV(A2084,"type"),"id")),"Adjusted Price",TRUE),0)</f>
        <v>0</v>
      </c>
      <c r="L2084" s="4">
        <f t="shared" si="32"/>
        <v>0</v>
      </c>
    </row>
    <row r="2085" spans="2:12">
      <c r="B2085" t="str" cm="1">
        <f t="array" ref="B2085">IF(A2085="","-",_xldudf_EVEONLINE_GROUP(_FV(_FV(A2085,"type"),"groupID")))</f>
        <v>-</v>
      </c>
      <c r="C2085" t="str" cm="1">
        <f t="array" ref="C2085">IF(B2085="-","-",_xldudf_EVEONLINE_CATEGORY(_FV(B2085,"category_id")))</f>
        <v>-</v>
      </c>
      <c r="K2085" s="4" cm="1">
        <f t="array" ref="K2085">IFERROR(_FV(_xldudf_EVEONLINE_TYPE(_FV(_FV(A2085,"type"),"id")),"Adjusted Price",TRUE),0)</f>
        <v>0</v>
      </c>
      <c r="L2085" s="4">
        <f t="shared" si="32"/>
        <v>0</v>
      </c>
    </row>
    <row r="2086" spans="2:12">
      <c r="B2086" t="str" cm="1">
        <f t="array" ref="B2086">IF(A2086="","-",_xldudf_EVEONLINE_GROUP(_FV(_FV(A2086,"type"),"groupID")))</f>
        <v>-</v>
      </c>
      <c r="C2086" t="str" cm="1">
        <f t="array" ref="C2086">IF(B2086="-","-",_xldudf_EVEONLINE_CATEGORY(_FV(B2086,"category_id")))</f>
        <v>-</v>
      </c>
      <c r="K2086" s="4" cm="1">
        <f t="array" ref="K2086">IFERROR(_FV(_xldudf_EVEONLINE_TYPE(_FV(_FV(A2086,"type"),"id")),"Adjusted Price",TRUE),0)</f>
        <v>0</v>
      </c>
      <c r="L2086" s="4">
        <f t="shared" si="32"/>
        <v>0</v>
      </c>
    </row>
    <row r="2087" spans="2:12">
      <c r="B2087" t="str" cm="1">
        <f t="array" ref="B2087">IF(A2087="","-",_xldudf_EVEONLINE_GROUP(_FV(_FV(A2087,"type"),"groupID")))</f>
        <v>-</v>
      </c>
      <c r="C2087" t="str" cm="1">
        <f t="array" ref="C2087">IF(B2087="-","-",_xldudf_EVEONLINE_CATEGORY(_FV(B2087,"category_id")))</f>
        <v>-</v>
      </c>
      <c r="K2087" s="4" cm="1">
        <f t="array" ref="K2087">IFERROR(_FV(_xldudf_EVEONLINE_TYPE(_FV(_FV(A2087,"type"),"id")),"Adjusted Price",TRUE),0)</f>
        <v>0</v>
      </c>
      <c r="L2087" s="4">
        <f t="shared" si="32"/>
        <v>0</v>
      </c>
    </row>
    <row r="2088" spans="2:12">
      <c r="B2088" t="str" cm="1">
        <f t="array" ref="B2088">IF(A2088="","-",_xldudf_EVEONLINE_GROUP(_FV(_FV(A2088,"type"),"groupID")))</f>
        <v>-</v>
      </c>
      <c r="C2088" t="str" cm="1">
        <f t="array" ref="C2088">IF(B2088="-","-",_xldudf_EVEONLINE_CATEGORY(_FV(B2088,"category_id")))</f>
        <v>-</v>
      </c>
      <c r="K2088" s="4" cm="1">
        <f t="array" ref="K2088">IFERROR(_FV(_xldudf_EVEONLINE_TYPE(_FV(_FV(A2088,"type"),"id")),"Adjusted Price",TRUE),0)</f>
        <v>0</v>
      </c>
      <c r="L2088" s="4">
        <f t="shared" si="32"/>
        <v>0</v>
      </c>
    </row>
    <row r="2089" spans="2:12">
      <c r="B2089" t="str" cm="1">
        <f t="array" ref="B2089">IF(A2089="","-",_xldudf_EVEONLINE_GROUP(_FV(_FV(A2089,"type"),"groupID")))</f>
        <v>-</v>
      </c>
      <c r="C2089" t="str" cm="1">
        <f t="array" ref="C2089">IF(B2089="-","-",_xldudf_EVEONLINE_CATEGORY(_FV(B2089,"category_id")))</f>
        <v>-</v>
      </c>
      <c r="K2089" s="4" cm="1">
        <f t="array" ref="K2089">IFERROR(_FV(_xldudf_EVEONLINE_TYPE(_FV(_FV(A2089,"type"),"id")),"Adjusted Price",TRUE),0)</f>
        <v>0</v>
      </c>
      <c r="L2089" s="4">
        <f t="shared" si="32"/>
        <v>0</v>
      </c>
    </row>
    <row r="2090" spans="2:12">
      <c r="B2090" t="str" cm="1">
        <f t="array" ref="B2090">IF(A2090="","-",_xldudf_EVEONLINE_GROUP(_FV(_FV(A2090,"type"),"groupID")))</f>
        <v>-</v>
      </c>
      <c r="C2090" t="str" cm="1">
        <f t="array" ref="C2090">IF(B2090="-","-",_xldudf_EVEONLINE_CATEGORY(_FV(B2090,"category_id")))</f>
        <v>-</v>
      </c>
      <c r="K2090" s="4" cm="1">
        <f t="array" ref="K2090">IFERROR(_FV(_xldudf_EVEONLINE_TYPE(_FV(_FV(A2090,"type"),"id")),"Adjusted Price",TRUE),0)</f>
        <v>0</v>
      </c>
      <c r="L2090" s="4">
        <f t="shared" si="32"/>
        <v>0</v>
      </c>
    </row>
    <row r="2091" spans="2:12">
      <c r="B2091" t="str" cm="1">
        <f t="array" ref="B2091">IF(A2091="","-",_xldudf_EVEONLINE_GROUP(_FV(_FV(A2091,"type"),"groupID")))</f>
        <v>-</v>
      </c>
      <c r="C2091" t="str" cm="1">
        <f t="array" ref="C2091">IF(B2091="-","-",_xldudf_EVEONLINE_CATEGORY(_FV(B2091,"category_id")))</f>
        <v>-</v>
      </c>
      <c r="K2091" s="4" cm="1">
        <f t="array" ref="K2091">IFERROR(_FV(_xldudf_EVEONLINE_TYPE(_FV(_FV(A2091,"type"),"id")),"Adjusted Price",TRUE),0)</f>
        <v>0</v>
      </c>
      <c r="L2091" s="4">
        <f t="shared" si="32"/>
        <v>0</v>
      </c>
    </row>
    <row r="2092" spans="2:12">
      <c r="B2092" t="str" cm="1">
        <f t="array" ref="B2092">IF(A2092="","-",_xldudf_EVEONLINE_GROUP(_FV(_FV(A2092,"type"),"groupID")))</f>
        <v>-</v>
      </c>
      <c r="C2092" t="str" cm="1">
        <f t="array" ref="C2092">IF(B2092="-","-",_xldudf_EVEONLINE_CATEGORY(_FV(B2092,"category_id")))</f>
        <v>-</v>
      </c>
      <c r="K2092" s="4" cm="1">
        <f t="array" ref="K2092">IFERROR(_FV(_xldudf_EVEONLINE_TYPE(_FV(_FV(A2092,"type"),"id")),"Adjusted Price",TRUE),0)</f>
        <v>0</v>
      </c>
      <c r="L2092" s="4">
        <f t="shared" si="32"/>
        <v>0</v>
      </c>
    </row>
    <row r="2093" spans="2:12">
      <c r="B2093" t="str" cm="1">
        <f t="array" ref="B2093">IF(A2093="","-",_xldudf_EVEONLINE_GROUP(_FV(_FV(A2093,"type"),"groupID")))</f>
        <v>-</v>
      </c>
      <c r="C2093" t="str" cm="1">
        <f t="array" ref="C2093">IF(B2093="-","-",_xldudf_EVEONLINE_CATEGORY(_FV(B2093,"category_id")))</f>
        <v>-</v>
      </c>
      <c r="K2093" s="4" cm="1">
        <f t="array" ref="K2093">IFERROR(_FV(_xldudf_EVEONLINE_TYPE(_FV(_FV(A2093,"type"),"id")),"Adjusted Price",TRUE),0)</f>
        <v>0</v>
      </c>
      <c r="L2093" s="4">
        <f t="shared" si="32"/>
        <v>0</v>
      </c>
    </row>
    <row r="2094" spans="2:12">
      <c r="B2094" t="str" cm="1">
        <f t="array" ref="B2094">IF(A2094="","-",_xldudf_EVEONLINE_GROUP(_FV(_FV(A2094,"type"),"groupID")))</f>
        <v>-</v>
      </c>
      <c r="C2094" t="str" cm="1">
        <f t="array" ref="C2094">IF(B2094="-","-",_xldudf_EVEONLINE_CATEGORY(_FV(B2094,"category_id")))</f>
        <v>-</v>
      </c>
      <c r="K2094" s="4" cm="1">
        <f t="array" ref="K2094">IFERROR(_FV(_xldudf_EVEONLINE_TYPE(_FV(_FV(A2094,"type"),"id")),"Adjusted Price",TRUE),0)</f>
        <v>0</v>
      </c>
      <c r="L2094" s="4">
        <f t="shared" si="32"/>
        <v>0</v>
      </c>
    </row>
    <row r="2095" spans="2:12">
      <c r="B2095" t="str" cm="1">
        <f t="array" ref="B2095">IF(A2095="","-",_xldudf_EVEONLINE_GROUP(_FV(_FV(A2095,"type"),"groupID")))</f>
        <v>-</v>
      </c>
      <c r="C2095" t="str" cm="1">
        <f t="array" ref="C2095">IF(B2095="-","-",_xldudf_EVEONLINE_CATEGORY(_FV(B2095,"category_id")))</f>
        <v>-</v>
      </c>
      <c r="K2095" s="4" cm="1">
        <f t="array" ref="K2095">IFERROR(_FV(_xldudf_EVEONLINE_TYPE(_FV(_FV(A2095,"type"),"id")),"Adjusted Price",TRUE),0)</f>
        <v>0</v>
      </c>
      <c r="L2095" s="4">
        <f t="shared" si="32"/>
        <v>0</v>
      </c>
    </row>
    <row r="2096" spans="2:12">
      <c r="B2096" t="str" cm="1">
        <f t="array" ref="B2096">IF(A2096="","-",_xldudf_EVEONLINE_GROUP(_FV(_FV(A2096,"type"),"groupID")))</f>
        <v>-</v>
      </c>
      <c r="C2096" t="str" cm="1">
        <f t="array" ref="C2096">IF(B2096="-","-",_xldudf_EVEONLINE_CATEGORY(_FV(B2096,"category_id")))</f>
        <v>-</v>
      </c>
      <c r="K2096" s="4" cm="1">
        <f t="array" ref="K2096">IFERROR(_FV(_xldudf_EVEONLINE_TYPE(_FV(_FV(A2096,"type"),"id")),"Adjusted Price",TRUE),0)</f>
        <v>0</v>
      </c>
      <c r="L2096" s="4">
        <f t="shared" si="32"/>
        <v>0</v>
      </c>
    </row>
    <row r="2097" spans="2:12">
      <c r="B2097" t="str" cm="1">
        <f t="array" ref="B2097">IF(A2097="","-",_xldudf_EVEONLINE_GROUP(_FV(_FV(A2097,"type"),"groupID")))</f>
        <v>-</v>
      </c>
      <c r="C2097" t="str" cm="1">
        <f t="array" ref="C2097">IF(B2097="-","-",_xldudf_EVEONLINE_CATEGORY(_FV(B2097,"category_id")))</f>
        <v>-</v>
      </c>
      <c r="K2097" s="4" cm="1">
        <f t="array" ref="K2097">IFERROR(_FV(_xldudf_EVEONLINE_TYPE(_FV(_FV(A2097,"type"),"id")),"Adjusted Price",TRUE),0)</f>
        <v>0</v>
      </c>
      <c r="L2097" s="4">
        <f t="shared" si="32"/>
        <v>0</v>
      </c>
    </row>
    <row r="2098" spans="2:12">
      <c r="B2098" t="str" cm="1">
        <f t="array" ref="B2098">IF(A2098="","-",_xldudf_EVEONLINE_GROUP(_FV(_FV(A2098,"type"),"groupID")))</f>
        <v>-</v>
      </c>
      <c r="C2098" t="str" cm="1">
        <f t="array" ref="C2098">IF(B2098="-","-",_xldudf_EVEONLINE_CATEGORY(_FV(B2098,"category_id")))</f>
        <v>-</v>
      </c>
      <c r="K2098" s="4" cm="1">
        <f t="array" ref="K2098">IFERROR(_FV(_xldudf_EVEONLINE_TYPE(_FV(_FV(A2098,"type"),"id")),"Adjusted Price",TRUE),0)</f>
        <v>0</v>
      </c>
      <c r="L2098" s="4">
        <f t="shared" si="32"/>
        <v>0</v>
      </c>
    </row>
    <row r="2099" spans="2:12">
      <c r="B2099" t="str" cm="1">
        <f t="array" ref="B2099">IF(A2099="","-",_xldudf_EVEONLINE_GROUP(_FV(_FV(A2099,"type"),"groupID")))</f>
        <v>-</v>
      </c>
      <c r="C2099" t="str" cm="1">
        <f t="array" ref="C2099">IF(B2099="-","-",_xldudf_EVEONLINE_CATEGORY(_FV(B2099,"category_id")))</f>
        <v>-</v>
      </c>
      <c r="K2099" s="4" cm="1">
        <f t="array" ref="K2099">IFERROR(_FV(_xldudf_EVEONLINE_TYPE(_FV(_FV(A2099,"type"),"id")),"Adjusted Price",TRUE),0)</f>
        <v>0</v>
      </c>
      <c r="L2099" s="4">
        <f t="shared" si="32"/>
        <v>0</v>
      </c>
    </row>
    <row r="2100" spans="2:12">
      <c r="B2100" t="str" cm="1">
        <f t="array" ref="B2100">IF(A2100="","-",_xldudf_EVEONLINE_GROUP(_FV(_FV(A2100,"type"),"groupID")))</f>
        <v>-</v>
      </c>
      <c r="C2100" t="str" cm="1">
        <f t="array" ref="C2100">IF(B2100="-","-",_xldudf_EVEONLINE_CATEGORY(_FV(B2100,"category_id")))</f>
        <v>-</v>
      </c>
      <c r="K2100" s="4" cm="1">
        <f t="array" ref="K2100">IFERROR(_FV(_xldudf_EVEONLINE_TYPE(_FV(_FV(A2100,"type"),"id")),"Adjusted Price",TRUE),0)</f>
        <v>0</v>
      </c>
      <c r="L2100" s="4">
        <f t="shared" si="32"/>
        <v>0</v>
      </c>
    </row>
    <row r="2101" spans="2:12">
      <c r="B2101" t="str" cm="1">
        <f t="array" ref="B2101">IF(A2101="","-",_xldudf_EVEONLINE_GROUP(_FV(_FV(A2101,"type"),"groupID")))</f>
        <v>-</v>
      </c>
      <c r="C2101" t="str" cm="1">
        <f t="array" ref="C2101">IF(B2101="-","-",_xldudf_EVEONLINE_CATEGORY(_FV(B2101,"category_id")))</f>
        <v>-</v>
      </c>
      <c r="K2101" s="4" cm="1">
        <f t="array" ref="K2101">IFERROR(_FV(_xldudf_EVEONLINE_TYPE(_FV(_FV(A2101,"type"),"id")),"Adjusted Price",TRUE),0)</f>
        <v>0</v>
      </c>
      <c r="L2101" s="4">
        <f t="shared" si="32"/>
        <v>0</v>
      </c>
    </row>
    <row r="2102" spans="2:12">
      <c r="B2102" t="str" cm="1">
        <f t="array" ref="B2102">IF(A2102="","-",_xldudf_EVEONLINE_GROUP(_FV(_FV(A2102,"type"),"groupID")))</f>
        <v>-</v>
      </c>
      <c r="C2102" t="str" cm="1">
        <f t="array" ref="C2102">IF(B2102="-","-",_xldudf_EVEONLINE_CATEGORY(_FV(B2102,"category_id")))</f>
        <v>-</v>
      </c>
      <c r="K2102" s="4" cm="1">
        <f t="array" ref="K2102">IFERROR(_FV(_xldudf_EVEONLINE_TYPE(_FV(_FV(A2102,"type"),"id")),"Adjusted Price",TRUE),0)</f>
        <v>0</v>
      </c>
      <c r="L2102" s="4">
        <f t="shared" si="32"/>
        <v>0</v>
      </c>
    </row>
    <row r="2103" spans="2:12">
      <c r="B2103" t="str" cm="1">
        <f t="array" ref="B2103">IF(A2103="","-",_xldudf_EVEONLINE_GROUP(_FV(_FV(A2103,"type"),"groupID")))</f>
        <v>-</v>
      </c>
      <c r="C2103" t="str" cm="1">
        <f t="array" ref="C2103">IF(B2103="-","-",_xldudf_EVEONLINE_CATEGORY(_FV(B2103,"category_id")))</f>
        <v>-</v>
      </c>
      <c r="K2103" s="4" cm="1">
        <f t="array" ref="K2103">IFERROR(_FV(_xldudf_EVEONLINE_TYPE(_FV(_FV(A2103,"type"),"id")),"Adjusted Price",TRUE),0)</f>
        <v>0</v>
      </c>
      <c r="L2103" s="4">
        <f t="shared" si="32"/>
        <v>0</v>
      </c>
    </row>
    <row r="2104" spans="2:12">
      <c r="B2104" t="str" cm="1">
        <f t="array" ref="B2104">IF(A2104="","-",_xldudf_EVEONLINE_GROUP(_FV(_FV(A2104,"type"),"groupID")))</f>
        <v>-</v>
      </c>
      <c r="C2104" t="str" cm="1">
        <f t="array" ref="C2104">IF(B2104="-","-",_xldudf_EVEONLINE_CATEGORY(_FV(B2104,"category_id")))</f>
        <v>-</v>
      </c>
      <c r="K2104" s="4" cm="1">
        <f t="array" ref="K2104">IFERROR(_FV(_xldudf_EVEONLINE_TYPE(_FV(_FV(A2104,"type"),"id")),"Adjusted Price",TRUE),0)</f>
        <v>0</v>
      </c>
      <c r="L2104" s="4">
        <f t="shared" si="32"/>
        <v>0</v>
      </c>
    </row>
    <row r="2105" spans="2:12">
      <c r="B2105" t="str" cm="1">
        <f t="array" ref="B2105">IF(A2105="","-",_xldudf_EVEONLINE_GROUP(_FV(_FV(A2105,"type"),"groupID")))</f>
        <v>-</v>
      </c>
      <c r="C2105" t="str" cm="1">
        <f t="array" ref="C2105">IF(B2105="-","-",_xldudf_EVEONLINE_CATEGORY(_FV(B2105,"category_id")))</f>
        <v>-</v>
      </c>
      <c r="K2105" s="4" cm="1">
        <f t="array" ref="K2105">IFERROR(_FV(_xldudf_EVEONLINE_TYPE(_FV(_FV(A2105,"type"),"id")),"Adjusted Price",TRUE),0)</f>
        <v>0</v>
      </c>
      <c r="L2105" s="4">
        <f t="shared" si="32"/>
        <v>0</v>
      </c>
    </row>
    <row r="2106" spans="2:12">
      <c r="B2106" t="str" cm="1">
        <f t="array" ref="B2106">IF(A2106="","-",_xldudf_EVEONLINE_GROUP(_FV(_FV(A2106,"type"),"groupID")))</f>
        <v>-</v>
      </c>
      <c r="C2106" t="str" cm="1">
        <f t="array" ref="C2106">IF(B2106="-","-",_xldudf_EVEONLINE_CATEGORY(_FV(B2106,"category_id")))</f>
        <v>-</v>
      </c>
      <c r="K2106" s="4" cm="1">
        <f t="array" ref="K2106">IFERROR(_FV(_xldudf_EVEONLINE_TYPE(_FV(_FV(A2106,"type"),"id")),"Adjusted Price",TRUE),0)</f>
        <v>0</v>
      </c>
      <c r="L2106" s="4">
        <f t="shared" si="32"/>
        <v>0</v>
      </c>
    </row>
    <row r="2107" spans="2:12">
      <c r="B2107" t="str" cm="1">
        <f t="array" ref="B2107">IF(A2107="","-",_xldudf_EVEONLINE_GROUP(_FV(_FV(A2107,"type"),"groupID")))</f>
        <v>-</v>
      </c>
      <c r="C2107" t="str" cm="1">
        <f t="array" ref="C2107">IF(B2107="-","-",_xldudf_EVEONLINE_CATEGORY(_FV(B2107,"category_id")))</f>
        <v>-</v>
      </c>
      <c r="K2107" s="4" cm="1">
        <f t="array" ref="K2107">IFERROR(_FV(_xldudf_EVEONLINE_TYPE(_FV(_FV(A2107,"type"),"id")),"Adjusted Price",TRUE),0)</f>
        <v>0</v>
      </c>
      <c r="L2107" s="4">
        <f t="shared" si="32"/>
        <v>0</v>
      </c>
    </row>
    <row r="2108" spans="2:12">
      <c r="B2108" t="str" cm="1">
        <f t="array" ref="B2108">IF(A2108="","-",_xldudf_EVEONLINE_GROUP(_FV(_FV(A2108,"type"),"groupID")))</f>
        <v>-</v>
      </c>
      <c r="C2108" t="str" cm="1">
        <f t="array" ref="C2108">IF(B2108="-","-",_xldudf_EVEONLINE_CATEGORY(_FV(B2108,"category_id")))</f>
        <v>-</v>
      </c>
      <c r="K2108" s="4" cm="1">
        <f t="array" ref="K2108">IFERROR(_FV(_xldudf_EVEONLINE_TYPE(_FV(_FV(A2108,"type"),"id")),"Adjusted Price",TRUE),0)</f>
        <v>0</v>
      </c>
      <c r="L2108" s="4">
        <f t="shared" si="32"/>
        <v>0</v>
      </c>
    </row>
    <row r="2109" spans="2:12">
      <c r="B2109" t="str" cm="1">
        <f t="array" ref="B2109">IF(A2109="","-",_xldudf_EVEONLINE_GROUP(_FV(_FV(A2109,"type"),"groupID")))</f>
        <v>-</v>
      </c>
      <c r="C2109" t="str" cm="1">
        <f t="array" ref="C2109">IF(B2109="-","-",_xldudf_EVEONLINE_CATEGORY(_FV(B2109,"category_id")))</f>
        <v>-</v>
      </c>
      <c r="K2109" s="4" cm="1">
        <f t="array" ref="K2109">IFERROR(_FV(_xldudf_EVEONLINE_TYPE(_FV(_FV(A2109,"type"),"id")),"Adjusted Price",TRUE),0)</f>
        <v>0</v>
      </c>
      <c r="L2109" s="4">
        <f t="shared" si="32"/>
        <v>0</v>
      </c>
    </row>
    <row r="2110" spans="2:12">
      <c r="B2110" t="str" cm="1">
        <f t="array" ref="B2110">IF(A2110="","-",_xldudf_EVEONLINE_GROUP(_FV(_FV(A2110,"type"),"groupID")))</f>
        <v>-</v>
      </c>
      <c r="C2110" t="str" cm="1">
        <f t="array" ref="C2110">IF(B2110="-","-",_xldudf_EVEONLINE_CATEGORY(_FV(B2110,"category_id")))</f>
        <v>-</v>
      </c>
      <c r="K2110" s="4" cm="1">
        <f t="array" ref="K2110">IFERROR(_FV(_xldudf_EVEONLINE_TYPE(_FV(_FV(A2110,"type"),"id")),"Adjusted Price",TRUE),0)</f>
        <v>0</v>
      </c>
      <c r="L2110" s="4">
        <f t="shared" si="32"/>
        <v>0</v>
      </c>
    </row>
    <row r="2111" spans="2:12">
      <c r="B2111" t="str" cm="1">
        <f t="array" ref="B2111">IF(A2111="","-",_xldudf_EVEONLINE_GROUP(_FV(_FV(A2111,"type"),"groupID")))</f>
        <v>-</v>
      </c>
      <c r="C2111" t="str" cm="1">
        <f t="array" ref="C2111">IF(B2111="-","-",_xldudf_EVEONLINE_CATEGORY(_FV(B2111,"category_id")))</f>
        <v>-</v>
      </c>
      <c r="K2111" s="4" cm="1">
        <f t="array" ref="K2111">IFERROR(_FV(_xldudf_EVEONLINE_TYPE(_FV(_FV(A2111,"type"),"id")),"Adjusted Price",TRUE),0)</f>
        <v>0</v>
      </c>
      <c r="L2111" s="4">
        <f t="shared" si="32"/>
        <v>0</v>
      </c>
    </row>
    <row r="2112" spans="2:12">
      <c r="B2112" t="str" cm="1">
        <f t="array" ref="B2112">IF(A2112="","-",_xldudf_EVEONLINE_GROUP(_FV(_FV(A2112,"type"),"groupID")))</f>
        <v>-</v>
      </c>
      <c r="C2112" t="str" cm="1">
        <f t="array" ref="C2112">IF(B2112="-","-",_xldudf_EVEONLINE_CATEGORY(_FV(B2112,"category_id")))</f>
        <v>-</v>
      </c>
      <c r="K2112" s="4" cm="1">
        <f t="array" ref="K2112">IFERROR(_FV(_xldudf_EVEONLINE_TYPE(_FV(_FV(A2112,"type"),"id")),"Adjusted Price",TRUE),0)</f>
        <v>0</v>
      </c>
      <c r="L2112" s="4">
        <f t="shared" si="32"/>
        <v>0</v>
      </c>
    </row>
    <row r="2113" spans="2:12">
      <c r="B2113" t="str" cm="1">
        <f t="array" ref="B2113">IF(A2113="","-",_xldudf_EVEONLINE_GROUP(_FV(_FV(A2113,"type"),"groupID")))</f>
        <v>-</v>
      </c>
      <c r="C2113" t="str" cm="1">
        <f t="array" ref="C2113">IF(B2113="-","-",_xldudf_EVEONLINE_CATEGORY(_FV(B2113,"category_id")))</f>
        <v>-</v>
      </c>
      <c r="K2113" s="4" cm="1">
        <f t="array" ref="K2113">IFERROR(_FV(_xldudf_EVEONLINE_TYPE(_FV(_FV(A2113,"type"),"id")),"Adjusted Price",TRUE),0)</f>
        <v>0</v>
      </c>
      <c r="L2113" s="4">
        <f t="shared" si="32"/>
        <v>0</v>
      </c>
    </row>
    <row r="2114" spans="2:12">
      <c r="B2114" t="str" cm="1">
        <f t="array" ref="B2114">IF(A2114="","-",_xldudf_EVEONLINE_GROUP(_FV(_FV(A2114,"type"),"groupID")))</f>
        <v>-</v>
      </c>
      <c r="C2114" t="str" cm="1">
        <f t="array" ref="C2114">IF(B2114="-","-",_xldudf_EVEONLINE_CATEGORY(_FV(B2114,"category_id")))</f>
        <v>-</v>
      </c>
      <c r="K2114" s="4" cm="1">
        <f t="array" ref="K2114">IFERROR(_FV(_xldudf_EVEONLINE_TYPE(_FV(_FV(A2114,"type"),"id")),"Adjusted Price",TRUE),0)</f>
        <v>0</v>
      </c>
      <c r="L2114" s="4">
        <f t="shared" si="32"/>
        <v>0</v>
      </c>
    </row>
    <row r="2115" spans="2:12">
      <c r="B2115" t="str" cm="1">
        <f t="array" ref="B2115">IF(A2115="","-",_xldudf_EVEONLINE_GROUP(_FV(_FV(A2115,"type"),"groupID")))</f>
        <v>-</v>
      </c>
      <c r="C2115" t="str" cm="1">
        <f t="array" ref="C2115">IF(B2115="-","-",_xldudf_EVEONLINE_CATEGORY(_FV(B2115,"category_id")))</f>
        <v>-</v>
      </c>
      <c r="K2115" s="4" cm="1">
        <f t="array" ref="K2115">IFERROR(_FV(_xldudf_EVEONLINE_TYPE(_FV(_FV(A2115,"type"),"id")),"Adjusted Price",TRUE),0)</f>
        <v>0</v>
      </c>
      <c r="L2115" s="4">
        <f t="shared" ref="L2115:L2178" si="33">F2115*K2115</f>
        <v>0</v>
      </c>
    </row>
    <row r="2116" spans="2:12">
      <c r="B2116" t="str" cm="1">
        <f t="array" ref="B2116">IF(A2116="","-",_xldudf_EVEONLINE_GROUP(_FV(_FV(A2116,"type"),"groupID")))</f>
        <v>-</v>
      </c>
      <c r="C2116" t="str" cm="1">
        <f t="array" ref="C2116">IF(B2116="-","-",_xldudf_EVEONLINE_CATEGORY(_FV(B2116,"category_id")))</f>
        <v>-</v>
      </c>
      <c r="K2116" s="4" cm="1">
        <f t="array" ref="K2116">IFERROR(_FV(_xldudf_EVEONLINE_TYPE(_FV(_FV(A2116,"type"),"id")),"Adjusted Price",TRUE),0)</f>
        <v>0</v>
      </c>
      <c r="L2116" s="4">
        <f t="shared" si="33"/>
        <v>0</v>
      </c>
    </row>
    <row r="2117" spans="2:12">
      <c r="B2117" t="str" cm="1">
        <f t="array" ref="B2117">IF(A2117="","-",_xldudf_EVEONLINE_GROUP(_FV(_FV(A2117,"type"),"groupID")))</f>
        <v>-</v>
      </c>
      <c r="C2117" t="str" cm="1">
        <f t="array" ref="C2117">IF(B2117="-","-",_xldudf_EVEONLINE_CATEGORY(_FV(B2117,"category_id")))</f>
        <v>-</v>
      </c>
      <c r="K2117" s="4" cm="1">
        <f t="array" ref="K2117">IFERROR(_FV(_xldudf_EVEONLINE_TYPE(_FV(_FV(A2117,"type"),"id")),"Adjusted Price",TRUE),0)</f>
        <v>0</v>
      </c>
      <c r="L2117" s="4">
        <f t="shared" si="33"/>
        <v>0</v>
      </c>
    </row>
    <row r="2118" spans="2:12">
      <c r="B2118" t="str" cm="1">
        <f t="array" ref="B2118">IF(A2118="","-",_xldudf_EVEONLINE_GROUP(_FV(_FV(A2118,"type"),"groupID")))</f>
        <v>-</v>
      </c>
      <c r="C2118" t="str" cm="1">
        <f t="array" ref="C2118">IF(B2118="-","-",_xldudf_EVEONLINE_CATEGORY(_FV(B2118,"category_id")))</f>
        <v>-</v>
      </c>
      <c r="K2118" s="4" cm="1">
        <f t="array" ref="K2118">IFERROR(_FV(_xldudf_EVEONLINE_TYPE(_FV(_FV(A2118,"type"),"id")),"Adjusted Price",TRUE),0)</f>
        <v>0</v>
      </c>
      <c r="L2118" s="4">
        <f t="shared" si="33"/>
        <v>0</v>
      </c>
    </row>
    <row r="2119" spans="2:12">
      <c r="B2119" t="str" cm="1">
        <f t="array" ref="B2119">IF(A2119="","-",_xldudf_EVEONLINE_GROUP(_FV(_FV(A2119,"type"),"groupID")))</f>
        <v>-</v>
      </c>
      <c r="C2119" t="str" cm="1">
        <f t="array" ref="C2119">IF(B2119="-","-",_xldudf_EVEONLINE_CATEGORY(_FV(B2119,"category_id")))</f>
        <v>-</v>
      </c>
      <c r="K2119" s="4" cm="1">
        <f t="array" ref="K2119">IFERROR(_FV(_xldudf_EVEONLINE_TYPE(_FV(_FV(A2119,"type"),"id")),"Adjusted Price",TRUE),0)</f>
        <v>0</v>
      </c>
      <c r="L2119" s="4">
        <f t="shared" si="33"/>
        <v>0</v>
      </c>
    </row>
    <row r="2120" spans="2:12">
      <c r="B2120" t="str" cm="1">
        <f t="array" ref="B2120">IF(A2120="","-",_xldudf_EVEONLINE_GROUP(_FV(_FV(A2120,"type"),"groupID")))</f>
        <v>-</v>
      </c>
      <c r="C2120" t="str" cm="1">
        <f t="array" ref="C2120">IF(B2120="-","-",_xldudf_EVEONLINE_CATEGORY(_FV(B2120,"category_id")))</f>
        <v>-</v>
      </c>
      <c r="K2120" s="4" cm="1">
        <f t="array" ref="K2120">IFERROR(_FV(_xldudf_EVEONLINE_TYPE(_FV(_FV(A2120,"type"),"id")),"Adjusted Price",TRUE),0)</f>
        <v>0</v>
      </c>
      <c r="L2120" s="4">
        <f t="shared" si="33"/>
        <v>0</v>
      </c>
    </row>
    <row r="2121" spans="2:12">
      <c r="B2121" t="str" cm="1">
        <f t="array" ref="B2121">IF(A2121="","-",_xldudf_EVEONLINE_GROUP(_FV(_FV(A2121,"type"),"groupID")))</f>
        <v>-</v>
      </c>
      <c r="C2121" t="str" cm="1">
        <f t="array" ref="C2121">IF(B2121="-","-",_xldudf_EVEONLINE_CATEGORY(_FV(B2121,"category_id")))</f>
        <v>-</v>
      </c>
      <c r="K2121" s="4" cm="1">
        <f t="array" ref="K2121">IFERROR(_FV(_xldudf_EVEONLINE_TYPE(_FV(_FV(A2121,"type"),"id")),"Adjusted Price",TRUE),0)</f>
        <v>0</v>
      </c>
      <c r="L2121" s="4">
        <f t="shared" si="33"/>
        <v>0</v>
      </c>
    </row>
    <row r="2122" spans="2:12">
      <c r="B2122" t="str" cm="1">
        <f t="array" ref="B2122">IF(A2122="","-",_xldudf_EVEONLINE_GROUP(_FV(_FV(A2122,"type"),"groupID")))</f>
        <v>-</v>
      </c>
      <c r="C2122" t="str" cm="1">
        <f t="array" ref="C2122">IF(B2122="-","-",_xldudf_EVEONLINE_CATEGORY(_FV(B2122,"category_id")))</f>
        <v>-</v>
      </c>
      <c r="K2122" s="4" cm="1">
        <f t="array" ref="K2122">IFERROR(_FV(_xldudf_EVEONLINE_TYPE(_FV(_FV(A2122,"type"),"id")),"Adjusted Price",TRUE),0)</f>
        <v>0</v>
      </c>
      <c r="L2122" s="4">
        <f t="shared" si="33"/>
        <v>0</v>
      </c>
    </row>
    <row r="2123" spans="2:12">
      <c r="B2123" t="str" cm="1">
        <f t="array" ref="B2123">IF(A2123="","-",_xldudf_EVEONLINE_GROUP(_FV(_FV(A2123,"type"),"groupID")))</f>
        <v>-</v>
      </c>
      <c r="C2123" t="str" cm="1">
        <f t="array" ref="C2123">IF(B2123="-","-",_xldudf_EVEONLINE_CATEGORY(_FV(B2123,"category_id")))</f>
        <v>-</v>
      </c>
      <c r="K2123" s="4" cm="1">
        <f t="array" ref="K2123">IFERROR(_FV(_xldudf_EVEONLINE_TYPE(_FV(_FV(A2123,"type"),"id")),"Adjusted Price",TRUE),0)</f>
        <v>0</v>
      </c>
      <c r="L2123" s="4">
        <f t="shared" si="33"/>
        <v>0</v>
      </c>
    </row>
    <row r="2124" spans="2:12">
      <c r="B2124" t="str" cm="1">
        <f t="array" ref="B2124">IF(A2124="","-",_xldudf_EVEONLINE_GROUP(_FV(_FV(A2124,"type"),"groupID")))</f>
        <v>-</v>
      </c>
      <c r="C2124" t="str" cm="1">
        <f t="array" ref="C2124">IF(B2124="-","-",_xldudf_EVEONLINE_CATEGORY(_FV(B2124,"category_id")))</f>
        <v>-</v>
      </c>
      <c r="K2124" s="4" cm="1">
        <f t="array" ref="K2124">IFERROR(_FV(_xldudf_EVEONLINE_TYPE(_FV(_FV(A2124,"type"),"id")),"Adjusted Price",TRUE),0)</f>
        <v>0</v>
      </c>
      <c r="L2124" s="4">
        <f t="shared" si="33"/>
        <v>0</v>
      </c>
    </row>
    <row r="2125" spans="2:12">
      <c r="B2125" t="str" cm="1">
        <f t="array" ref="B2125">IF(A2125="","-",_xldudf_EVEONLINE_GROUP(_FV(_FV(A2125,"type"),"groupID")))</f>
        <v>-</v>
      </c>
      <c r="C2125" t="str" cm="1">
        <f t="array" ref="C2125">IF(B2125="-","-",_xldudf_EVEONLINE_CATEGORY(_FV(B2125,"category_id")))</f>
        <v>-</v>
      </c>
      <c r="K2125" s="4" cm="1">
        <f t="array" ref="K2125">IFERROR(_FV(_xldudf_EVEONLINE_TYPE(_FV(_FV(A2125,"type"),"id")),"Adjusted Price",TRUE),0)</f>
        <v>0</v>
      </c>
      <c r="L2125" s="4">
        <f t="shared" si="33"/>
        <v>0</v>
      </c>
    </row>
    <row r="2126" spans="2:12">
      <c r="B2126" t="str" cm="1">
        <f t="array" ref="B2126">IF(A2126="","-",_xldudf_EVEONLINE_GROUP(_FV(_FV(A2126,"type"),"groupID")))</f>
        <v>-</v>
      </c>
      <c r="C2126" t="str" cm="1">
        <f t="array" ref="C2126">IF(B2126="-","-",_xldudf_EVEONLINE_CATEGORY(_FV(B2126,"category_id")))</f>
        <v>-</v>
      </c>
      <c r="K2126" s="4" cm="1">
        <f t="array" ref="K2126">IFERROR(_FV(_xldudf_EVEONLINE_TYPE(_FV(_FV(A2126,"type"),"id")),"Adjusted Price",TRUE),0)</f>
        <v>0</v>
      </c>
      <c r="L2126" s="4">
        <f t="shared" si="33"/>
        <v>0</v>
      </c>
    </row>
    <row r="2127" spans="2:12">
      <c r="B2127" t="str" cm="1">
        <f t="array" ref="B2127">IF(A2127="","-",_xldudf_EVEONLINE_GROUP(_FV(_FV(A2127,"type"),"groupID")))</f>
        <v>-</v>
      </c>
      <c r="C2127" t="str" cm="1">
        <f t="array" ref="C2127">IF(B2127="-","-",_xldudf_EVEONLINE_CATEGORY(_FV(B2127,"category_id")))</f>
        <v>-</v>
      </c>
      <c r="K2127" s="4" cm="1">
        <f t="array" ref="K2127">IFERROR(_FV(_xldudf_EVEONLINE_TYPE(_FV(_FV(A2127,"type"),"id")),"Adjusted Price",TRUE),0)</f>
        <v>0</v>
      </c>
      <c r="L2127" s="4">
        <f t="shared" si="33"/>
        <v>0</v>
      </c>
    </row>
    <row r="2128" spans="2:12">
      <c r="B2128" t="str" cm="1">
        <f t="array" ref="B2128">IF(A2128="","-",_xldudf_EVEONLINE_GROUP(_FV(_FV(A2128,"type"),"groupID")))</f>
        <v>-</v>
      </c>
      <c r="C2128" t="str" cm="1">
        <f t="array" ref="C2128">IF(B2128="-","-",_xldudf_EVEONLINE_CATEGORY(_FV(B2128,"category_id")))</f>
        <v>-</v>
      </c>
      <c r="K2128" s="4" cm="1">
        <f t="array" ref="K2128">IFERROR(_FV(_xldudf_EVEONLINE_TYPE(_FV(_FV(A2128,"type"),"id")),"Adjusted Price",TRUE),0)</f>
        <v>0</v>
      </c>
      <c r="L2128" s="4">
        <f t="shared" si="33"/>
        <v>0</v>
      </c>
    </row>
    <row r="2129" spans="2:12">
      <c r="B2129" t="str" cm="1">
        <f t="array" ref="B2129">IF(A2129="","-",_xldudf_EVEONLINE_GROUP(_FV(_FV(A2129,"type"),"groupID")))</f>
        <v>-</v>
      </c>
      <c r="C2129" t="str" cm="1">
        <f t="array" ref="C2129">IF(B2129="-","-",_xldudf_EVEONLINE_CATEGORY(_FV(B2129,"category_id")))</f>
        <v>-</v>
      </c>
      <c r="K2129" s="4" cm="1">
        <f t="array" ref="K2129">IFERROR(_FV(_xldudf_EVEONLINE_TYPE(_FV(_FV(A2129,"type"),"id")),"Adjusted Price",TRUE),0)</f>
        <v>0</v>
      </c>
      <c r="L2129" s="4">
        <f t="shared" si="33"/>
        <v>0</v>
      </c>
    </row>
    <row r="2130" spans="2:12">
      <c r="B2130" t="str" cm="1">
        <f t="array" ref="B2130">IF(A2130="","-",_xldudf_EVEONLINE_GROUP(_FV(_FV(A2130,"type"),"groupID")))</f>
        <v>-</v>
      </c>
      <c r="C2130" t="str" cm="1">
        <f t="array" ref="C2130">IF(B2130="-","-",_xldudf_EVEONLINE_CATEGORY(_FV(B2130,"category_id")))</f>
        <v>-</v>
      </c>
      <c r="K2130" s="4" cm="1">
        <f t="array" ref="K2130">IFERROR(_FV(_xldudf_EVEONLINE_TYPE(_FV(_FV(A2130,"type"),"id")),"Adjusted Price",TRUE),0)</f>
        <v>0</v>
      </c>
      <c r="L2130" s="4">
        <f t="shared" si="33"/>
        <v>0</v>
      </c>
    </row>
    <row r="2131" spans="2:12">
      <c r="B2131" t="str" cm="1">
        <f t="array" ref="B2131">IF(A2131="","-",_xldudf_EVEONLINE_GROUP(_FV(_FV(A2131,"type"),"groupID")))</f>
        <v>-</v>
      </c>
      <c r="C2131" t="str" cm="1">
        <f t="array" ref="C2131">IF(B2131="-","-",_xldudf_EVEONLINE_CATEGORY(_FV(B2131,"category_id")))</f>
        <v>-</v>
      </c>
      <c r="K2131" s="4" cm="1">
        <f t="array" ref="K2131">IFERROR(_FV(_xldudf_EVEONLINE_TYPE(_FV(_FV(A2131,"type"),"id")),"Adjusted Price",TRUE),0)</f>
        <v>0</v>
      </c>
      <c r="L2131" s="4">
        <f t="shared" si="33"/>
        <v>0</v>
      </c>
    </row>
    <row r="2132" spans="2:12">
      <c r="B2132" t="str" cm="1">
        <f t="array" ref="B2132">IF(A2132="","-",_xldudf_EVEONLINE_GROUP(_FV(_FV(A2132,"type"),"groupID")))</f>
        <v>-</v>
      </c>
      <c r="C2132" t="str" cm="1">
        <f t="array" ref="C2132">IF(B2132="-","-",_xldudf_EVEONLINE_CATEGORY(_FV(B2132,"category_id")))</f>
        <v>-</v>
      </c>
      <c r="K2132" s="4" cm="1">
        <f t="array" ref="K2132">IFERROR(_FV(_xldudf_EVEONLINE_TYPE(_FV(_FV(A2132,"type"),"id")),"Adjusted Price",TRUE),0)</f>
        <v>0</v>
      </c>
      <c r="L2132" s="4">
        <f t="shared" si="33"/>
        <v>0</v>
      </c>
    </row>
    <row r="2133" spans="2:12">
      <c r="B2133" t="str" cm="1">
        <f t="array" ref="B2133">IF(A2133="","-",_xldudf_EVEONLINE_GROUP(_FV(_FV(A2133,"type"),"groupID")))</f>
        <v>-</v>
      </c>
      <c r="C2133" t="str" cm="1">
        <f t="array" ref="C2133">IF(B2133="-","-",_xldudf_EVEONLINE_CATEGORY(_FV(B2133,"category_id")))</f>
        <v>-</v>
      </c>
      <c r="K2133" s="4" cm="1">
        <f t="array" ref="K2133">IFERROR(_FV(_xldudf_EVEONLINE_TYPE(_FV(_FV(A2133,"type"),"id")),"Adjusted Price",TRUE),0)</f>
        <v>0</v>
      </c>
      <c r="L2133" s="4">
        <f t="shared" si="33"/>
        <v>0</v>
      </c>
    </row>
    <row r="2134" spans="2:12">
      <c r="B2134" t="str" cm="1">
        <f t="array" ref="B2134">IF(A2134="","-",_xldudf_EVEONLINE_GROUP(_FV(_FV(A2134,"type"),"groupID")))</f>
        <v>-</v>
      </c>
      <c r="C2134" t="str" cm="1">
        <f t="array" ref="C2134">IF(B2134="-","-",_xldudf_EVEONLINE_CATEGORY(_FV(B2134,"category_id")))</f>
        <v>-</v>
      </c>
      <c r="K2134" s="4" cm="1">
        <f t="array" ref="K2134">IFERROR(_FV(_xldudf_EVEONLINE_TYPE(_FV(_FV(A2134,"type"),"id")),"Adjusted Price",TRUE),0)</f>
        <v>0</v>
      </c>
      <c r="L2134" s="4">
        <f t="shared" si="33"/>
        <v>0</v>
      </c>
    </row>
    <row r="2135" spans="2:12">
      <c r="B2135" t="str" cm="1">
        <f t="array" ref="B2135">IF(A2135="","-",_xldudf_EVEONLINE_GROUP(_FV(_FV(A2135,"type"),"groupID")))</f>
        <v>-</v>
      </c>
      <c r="C2135" t="str" cm="1">
        <f t="array" ref="C2135">IF(B2135="-","-",_xldudf_EVEONLINE_CATEGORY(_FV(B2135,"category_id")))</f>
        <v>-</v>
      </c>
      <c r="K2135" s="4" cm="1">
        <f t="array" ref="K2135">IFERROR(_FV(_xldudf_EVEONLINE_TYPE(_FV(_FV(A2135,"type"),"id")),"Adjusted Price",TRUE),0)</f>
        <v>0</v>
      </c>
      <c r="L2135" s="4">
        <f t="shared" si="33"/>
        <v>0</v>
      </c>
    </row>
    <row r="2136" spans="2:12">
      <c r="B2136" t="str" cm="1">
        <f t="array" ref="B2136">IF(A2136="","-",_xldudf_EVEONLINE_GROUP(_FV(_FV(A2136,"type"),"groupID")))</f>
        <v>-</v>
      </c>
      <c r="C2136" t="str" cm="1">
        <f t="array" ref="C2136">IF(B2136="-","-",_xldudf_EVEONLINE_CATEGORY(_FV(B2136,"category_id")))</f>
        <v>-</v>
      </c>
      <c r="K2136" s="4" cm="1">
        <f t="array" ref="K2136">IFERROR(_FV(_xldudf_EVEONLINE_TYPE(_FV(_FV(A2136,"type"),"id")),"Adjusted Price",TRUE),0)</f>
        <v>0</v>
      </c>
      <c r="L2136" s="4">
        <f t="shared" si="33"/>
        <v>0</v>
      </c>
    </row>
    <row r="2137" spans="2:12">
      <c r="B2137" t="str" cm="1">
        <f t="array" ref="B2137">IF(A2137="","-",_xldudf_EVEONLINE_GROUP(_FV(_FV(A2137,"type"),"groupID")))</f>
        <v>-</v>
      </c>
      <c r="C2137" t="str" cm="1">
        <f t="array" ref="C2137">IF(B2137="-","-",_xldudf_EVEONLINE_CATEGORY(_FV(B2137,"category_id")))</f>
        <v>-</v>
      </c>
      <c r="K2137" s="4" cm="1">
        <f t="array" ref="K2137">IFERROR(_FV(_xldudf_EVEONLINE_TYPE(_FV(_FV(A2137,"type"),"id")),"Adjusted Price",TRUE),0)</f>
        <v>0</v>
      </c>
      <c r="L2137" s="4">
        <f t="shared" si="33"/>
        <v>0</v>
      </c>
    </row>
    <row r="2138" spans="2:12">
      <c r="B2138" t="str" cm="1">
        <f t="array" ref="B2138">IF(A2138="","-",_xldudf_EVEONLINE_GROUP(_FV(_FV(A2138,"type"),"groupID")))</f>
        <v>-</v>
      </c>
      <c r="C2138" t="str" cm="1">
        <f t="array" ref="C2138">IF(B2138="-","-",_xldudf_EVEONLINE_CATEGORY(_FV(B2138,"category_id")))</f>
        <v>-</v>
      </c>
      <c r="K2138" s="4" cm="1">
        <f t="array" ref="K2138">IFERROR(_FV(_xldudf_EVEONLINE_TYPE(_FV(_FV(A2138,"type"),"id")),"Adjusted Price",TRUE),0)</f>
        <v>0</v>
      </c>
      <c r="L2138" s="4">
        <f t="shared" si="33"/>
        <v>0</v>
      </c>
    </row>
    <row r="2139" spans="2:12">
      <c r="B2139" t="str" cm="1">
        <f t="array" ref="B2139">IF(A2139="","-",_xldudf_EVEONLINE_GROUP(_FV(_FV(A2139,"type"),"groupID")))</f>
        <v>-</v>
      </c>
      <c r="C2139" t="str" cm="1">
        <f t="array" ref="C2139">IF(B2139="-","-",_xldudf_EVEONLINE_CATEGORY(_FV(B2139,"category_id")))</f>
        <v>-</v>
      </c>
      <c r="K2139" s="4" cm="1">
        <f t="array" ref="K2139">IFERROR(_FV(_xldudf_EVEONLINE_TYPE(_FV(_FV(A2139,"type"),"id")),"Adjusted Price",TRUE),0)</f>
        <v>0</v>
      </c>
      <c r="L2139" s="4">
        <f t="shared" si="33"/>
        <v>0</v>
      </c>
    </row>
    <row r="2140" spans="2:12">
      <c r="B2140" t="str" cm="1">
        <f t="array" ref="B2140">IF(A2140="","-",_xldudf_EVEONLINE_GROUP(_FV(_FV(A2140,"type"),"groupID")))</f>
        <v>-</v>
      </c>
      <c r="C2140" t="str" cm="1">
        <f t="array" ref="C2140">IF(B2140="-","-",_xldudf_EVEONLINE_CATEGORY(_FV(B2140,"category_id")))</f>
        <v>-</v>
      </c>
      <c r="K2140" s="4" cm="1">
        <f t="array" ref="K2140">IFERROR(_FV(_xldudf_EVEONLINE_TYPE(_FV(_FV(A2140,"type"),"id")),"Adjusted Price",TRUE),0)</f>
        <v>0</v>
      </c>
      <c r="L2140" s="4">
        <f t="shared" si="33"/>
        <v>0</v>
      </c>
    </row>
    <row r="2141" spans="2:12">
      <c r="B2141" t="str" cm="1">
        <f t="array" ref="B2141">IF(A2141="","-",_xldudf_EVEONLINE_GROUP(_FV(_FV(A2141,"type"),"groupID")))</f>
        <v>-</v>
      </c>
      <c r="C2141" t="str" cm="1">
        <f t="array" ref="C2141">IF(B2141="-","-",_xldudf_EVEONLINE_CATEGORY(_FV(B2141,"category_id")))</f>
        <v>-</v>
      </c>
      <c r="K2141" s="4" cm="1">
        <f t="array" ref="K2141">IFERROR(_FV(_xldudf_EVEONLINE_TYPE(_FV(_FV(A2141,"type"),"id")),"Adjusted Price",TRUE),0)</f>
        <v>0</v>
      </c>
      <c r="L2141" s="4">
        <f t="shared" si="33"/>
        <v>0</v>
      </c>
    </row>
    <row r="2142" spans="2:12">
      <c r="B2142" t="str" cm="1">
        <f t="array" ref="B2142">IF(A2142="","-",_xldudf_EVEONLINE_GROUP(_FV(_FV(A2142,"type"),"groupID")))</f>
        <v>-</v>
      </c>
      <c r="C2142" t="str" cm="1">
        <f t="array" ref="C2142">IF(B2142="-","-",_xldudf_EVEONLINE_CATEGORY(_FV(B2142,"category_id")))</f>
        <v>-</v>
      </c>
      <c r="K2142" s="4" cm="1">
        <f t="array" ref="K2142">IFERROR(_FV(_xldudf_EVEONLINE_TYPE(_FV(_FV(A2142,"type"),"id")),"Adjusted Price",TRUE),0)</f>
        <v>0</v>
      </c>
      <c r="L2142" s="4">
        <f t="shared" si="33"/>
        <v>0</v>
      </c>
    </row>
    <row r="2143" spans="2:12">
      <c r="B2143" t="str" cm="1">
        <f t="array" ref="B2143">IF(A2143="","-",_xldudf_EVEONLINE_GROUP(_FV(_FV(A2143,"type"),"groupID")))</f>
        <v>-</v>
      </c>
      <c r="C2143" t="str" cm="1">
        <f t="array" ref="C2143">IF(B2143="-","-",_xldudf_EVEONLINE_CATEGORY(_FV(B2143,"category_id")))</f>
        <v>-</v>
      </c>
      <c r="K2143" s="4" cm="1">
        <f t="array" ref="K2143">IFERROR(_FV(_xldudf_EVEONLINE_TYPE(_FV(_FV(A2143,"type"),"id")),"Adjusted Price",TRUE),0)</f>
        <v>0</v>
      </c>
      <c r="L2143" s="4">
        <f t="shared" si="33"/>
        <v>0</v>
      </c>
    </row>
    <row r="2144" spans="2:12">
      <c r="B2144" t="str" cm="1">
        <f t="array" ref="B2144">IF(A2144="","-",_xldudf_EVEONLINE_GROUP(_FV(_FV(A2144,"type"),"groupID")))</f>
        <v>-</v>
      </c>
      <c r="C2144" t="str" cm="1">
        <f t="array" ref="C2144">IF(B2144="-","-",_xldudf_EVEONLINE_CATEGORY(_FV(B2144,"category_id")))</f>
        <v>-</v>
      </c>
      <c r="K2144" s="4" cm="1">
        <f t="array" ref="K2144">IFERROR(_FV(_xldudf_EVEONLINE_TYPE(_FV(_FV(A2144,"type"),"id")),"Adjusted Price",TRUE),0)</f>
        <v>0</v>
      </c>
      <c r="L2144" s="4">
        <f t="shared" si="33"/>
        <v>0</v>
      </c>
    </row>
    <row r="2145" spans="2:12">
      <c r="B2145" t="str" cm="1">
        <f t="array" ref="B2145">IF(A2145="","-",_xldudf_EVEONLINE_GROUP(_FV(_FV(A2145,"type"),"groupID")))</f>
        <v>-</v>
      </c>
      <c r="C2145" t="str" cm="1">
        <f t="array" ref="C2145">IF(B2145="-","-",_xldudf_EVEONLINE_CATEGORY(_FV(B2145,"category_id")))</f>
        <v>-</v>
      </c>
      <c r="K2145" s="4" cm="1">
        <f t="array" ref="K2145">IFERROR(_FV(_xldudf_EVEONLINE_TYPE(_FV(_FV(A2145,"type"),"id")),"Adjusted Price",TRUE),0)</f>
        <v>0</v>
      </c>
      <c r="L2145" s="4">
        <f t="shared" si="33"/>
        <v>0</v>
      </c>
    </row>
    <row r="2146" spans="2:12">
      <c r="B2146" t="str" cm="1">
        <f t="array" ref="B2146">IF(A2146="","-",_xldudf_EVEONLINE_GROUP(_FV(_FV(A2146,"type"),"groupID")))</f>
        <v>-</v>
      </c>
      <c r="C2146" t="str" cm="1">
        <f t="array" ref="C2146">IF(B2146="-","-",_xldudf_EVEONLINE_CATEGORY(_FV(B2146,"category_id")))</f>
        <v>-</v>
      </c>
      <c r="K2146" s="4" cm="1">
        <f t="array" ref="K2146">IFERROR(_FV(_xldudf_EVEONLINE_TYPE(_FV(_FV(A2146,"type"),"id")),"Adjusted Price",TRUE),0)</f>
        <v>0</v>
      </c>
      <c r="L2146" s="4">
        <f t="shared" si="33"/>
        <v>0</v>
      </c>
    </row>
    <row r="2147" spans="2:12">
      <c r="B2147" t="str" cm="1">
        <f t="array" ref="B2147">IF(A2147="","-",_xldudf_EVEONLINE_GROUP(_FV(_FV(A2147,"type"),"groupID")))</f>
        <v>-</v>
      </c>
      <c r="C2147" t="str" cm="1">
        <f t="array" ref="C2147">IF(B2147="-","-",_xldudf_EVEONLINE_CATEGORY(_FV(B2147,"category_id")))</f>
        <v>-</v>
      </c>
      <c r="K2147" s="4" cm="1">
        <f t="array" ref="K2147">IFERROR(_FV(_xldudf_EVEONLINE_TYPE(_FV(_FV(A2147,"type"),"id")),"Adjusted Price",TRUE),0)</f>
        <v>0</v>
      </c>
      <c r="L2147" s="4">
        <f t="shared" si="33"/>
        <v>0</v>
      </c>
    </row>
    <row r="2148" spans="2:12">
      <c r="B2148" t="str" cm="1">
        <f t="array" ref="B2148">IF(A2148="","-",_xldudf_EVEONLINE_GROUP(_FV(_FV(A2148,"type"),"groupID")))</f>
        <v>-</v>
      </c>
      <c r="C2148" t="str" cm="1">
        <f t="array" ref="C2148">IF(B2148="-","-",_xldudf_EVEONLINE_CATEGORY(_FV(B2148,"category_id")))</f>
        <v>-</v>
      </c>
      <c r="K2148" s="4" cm="1">
        <f t="array" ref="K2148">IFERROR(_FV(_xldudf_EVEONLINE_TYPE(_FV(_FV(A2148,"type"),"id")),"Adjusted Price",TRUE),0)</f>
        <v>0</v>
      </c>
      <c r="L2148" s="4">
        <f t="shared" si="33"/>
        <v>0</v>
      </c>
    </row>
    <row r="2149" spans="2:12">
      <c r="B2149" t="str" cm="1">
        <f t="array" ref="B2149">IF(A2149="","-",_xldudf_EVEONLINE_GROUP(_FV(_FV(A2149,"type"),"groupID")))</f>
        <v>-</v>
      </c>
      <c r="C2149" t="str" cm="1">
        <f t="array" ref="C2149">IF(B2149="-","-",_xldudf_EVEONLINE_CATEGORY(_FV(B2149,"category_id")))</f>
        <v>-</v>
      </c>
      <c r="K2149" s="4" cm="1">
        <f t="array" ref="K2149">IFERROR(_FV(_xldudf_EVEONLINE_TYPE(_FV(_FV(A2149,"type"),"id")),"Adjusted Price",TRUE),0)</f>
        <v>0</v>
      </c>
      <c r="L2149" s="4">
        <f t="shared" si="33"/>
        <v>0</v>
      </c>
    </row>
    <row r="2150" spans="2:12">
      <c r="B2150" t="str" cm="1">
        <f t="array" ref="B2150">IF(A2150="","-",_xldudf_EVEONLINE_GROUP(_FV(_FV(A2150,"type"),"groupID")))</f>
        <v>-</v>
      </c>
      <c r="C2150" t="str" cm="1">
        <f t="array" ref="C2150">IF(B2150="-","-",_xldudf_EVEONLINE_CATEGORY(_FV(B2150,"category_id")))</f>
        <v>-</v>
      </c>
      <c r="K2150" s="4" cm="1">
        <f t="array" ref="K2150">IFERROR(_FV(_xldudf_EVEONLINE_TYPE(_FV(_FV(A2150,"type"),"id")),"Adjusted Price",TRUE),0)</f>
        <v>0</v>
      </c>
      <c r="L2150" s="4">
        <f t="shared" si="33"/>
        <v>0</v>
      </c>
    </row>
    <row r="2151" spans="2:12">
      <c r="B2151" t="str" cm="1">
        <f t="array" ref="B2151">IF(A2151="","-",_xldudf_EVEONLINE_GROUP(_FV(_FV(A2151,"type"),"groupID")))</f>
        <v>-</v>
      </c>
      <c r="C2151" t="str" cm="1">
        <f t="array" ref="C2151">IF(B2151="-","-",_xldudf_EVEONLINE_CATEGORY(_FV(B2151,"category_id")))</f>
        <v>-</v>
      </c>
      <c r="K2151" s="4" cm="1">
        <f t="array" ref="K2151">IFERROR(_FV(_xldudf_EVEONLINE_TYPE(_FV(_FV(A2151,"type"),"id")),"Adjusted Price",TRUE),0)</f>
        <v>0</v>
      </c>
      <c r="L2151" s="4">
        <f t="shared" si="33"/>
        <v>0</v>
      </c>
    </row>
    <row r="2152" spans="2:12">
      <c r="B2152" t="str" cm="1">
        <f t="array" ref="B2152">IF(A2152="","-",_xldudf_EVEONLINE_GROUP(_FV(_FV(A2152,"type"),"groupID")))</f>
        <v>-</v>
      </c>
      <c r="C2152" t="str" cm="1">
        <f t="array" ref="C2152">IF(B2152="-","-",_xldudf_EVEONLINE_CATEGORY(_FV(B2152,"category_id")))</f>
        <v>-</v>
      </c>
      <c r="K2152" s="4" cm="1">
        <f t="array" ref="K2152">IFERROR(_FV(_xldudf_EVEONLINE_TYPE(_FV(_FV(A2152,"type"),"id")),"Adjusted Price",TRUE),0)</f>
        <v>0</v>
      </c>
      <c r="L2152" s="4">
        <f t="shared" si="33"/>
        <v>0</v>
      </c>
    </row>
    <row r="2153" spans="2:12">
      <c r="B2153" t="str" cm="1">
        <f t="array" ref="B2153">IF(A2153="","-",_xldudf_EVEONLINE_GROUP(_FV(_FV(A2153,"type"),"groupID")))</f>
        <v>-</v>
      </c>
      <c r="C2153" t="str" cm="1">
        <f t="array" ref="C2153">IF(B2153="-","-",_xldudf_EVEONLINE_CATEGORY(_FV(B2153,"category_id")))</f>
        <v>-</v>
      </c>
      <c r="K2153" s="4" cm="1">
        <f t="array" ref="K2153">IFERROR(_FV(_xldudf_EVEONLINE_TYPE(_FV(_FV(A2153,"type"),"id")),"Adjusted Price",TRUE),0)</f>
        <v>0</v>
      </c>
      <c r="L2153" s="4">
        <f t="shared" si="33"/>
        <v>0</v>
      </c>
    </row>
    <row r="2154" spans="2:12">
      <c r="B2154" t="str" cm="1">
        <f t="array" ref="B2154">IF(A2154="","-",_xldudf_EVEONLINE_GROUP(_FV(_FV(A2154,"type"),"groupID")))</f>
        <v>-</v>
      </c>
      <c r="C2154" t="str" cm="1">
        <f t="array" ref="C2154">IF(B2154="-","-",_xldudf_EVEONLINE_CATEGORY(_FV(B2154,"category_id")))</f>
        <v>-</v>
      </c>
      <c r="K2154" s="4" cm="1">
        <f t="array" ref="K2154">IFERROR(_FV(_xldudf_EVEONLINE_TYPE(_FV(_FV(A2154,"type"),"id")),"Adjusted Price",TRUE),0)</f>
        <v>0</v>
      </c>
      <c r="L2154" s="4">
        <f t="shared" si="33"/>
        <v>0</v>
      </c>
    </row>
    <row r="2155" spans="2:12">
      <c r="B2155" t="str" cm="1">
        <f t="array" ref="B2155">IF(A2155="","-",_xldudf_EVEONLINE_GROUP(_FV(_FV(A2155,"type"),"groupID")))</f>
        <v>-</v>
      </c>
      <c r="C2155" t="str" cm="1">
        <f t="array" ref="C2155">IF(B2155="-","-",_xldudf_EVEONLINE_CATEGORY(_FV(B2155,"category_id")))</f>
        <v>-</v>
      </c>
      <c r="K2155" s="4" cm="1">
        <f t="array" ref="K2155">IFERROR(_FV(_xldudf_EVEONLINE_TYPE(_FV(_FV(A2155,"type"),"id")),"Adjusted Price",TRUE),0)</f>
        <v>0</v>
      </c>
      <c r="L2155" s="4">
        <f t="shared" si="33"/>
        <v>0</v>
      </c>
    </row>
    <row r="2156" spans="2:12">
      <c r="B2156" t="str" cm="1">
        <f t="array" ref="B2156">IF(A2156="","-",_xldudf_EVEONLINE_GROUP(_FV(_FV(A2156,"type"),"groupID")))</f>
        <v>-</v>
      </c>
      <c r="C2156" t="str" cm="1">
        <f t="array" ref="C2156">IF(B2156="-","-",_xldudf_EVEONLINE_CATEGORY(_FV(B2156,"category_id")))</f>
        <v>-</v>
      </c>
      <c r="K2156" s="4" cm="1">
        <f t="array" ref="K2156">IFERROR(_FV(_xldudf_EVEONLINE_TYPE(_FV(_FV(A2156,"type"),"id")),"Adjusted Price",TRUE),0)</f>
        <v>0</v>
      </c>
      <c r="L2156" s="4">
        <f t="shared" si="33"/>
        <v>0</v>
      </c>
    </row>
    <row r="2157" spans="2:12">
      <c r="B2157" t="str" cm="1">
        <f t="array" ref="B2157">IF(A2157="","-",_xldudf_EVEONLINE_GROUP(_FV(_FV(A2157,"type"),"groupID")))</f>
        <v>-</v>
      </c>
      <c r="C2157" t="str" cm="1">
        <f t="array" ref="C2157">IF(B2157="-","-",_xldudf_EVEONLINE_CATEGORY(_FV(B2157,"category_id")))</f>
        <v>-</v>
      </c>
      <c r="K2157" s="4" cm="1">
        <f t="array" ref="K2157">IFERROR(_FV(_xldudf_EVEONLINE_TYPE(_FV(_FV(A2157,"type"),"id")),"Adjusted Price",TRUE),0)</f>
        <v>0</v>
      </c>
      <c r="L2157" s="4">
        <f t="shared" si="33"/>
        <v>0</v>
      </c>
    </row>
    <row r="2158" spans="2:12">
      <c r="B2158" t="str" cm="1">
        <f t="array" ref="B2158">IF(A2158="","-",_xldudf_EVEONLINE_GROUP(_FV(_FV(A2158,"type"),"groupID")))</f>
        <v>-</v>
      </c>
      <c r="C2158" t="str" cm="1">
        <f t="array" ref="C2158">IF(B2158="-","-",_xldudf_EVEONLINE_CATEGORY(_FV(B2158,"category_id")))</f>
        <v>-</v>
      </c>
      <c r="K2158" s="4" cm="1">
        <f t="array" ref="K2158">IFERROR(_FV(_xldudf_EVEONLINE_TYPE(_FV(_FV(A2158,"type"),"id")),"Adjusted Price",TRUE),0)</f>
        <v>0</v>
      </c>
      <c r="L2158" s="4">
        <f t="shared" si="33"/>
        <v>0</v>
      </c>
    </row>
    <row r="2159" spans="2:12">
      <c r="B2159" t="str" cm="1">
        <f t="array" ref="B2159">IF(A2159="","-",_xldudf_EVEONLINE_GROUP(_FV(_FV(A2159,"type"),"groupID")))</f>
        <v>-</v>
      </c>
      <c r="C2159" t="str" cm="1">
        <f t="array" ref="C2159">IF(B2159="-","-",_xldudf_EVEONLINE_CATEGORY(_FV(B2159,"category_id")))</f>
        <v>-</v>
      </c>
      <c r="K2159" s="4" cm="1">
        <f t="array" ref="K2159">IFERROR(_FV(_xldudf_EVEONLINE_TYPE(_FV(_FV(A2159,"type"),"id")),"Adjusted Price",TRUE),0)</f>
        <v>0</v>
      </c>
      <c r="L2159" s="4">
        <f t="shared" si="33"/>
        <v>0</v>
      </c>
    </row>
    <row r="2160" spans="2:12">
      <c r="B2160" t="str" cm="1">
        <f t="array" ref="B2160">IF(A2160="","-",_xldudf_EVEONLINE_GROUP(_FV(_FV(A2160,"type"),"groupID")))</f>
        <v>-</v>
      </c>
      <c r="C2160" t="str" cm="1">
        <f t="array" ref="C2160">IF(B2160="-","-",_xldudf_EVEONLINE_CATEGORY(_FV(B2160,"category_id")))</f>
        <v>-</v>
      </c>
      <c r="K2160" s="4" cm="1">
        <f t="array" ref="K2160">IFERROR(_FV(_xldudf_EVEONLINE_TYPE(_FV(_FV(A2160,"type"),"id")),"Adjusted Price",TRUE),0)</f>
        <v>0</v>
      </c>
      <c r="L2160" s="4">
        <f t="shared" si="33"/>
        <v>0</v>
      </c>
    </row>
    <row r="2161" spans="2:12">
      <c r="B2161" t="str" cm="1">
        <f t="array" ref="B2161">IF(A2161="","-",_xldudf_EVEONLINE_GROUP(_FV(_FV(A2161,"type"),"groupID")))</f>
        <v>-</v>
      </c>
      <c r="C2161" t="str" cm="1">
        <f t="array" ref="C2161">IF(B2161="-","-",_xldudf_EVEONLINE_CATEGORY(_FV(B2161,"category_id")))</f>
        <v>-</v>
      </c>
      <c r="K2161" s="4" cm="1">
        <f t="array" ref="K2161">IFERROR(_FV(_xldudf_EVEONLINE_TYPE(_FV(_FV(A2161,"type"),"id")),"Adjusted Price",TRUE),0)</f>
        <v>0</v>
      </c>
      <c r="L2161" s="4">
        <f t="shared" si="33"/>
        <v>0</v>
      </c>
    </row>
    <row r="2162" spans="2:12">
      <c r="B2162" t="str" cm="1">
        <f t="array" ref="B2162">IF(A2162="","-",_xldudf_EVEONLINE_GROUP(_FV(_FV(A2162,"type"),"groupID")))</f>
        <v>-</v>
      </c>
      <c r="C2162" t="str" cm="1">
        <f t="array" ref="C2162">IF(B2162="-","-",_xldudf_EVEONLINE_CATEGORY(_FV(B2162,"category_id")))</f>
        <v>-</v>
      </c>
      <c r="K2162" s="4" cm="1">
        <f t="array" ref="K2162">IFERROR(_FV(_xldudf_EVEONLINE_TYPE(_FV(_FV(A2162,"type"),"id")),"Adjusted Price",TRUE),0)</f>
        <v>0</v>
      </c>
      <c r="L2162" s="4">
        <f t="shared" si="33"/>
        <v>0</v>
      </c>
    </row>
    <row r="2163" spans="2:12">
      <c r="B2163" t="str" cm="1">
        <f t="array" ref="B2163">IF(A2163="","-",_xldudf_EVEONLINE_GROUP(_FV(_FV(A2163,"type"),"groupID")))</f>
        <v>-</v>
      </c>
      <c r="C2163" t="str" cm="1">
        <f t="array" ref="C2163">IF(B2163="-","-",_xldudf_EVEONLINE_CATEGORY(_FV(B2163,"category_id")))</f>
        <v>-</v>
      </c>
      <c r="K2163" s="4" cm="1">
        <f t="array" ref="K2163">IFERROR(_FV(_xldudf_EVEONLINE_TYPE(_FV(_FV(A2163,"type"),"id")),"Adjusted Price",TRUE),0)</f>
        <v>0</v>
      </c>
      <c r="L2163" s="4">
        <f t="shared" si="33"/>
        <v>0</v>
      </c>
    </row>
    <row r="2164" spans="2:12">
      <c r="B2164" t="str" cm="1">
        <f t="array" ref="B2164">IF(A2164="","-",_xldudf_EVEONLINE_GROUP(_FV(_FV(A2164,"type"),"groupID")))</f>
        <v>-</v>
      </c>
      <c r="C2164" t="str" cm="1">
        <f t="array" ref="C2164">IF(B2164="-","-",_xldudf_EVEONLINE_CATEGORY(_FV(B2164,"category_id")))</f>
        <v>-</v>
      </c>
      <c r="K2164" s="4" cm="1">
        <f t="array" ref="K2164">IFERROR(_FV(_xldudf_EVEONLINE_TYPE(_FV(_FV(A2164,"type"),"id")),"Adjusted Price",TRUE),0)</f>
        <v>0</v>
      </c>
      <c r="L2164" s="4">
        <f t="shared" si="33"/>
        <v>0</v>
      </c>
    </row>
    <row r="2165" spans="2:12">
      <c r="B2165" t="str" cm="1">
        <f t="array" ref="B2165">IF(A2165="","-",_xldudf_EVEONLINE_GROUP(_FV(_FV(A2165,"type"),"groupID")))</f>
        <v>-</v>
      </c>
      <c r="C2165" t="str" cm="1">
        <f t="array" ref="C2165">IF(B2165="-","-",_xldudf_EVEONLINE_CATEGORY(_FV(B2165,"category_id")))</f>
        <v>-</v>
      </c>
      <c r="K2165" s="4" cm="1">
        <f t="array" ref="K2165">IFERROR(_FV(_xldudf_EVEONLINE_TYPE(_FV(_FV(A2165,"type"),"id")),"Adjusted Price",TRUE),0)</f>
        <v>0</v>
      </c>
      <c r="L2165" s="4">
        <f t="shared" si="33"/>
        <v>0</v>
      </c>
    </row>
    <row r="2166" spans="2:12">
      <c r="B2166" t="str" cm="1">
        <f t="array" ref="B2166">IF(A2166="","-",_xldudf_EVEONLINE_GROUP(_FV(_FV(A2166,"type"),"groupID")))</f>
        <v>-</v>
      </c>
      <c r="C2166" t="str" cm="1">
        <f t="array" ref="C2166">IF(B2166="-","-",_xldudf_EVEONLINE_CATEGORY(_FV(B2166,"category_id")))</f>
        <v>-</v>
      </c>
      <c r="K2166" s="4" cm="1">
        <f t="array" ref="K2166">IFERROR(_FV(_xldudf_EVEONLINE_TYPE(_FV(_FV(A2166,"type"),"id")),"Adjusted Price",TRUE),0)</f>
        <v>0</v>
      </c>
      <c r="L2166" s="4">
        <f t="shared" si="33"/>
        <v>0</v>
      </c>
    </row>
    <row r="2167" spans="2:12">
      <c r="B2167" t="str" cm="1">
        <f t="array" ref="B2167">IF(A2167="","-",_xldudf_EVEONLINE_GROUP(_FV(_FV(A2167,"type"),"groupID")))</f>
        <v>-</v>
      </c>
      <c r="C2167" t="str" cm="1">
        <f t="array" ref="C2167">IF(B2167="-","-",_xldudf_EVEONLINE_CATEGORY(_FV(B2167,"category_id")))</f>
        <v>-</v>
      </c>
      <c r="K2167" s="4" cm="1">
        <f t="array" ref="K2167">IFERROR(_FV(_xldudf_EVEONLINE_TYPE(_FV(_FV(A2167,"type"),"id")),"Adjusted Price",TRUE),0)</f>
        <v>0</v>
      </c>
      <c r="L2167" s="4">
        <f t="shared" si="33"/>
        <v>0</v>
      </c>
    </row>
    <row r="2168" spans="2:12">
      <c r="B2168" t="str" cm="1">
        <f t="array" ref="B2168">IF(A2168="","-",_xldudf_EVEONLINE_GROUP(_FV(_FV(A2168,"type"),"groupID")))</f>
        <v>-</v>
      </c>
      <c r="C2168" t="str" cm="1">
        <f t="array" ref="C2168">IF(B2168="-","-",_xldudf_EVEONLINE_CATEGORY(_FV(B2168,"category_id")))</f>
        <v>-</v>
      </c>
      <c r="K2168" s="4" cm="1">
        <f t="array" ref="K2168">IFERROR(_FV(_xldudf_EVEONLINE_TYPE(_FV(_FV(A2168,"type"),"id")),"Adjusted Price",TRUE),0)</f>
        <v>0</v>
      </c>
      <c r="L2168" s="4">
        <f t="shared" si="33"/>
        <v>0</v>
      </c>
    </row>
    <row r="2169" spans="2:12">
      <c r="B2169" t="str" cm="1">
        <f t="array" ref="B2169">IF(A2169="","-",_xldudf_EVEONLINE_GROUP(_FV(_FV(A2169,"type"),"groupID")))</f>
        <v>-</v>
      </c>
      <c r="C2169" t="str" cm="1">
        <f t="array" ref="C2169">IF(B2169="-","-",_xldudf_EVEONLINE_CATEGORY(_FV(B2169,"category_id")))</f>
        <v>-</v>
      </c>
      <c r="K2169" s="4" cm="1">
        <f t="array" ref="K2169">IFERROR(_FV(_xldudf_EVEONLINE_TYPE(_FV(_FV(A2169,"type"),"id")),"Adjusted Price",TRUE),0)</f>
        <v>0</v>
      </c>
      <c r="L2169" s="4">
        <f t="shared" si="33"/>
        <v>0</v>
      </c>
    </row>
    <row r="2170" spans="2:12">
      <c r="B2170" t="str" cm="1">
        <f t="array" ref="B2170">IF(A2170="","-",_xldudf_EVEONLINE_GROUP(_FV(_FV(A2170,"type"),"groupID")))</f>
        <v>-</v>
      </c>
      <c r="C2170" t="str" cm="1">
        <f t="array" ref="C2170">IF(B2170="-","-",_xldudf_EVEONLINE_CATEGORY(_FV(B2170,"category_id")))</f>
        <v>-</v>
      </c>
      <c r="K2170" s="4" cm="1">
        <f t="array" ref="K2170">IFERROR(_FV(_xldudf_EVEONLINE_TYPE(_FV(_FV(A2170,"type"),"id")),"Adjusted Price",TRUE),0)</f>
        <v>0</v>
      </c>
      <c r="L2170" s="4">
        <f t="shared" si="33"/>
        <v>0</v>
      </c>
    </row>
    <row r="2171" spans="2:12">
      <c r="B2171" t="str" cm="1">
        <f t="array" ref="B2171">IF(A2171="","-",_xldudf_EVEONLINE_GROUP(_FV(_FV(A2171,"type"),"groupID")))</f>
        <v>-</v>
      </c>
      <c r="C2171" t="str" cm="1">
        <f t="array" ref="C2171">IF(B2171="-","-",_xldudf_EVEONLINE_CATEGORY(_FV(B2171,"category_id")))</f>
        <v>-</v>
      </c>
      <c r="K2171" s="4" cm="1">
        <f t="array" ref="K2171">IFERROR(_FV(_xldudf_EVEONLINE_TYPE(_FV(_FV(A2171,"type"),"id")),"Adjusted Price",TRUE),0)</f>
        <v>0</v>
      </c>
      <c r="L2171" s="4">
        <f t="shared" si="33"/>
        <v>0</v>
      </c>
    </row>
    <row r="2172" spans="2:12">
      <c r="B2172" t="str" cm="1">
        <f t="array" ref="B2172">IF(A2172="","-",_xldudf_EVEONLINE_GROUP(_FV(_FV(A2172,"type"),"groupID")))</f>
        <v>-</v>
      </c>
      <c r="C2172" t="str" cm="1">
        <f t="array" ref="C2172">IF(B2172="-","-",_xldudf_EVEONLINE_CATEGORY(_FV(B2172,"category_id")))</f>
        <v>-</v>
      </c>
      <c r="K2172" s="4" cm="1">
        <f t="array" ref="K2172">IFERROR(_FV(_xldudf_EVEONLINE_TYPE(_FV(_FV(A2172,"type"),"id")),"Adjusted Price",TRUE),0)</f>
        <v>0</v>
      </c>
      <c r="L2172" s="4">
        <f t="shared" si="33"/>
        <v>0</v>
      </c>
    </row>
    <row r="2173" spans="2:12">
      <c r="B2173" t="str" cm="1">
        <f t="array" ref="B2173">IF(A2173="","-",_xldudf_EVEONLINE_GROUP(_FV(_FV(A2173,"type"),"groupID")))</f>
        <v>-</v>
      </c>
      <c r="C2173" t="str" cm="1">
        <f t="array" ref="C2173">IF(B2173="-","-",_xldudf_EVEONLINE_CATEGORY(_FV(B2173,"category_id")))</f>
        <v>-</v>
      </c>
      <c r="K2173" s="4" cm="1">
        <f t="array" ref="K2173">IFERROR(_FV(_xldudf_EVEONLINE_TYPE(_FV(_FV(A2173,"type"),"id")),"Adjusted Price",TRUE),0)</f>
        <v>0</v>
      </c>
      <c r="L2173" s="4">
        <f t="shared" si="33"/>
        <v>0</v>
      </c>
    </row>
    <row r="2174" spans="2:12">
      <c r="B2174" t="str" cm="1">
        <f t="array" ref="B2174">IF(A2174="","-",_xldudf_EVEONLINE_GROUP(_FV(_FV(A2174,"type"),"groupID")))</f>
        <v>-</v>
      </c>
      <c r="C2174" t="str" cm="1">
        <f t="array" ref="C2174">IF(B2174="-","-",_xldudf_EVEONLINE_CATEGORY(_FV(B2174,"category_id")))</f>
        <v>-</v>
      </c>
      <c r="K2174" s="4" cm="1">
        <f t="array" ref="K2174">IFERROR(_FV(_xldudf_EVEONLINE_TYPE(_FV(_FV(A2174,"type"),"id")),"Adjusted Price",TRUE),0)</f>
        <v>0</v>
      </c>
      <c r="L2174" s="4">
        <f t="shared" si="33"/>
        <v>0</v>
      </c>
    </row>
    <row r="2175" spans="2:12">
      <c r="B2175" t="str" cm="1">
        <f t="array" ref="B2175">IF(A2175="","-",_xldudf_EVEONLINE_GROUP(_FV(_FV(A2175,"type"),"groupID")))</f>
        <v>-</v>
      </c>
      <c r="C2175" t="str" cm="1">
        <f t="array" ref="C2175">IF(B2175="-","-",_xldudf_EVEONLINE_CATEGORY(_FV(B2175,"category_id")))</f>
        <v>-</v>
      </c>
      <c r="K2175" s="4" cm="1">
        <f t="array" ref="K2175">IFERROR(_FV(_xldudf_EVEONLINE_TYPE(_FV(_FV(A2175,"type"),"id")),"Adjusted Price",TRUE),0)</f>
        <v>0</v>
      </c>
      <c r="L2175" s="4">
        <f t="shared" si="33"/>
        <v>0</v>
      </c>
    </row>
    <row r="2176" spans="2:12">
      <c r="B2176" t="str" cm="1">
        <f t="array" ref="B2176">IF(A2176="","-",_xldudf_EVEONLINE_GROUP(_FV(_FV(A2176,"type"),"groupID")))</f>
        <v>-</v>
      </c>
      <c r="C2176" t="str" cm="1">
        <f t="array" ref="C2176">IF(B2176="-","-",_xldudf_EVEONLINE_CATEGORY(_FV(B2176,"category_id")))</f>
        <v>-</v>
      </c>
      <c r="K2176" s="4" cm="1">
        <f t="array" ref="K2176">IFERROR(_FV(_xldudf_EVEONLINE_TYPE(_FV(_FV(A2176,"type"),"id")),"Adjusted Price",TRUE),0)</f>
        <v>0</v>
      </c>
      <c r="L2176" s="4">
        <f t="shared" si="33"/>
        <v>0</v>
      </c>
    </row>
    <row r="2177" spans="2:12">
      <c r="B2177" t="str" cm="1">
        <f t="array" ref="B2177">IF(A2177="","-",_xldudf_EVEONLINE_GROUP(_FV(_FV(A2177,"type"),"groupID")))</f>
        <v>-</v>
      </c>
      <c r="C2177" t="str" cm="1">
        <f t="array" ref="C2177">IF(B2177="-","-",_xldudf_EVEONLINE_CATEGORY(_FV(B2177,"category_id")))</f>
        <v>-</v>
      </c>
      <c r="K2177" s="4" cm="1">
        <f t="array" ref="K2177">IFERROR(_FV(_xldudf_EVEONLINE_TYPE(_FV(_FV(A2177,"type"),"id")),"Adjusted Price",TRUE),0)</f>
        <v>0</v>
      </c>
      <c r="L2177" s="4">
        <f t="shared" si="33"/>
        <v>0</v>
      </c>
    </row>
    <row r="2178" spans="2:12">
      <c r="B2178" t="str" cm="1">
        <f t="array" ref="B2178">IF(A2178="","-",_xldudf_EVEONLINE_GROUP(_FV(_FV(A2178,"type"),"groupID")))</f>
        <v>-</v>
      </c>
      <c r="C2178" t="str" cm="1">
        <f t="array" ref="C2178">IF(B2178="-","-",_xldudf_EVEONLINE_CATEGORY(_FV(B2178,"category_id")))</f>
        <v>-</v>
      </c>
      <c r="K2178" s="4" cm="1">
        <f t="array" ref="K2178">IFERROR(_FV(_xldudf_EVEONLINE_TYPE(_FV(_FV(A2178,"type"),"id")),"Adjusted Price",TRUE),0)</f>
        <v>0</v>
      </c>
      <c r="L2178" s="4">
        <f t="shared" si="33"/>
        <v>0</v>
      </c>
    </row>
    <row r="2179" spans="2:12">
      <c r="B2179" t="str" cm="1">
        <f t="array" ref="B2179">IF(A2179="","-",_xldudf_EVEONLINE_GROUP(_FV(_FV(A2179,"type"),"groupID")))</f>
        <v>-</v>
      </c>
      <c r="C2179" t="str" cm="1">
        <f t="array" ref="C2179">IF(B2179="-","-",_xldudf_EVEONLINE_CATEGORY(_FV(B2179,"category_id")))</f>
        <v>-</v>
      </c>
      <c r="K2179" s="4" cm="1">
        <f t="array" ref="K2179">IFERROR(_FV(_xldudf_EVEONLINE_TYPE(_FV(_FV(A2179,"type"),"id")),"Adjusted Price",TRUE),0)</f>
        <v>0</v>
      </c>
      <c r="L2179" s="4">
        <f t="shared" ref="L2179:L2242" si="34">F2179*K2179</f>
        <v>0</v>
      </c>
    </row>
    <row r="2180" spans="2:12">
      <c r="B2180" t="str" cm="1">
        <f t="array" ref="B2180">IF(A2180="","-",_xldudf_EVEONLINE_GROUP(_FV(_FV(A2180,"type"),"groupID")))</f>
        <v>-</v>
      </c>
      <c r="C2180" t="str" cm="1">
        <f t="array" ref="C2180">IF(B2180="-","-",_xldudf_EVEONLINE_CATEGORY(_FV(B2180,"category_id")))</f>
        <v>-</v>
      </c>
      <c r="K2180" s="4" cm="1">
        <f t="array" ref="K2180">IFERROR(_FV(_xldudf_EVEONLINE_TYPE(_FV(_FV(A2180,"type"),"id")),"Adjusted Price",TRUE),0)</f>
        <v>0</v>
      </c>
      <c r="L2180" s="4">
        <f t="shared" si="34"/>
        <v>0</v>
      </c>
    </row>
    <row r="2181" spans="2:12">
      <c r="B2181" t="str" cm="1">
        <f t="array" ref="B2181">IF(A2181="","-",_xldudf_EVEONLINE_GROUP(_FV(_FV(A2181,"type"),"groupID")))</f>
        <v>-</v>
      </c>
      <c r="C2181" t="str" cm="1">
        <f t="array" ref="C2181">IF(B2181="-","-",_xldudf_EVEONLINE_CATEGORY(_FV(B2181,"category_id")))</f>
        <v>-</v>
      </c>
      <c r="K2181" s="4" cm="1">
        <f t="array" ref="K2181">IFERROR(_FV(_xldudf_EVEONLINE_TYPE(_FV(_FV(A2181,"type"),"id")),"Adjusted Price",TRUE),0)</f>
        <v>0</v>
      </c>
      <c r="L2181" s="4">
        <f t="shared" si="34"/>
        <v>0</v>
      </c>
    </row>
    <row r="2182" spans="2:12">
      <c r="B2182" t="str" cm="1">
        <f t="array" ref="B2182">IF(A2182="","-",_xldudf_EVEONLINE_GROUP(_FV(_FV(A2182,"type"),"groupID")))</f>
        <v>-</v>
      </c>
      <c r="C2182" t="str" cm="1">
        <f t="array" ref="C2182">IF(B2182="-","-",_xldudf_EVEONLINE_CATEGORY(_FV(B2182,"category_id")))</f>
        <v>-</v>
      </c>
      <c r="K2182" s="4" cm="1">
        <f t="array" ref="K2182">IFERROR(_FV(_xldudf_EVEONLINE_TYPE(_FV(_FV(A2182,"type"),"id")),"Adjusted Price",TRUE),0)</f>
        <v>0</v>
      </c>
      <c r="L2182" s="4">
        <f t="shared" si="34"/>
        <v>0</v>
      </c>
    </row>
    <row r="2183" spans="2:12">
      <c r="B2183" t="str" cm="1">
        <f t="array" ref="B2183">IF(A2183="","-",_xldudf_EVEONLINE_GROUP(_FV(_FV(A2183,"type"),"groupID")))</f>
        <v>-</v>
      </c>
      <c r="C2183" t="str" cm="1">
        <f t="array" ref="C2183">IF(B2183="-","-",_xldudf_EVEONLINE_CATEGORY(_FV(B2183,"category_id")))</f>
        <v>-</v>
      </c>
      <c r="K2183" s="4" cm="1">
        <f t="array" ref="K2183">IFERROR(_FV(_xldudf_EVEONLINE_TYPE(_FV(_FV(A2183,"type"),"id")),"Adjusted Price",TRUE),0)</f>
        <v>0</v>
      </c>
      <c r="L2183" s="4">
        <f t="shared" si="34"/>
        <v>0</v>
      </c>
    </row>
    <row r="2184" spans="2:12">
      <c r="B2184" t="str" cm="1">
        <f t="array" ref="B2184">IF(A2184="","-",_xldudf_EVEONLINE_GROUP(_FV(_FV(A2184,"type"),"groupID")))</f>
        <v>-</v>
      </c>
      <c r="C2184" t="str" cm="1">
        <f t="array" ref="C2184">IF(B2184="-","-",_xldudf_EVEONLINE_CATEGORY(_FV(B2184,"category_id")))</f>
        <v>-</v>
      </c>
      <c r="K2184" s="4" cm="1">
        <f t="array" ref="K2184">IFERROR(_FV(_xldudf_EVEONLINE_TYPE(_FV(_FV(A2184,"type"),"id")),"Adjusted Price",TRUE),0)</f>
        <v>0</v>
      </c>
      <c r="L2184" s="4">
        <f t="shared" si="34"/>
        <v>0</v>
      </c>
    </row>
    <row r="2185" spans="2:12">
      <c r="B2185" t="str" cm="1">
        <f t="array" ref="B2185">IF(A2185="","-",_xldudf_EVEONLINE_GROUP(_FV(_FV(A2185,"type"),"groupID")))</f>
        <v>-</v>
      </c>
      <c r="C2185" t="str" cm="1">
        <f t="array" ref="C2185">IF(B2185="-","-",_xldudf_EVEONLINE_CATEGORY(_FV(B2185,"category_id")))</f>
        <v>-</v>
      </c>
      <c r="K2185" s="4" cm="1">
        <f t="array" ref="K2185">IFERROR(_FV(_xldudf_EVEONLINE_TYPE(_FV(_FV(A2185,"type"),"id")),"Adjusted Price",TRUE),0)</f>
        <v>0</v>
      </c>
      <c r="L2185" s="4">
        <f t="shared" si="34"/>
        <v>0</v>
      </c>
    </row>
    <row r="2186" spans="2:12">
      <c r="B2186" t="str" cm="1">
        <f t="array" ref="B2186">IF(A2186="","-",_xldudf_EVEONLINE_GROUP(_FV(_FV(A2186,"type"),"groupID")))</f>
        <v>-</v>
      </c>
      <c r="C2186" t="str" cm="1">
        <f t="array" ref="C2186">IF(B2186="-","-",_xldudf_EVEONLINE_CATEGORY(_FV(B2186,"category_id")))</f>
        <v>-</v>
      </c>
      <c r="K2186" s="4" cm="1">
        <f t="array" ref="K2186">IFERROR(_FV(_xldudf_EVEONLINE_TYPE(_FV(_FV(A2186,"type"),"id")),"Adjusted Price",TRUE),0)</f>
        <v>0</v>
      </c>
      <c r="L2186" s="4">
        <f t="shared" si="34"/>
        <v>0</v>
      </c>
    </row>
    <row r="2187" spans="2:12">
      <c r="B2187" t="str" cm="1">
        <f t="array" ref="B2187">IF(A2187="","-",_xldudf_EVEONLINE_GROUP(_FV(_FV(A2187,"type"),"groupID")))</f>
        <v>-</v>
      </c>
      <c r="C2187" t="str" cm="1">
        <f t="array" ref="C2187">IF(B2187="-","-",_xldudf_EVEONLINE_CATEGORY(_FV(B2187,"category_id")))</f>
        <v>-</v>
      </c>
      <c r="K2187" s="4" cm="1">
        <f t="array" ref="K2187">IFERROR(_FV(_xldudf_EVEONLINE_TYPE(_FV(_FV(A2187,"type"),"id")),"Adjusted Price",TRUE),0)</f>
        <v>0</v>
      </c>
      <c r="L2187" s="4">
        <f t="shared" si="34"/>
        <v>0</v>
      </c>
    </row>
    <row r="2188" spans="2:12">
      <c r="B2188" t="str" cm="1">
        <f t="array" ref="B2188">IF(A2188="","-",_xldudf_EVEONLINE_GROUP(_FV(_FV(A2188,"type"),"groupID")))</f>
        <v>-</v>
      </c>
      <c r="C2188" t="str" cm="1">
        <f t="array" ref="C2188">IF(B2188="-","-",_xldudf_EVEONLINE_CATEGORY(_FV(B2188,"category_id")))</f>
        <v>-</v>
      </c>
      <c r="K2188" s="4" cm="1">
        <f t="array" ref="K2188">IFERROR(_FV(_xldudf_EVEONLINE_TYPE(_FV(_FV(A2188,"type"),"id")),"Adjusted Price",TRUE),0)</f>
        <v>0</v>
      </c>
      <c r="L2188" s="4">
        <f t="shared" si="34"/>
        <v>0</v>
      </c>
    </row>
    <row r="2189" spans="2:12">
      <c r="B2189" t="str" cm="1">
        <f t="array" ref="B2189">IF(A2189="","-",_xldudf_EVEONLINE_GROUP(_FV(_FV(A2189,"type"),"groupID")))</f>
        <v>-</v>
      </c>
      <c r="C2189" t="str" cm="1">
        <f t="array" ref="C2189">IF(B2189="-","-",_xldudf_EVEONLINE_CATEGORY(_FV(B2189,"category_id")))</f>
        <v>-</v>
      </c>
      <c r="K2189" s="4" cm="1">
        <f t="array" ref="K2189">IFERROR(_FV(_xldudf_EVEONLINE_TYPE(_FV(_FV(A2189,"type"),"id")),"Adjusted Price",TRUE),0)</f>
        <v>0</v>
      </c>
      <c r="L2189" s="4">
        <f t="shared" si="34"/>
        <v>0</v>
      </c>
    </row>
    <row r="2190" spans="2:12">
      <c r="B2190" t="str" cm="1">
        <f t="array" ref="B2190">IF(A2190="","-",_xldudf_EVEONLINE_GROUP(_FV(_FV(A2190,"type"),"groupID")))</f>
        <v>-</v>
      </c>
      <c r="C2190" t="str" cm="1">
        <f t="array" ref="C2190">IF(B2190="-","-",_xldudf_EVEONLINE_CATEGORY(_FV(B2190,"category_id")))</f>
        <v>-</v>
      </c>
      <c r="K2190" s="4" cm="1">
        <f t="array" ref="K2190">IFERROR(_FV(_xldudf_EVEONLINE_TYPE(_FV(_FV(A2190,"type"),"id")),"Adjusted Price",TRUE),0)</f>
        <v>0</v>
      </c>
      <c r="L2190" s="4">
        <f t="shared" si="34"/>
        <v>0</v>
      </c>
    </row>
    <row r="2191" spans="2:12">
      <c r="B2191" t="str" cm="1">
        <f t="array" ref="B2191">IF(A2191="","-",_xldudf_EVEONLINE_GROUP(_FV(_FV(A2191,"type"),"groupID")))</f>
        <v>-</v>
      </c>
      <c r="C2191" t="str" cm="1">
        <f t="array" ref="C2191">IF(B2191="-","-",_xldudf_EVEONLINE_CATEGORY(_FV(B2191,"category_id")))</f>
        <v>-</v>
      </c>
      <c r="K2191" s="4" cm="1">
        <f t="array" ref="K2191">IFERROR(_FV(_xldudf_EVEONLINE_TYPE(_FV(_FV(A2191,"type"),"id")),"Adjusted Price",TRUE),0)</f>
        <v>0</v>
      </c>
      <c r="L2191" s="4">
        <f t="shared" si="34"/>
        <v>0</v>
      </c>
    </row>
    <row r="2192" spans="2:12">
      <c r="B2192" t="str" cm="1">
        <f t="array" ref="B2192">IF(A2192="","-",_xldudf_EVEONLINE_GROUP(_FV(_FV(A2192,"type"),"groupID")))</f>
        <v>-</v>
      </c>
      <c r="C2192" t="str" cm="1">
        <f t="array" ref="C2192">IF(B2192="-","-",_xldudf_EVEONLINE_CATEGORY(_FV(B2192,"category_id")))</f>
        <v>-</v>
      </c>
      <c r="K2192" s="4" cm="1">
        <f t="array" ref="K2192">IFERROR(_FV(_xldudf_EVEONLINE_TYPE(_FV(_FV(A2192,"type"),"id")),"Adjusted Price",TRUE),0)</f>
        <v>0</v>
      </c>
      <c r="L2192" s="4">
        <f t="shared" si="34"/>
        <v>0</v>
      </c>
    </row>
    <row r="2193" spans="2:12">
      <c r="B2193" t="str" cm="1">
        <f t="array" ref="B2193">IF(A2193="","-",_xldudf_EVEONLINE_GROUP(_FV(_FV(A2193,"type"),"groupID")))</f>
        <v>-</v>
      </c>
      <c r="C2193" t="str" cm="1">
        <f t="array" ref="C2193">IF(B2193="-","-",_xldudf_EVEONLINE_CATEGORY(_FV(B2193,"category_id")))</f>
        <v>-</v>
      </c>
      <c r="K2193" s="4" cm="1">
        <f t="array" ref="K2193">IFERROR(_FV(_xldudf_EVEONLINE_TYPE(_FV(_FV(A2193,"type"),"id")),"Adjusted Price",TRUE),0)</f>
        <v>0</v>
      </c>
      <c r="L2193" s="4">
        <f t="shared" si="34"/>
        <v>0</v>
      </c>
    </row>
    <row r="2194" spans="2:12">
      <c r="B2194" t="str" cm="1">
        <f t="array" ref="B2194">IF(A2194="","-",_xldudf_EVEONLINE_GROUP(_FV(_FV(A2194,"type"),"groupID")))</f>
        <v>-</v>
      </c>
      <c r="C2194" t="str" cm="1">
        <f t="array" ref="C2194">IF(B2194="-","-",_xldudf_EVEONLINE_CATEGORY(_FV(B2194,"category_id")))</f>
        <v>-</v>
      </c>
      <c r="K2194" s="4" cm="1">
        <f t="array" ref="K2194">IFERROR(_FV(_xldudf_EVEONLINE_TYPE(_FV(_FV(A2194,"type"),"id")),"Adjusted Price",TRUE),0)</f>
        <v>0</v>
      </c>
      <c r="L2194" s="4">
        <f t="shared" si="34"/>
        <v>0</v>
      </c>
    </row>
    <row r="2195" spans="2:12">
      <c r="B2195" t="str" cm="1">
        <f t="array" ref="B2195">IF(A2195="","-",_xldudf_EVEONLINE_GROUP(_FV(_FV(A2195,"type"),"groupID")))</f>
        <v>-</v>
      </c>
      <c r="C2195" t="str" cm="1">
        <f t="array" ref="C2195">IF(B2195="-","-",_xldudf_EVEONLINE_CATEGORY(_FV(B2195,"category_id")))</f>
        <v>-</v>
      </c>
      <c r="K2195" s="4" cm="1">
        <f t="array" ref="K2195">IFERROR(_FV(_xldudf_EVEONLINE_TYPE(_FV(_FV(A2195,"type"),"id")),"Adjusted Price",TRUE),0)</f>
        <v>0</v>
      </c>
      <c r="L2195" s="4">
        <f t="shared" si="34"/>
        <v>0</v>
      </c>
    </row>
    <row r="2196" spans="2:12">
      <c r="B2196" t="str" cm="1">
        <f t="array" ref="B2196">IF(A2196="","-",_xldudf_EVEONLINE_GROUP(_FV(_FV(A2196,"type"),"groupID")))</f>
        <v>-</v>
      </c>
      <c r="C2196" t="str" cm="1">
        <f t="array" ref="C2196">IF(B2196="-","-",_xldudf_EVEONLINE_CATEGORY(_FV(B2196,"category_id")))</f>
        <v>-</v>
      </c>
      <c r="K2196" s="4" cm="1">
        <f t="array" ref="K2196">IFERROR(_FV(_xldudf_EVEONLINE_TYPE(_FV(_FV(A2196,"type"),"id")),"Adjusted Price",TRUE),0)</f>
        <v>0</v>
      </c>
      <c r="L2196" s="4">
        <f t="shared" si="34"/>
        <v>0</v>
      </c>
    </row>
    <row r="2197" spans="2:12">
      <c r="B2197" t="str" cm="1">
        <f t="array" ref="B2197">IF(A2197="","-",_xldudf_EVEONLINE_GROUP(_FV(_FV(A2197,"type"),"groupID")))</f>
        <v>-</v>
      </c>
      <c r="C2197" t="str" cm="1">
        <f t="array" ref="C2197">IF(B2197="-","-",_xldudf_EVEONLINE_CATEGORY(_FV(B2197,"category_id")))</f>
        <v>-</v>
      </c>
      <c r="K2197" s="4" cm="1">
        <f t="array" ref="K2197">IFERROR(_FV(_xldudf_EVEONLINE_TYPE(_FV(_FV(A2197,"type"),"id")),"Adjusted Price",TRUE),0)</f>
        <v>0</v>
      </c>
      <c r="L2197" s="4">
        <f t="shared" si="34"/>
        <v>0</v>
      </c>
    </row>
    <row r="2198" spans="2:12">
      <c r="B2198" t="str" cm="1">
        <f t="array" ref="B2198">IF(A2198="","-",_xldudf_EVEONLINE_GROUP(_FV(_FV(A2198,"type"),"groupID")))</f>
        <v>-</v>
      </c>
      <c r="C2198" t="str" cm="1">
        <f t="array" ref="C2198">IF(B2198="-","-",_xldudf_EVEONLINE_CATEGORY(_FV(B2198,"category_id")))</f>
        <v>-</v>
      </c>
      <c r="K2198" s="4" cm="1">
        <f t="array" ref="K2198">IFERROR(_FV(_xldudf_EVEONLINE_TYPE(_FV(_FV(A2198,"type"),"id")),"Adjusted Price",TRUE),0)</f>
        <v>0</v>
      </c>
      <c r="L2198" s="4">
        <f t="shared" si="34"/>
        <v>0</v>
      </c>
    </row>
    <row r="2199" spans="2:12">
      <c r="B2199" t="str" cm="1">
        <f t="array" ref="B2199">IF(A2199="","-",_xldudf_EVEONLINE_GROUP(_FV(_FV(A2199,"type"),"groupID")))</f>
        <v>-</v>
      </c>
      <c r="C2199" t="str" cm="1">
        <f t="array" ref="C2199">IF(B2199="-","-",_xldudf_EVEONLINE_CATEGORY(_FV(B2199,"category_id")))</f>
        <v>-</v>
      </c>
      <c r="K2199" s="4" cm="1">
        <f t="array" ref="K2199">IFERROR(_FV(_xldudf_EVEONLINE_TYPE(_FV(_FV(A2199,"type"),"id")),"Adjusted Price",TRUE),0)</f>
        <v>0</v>
      </c>
      <c r="L2199" s="4">
        <f t="shared" si="34"/>
        <v>0</v>
      </c>
    </row>
    <row r="2200" spans="2:12">
      <c r="B2200" t="str" cm="1">
        <f t="array" ref="B2200">IF(A2200="","-",_xldudf_EVEONLINE_GROUP(_FV(_FV(A2200,"type"),"groupID")))</f>
        <v>-</v>
      </c>
      <c r="C2200" t="str" cm="1">
        <f t="array" ref="C2200">IF(B2200="-","-",_xldudf_EVEONLINE_CATEGORY(_FV(B2200,"category_id")))</f>
        <v>-</v>
      </c>
      <c r="K2200" s="4" cm="1">
        <f t="array" ref="K2200">IFERROR(_FV(_xldudf_EVEONLINE_TYPE(_FV(_FV(A2200,"type"),"id")),"Adjusted Price",TRUE),0)</f>
        <v>0</v>
      </c>
      <c r="L2200" s="4">
        <f t="shared" si="34"/>
        <v>0</v>
      </c>
    </row>
    <row r="2201" spans="2:12">
      <c r="B2201" t="str" cm="1">
        <f t="array" ref="B2201">IF(A2201="","-",_xldudf_EVEONLINE_GROUP(_FV(_FV(A2201,"type"),"groupID")))</f>
        <v>-</v>
      </c>
      <c r="C2201" t="str" cm="1">
        <f t="array" ref="C2201">IF(B2201="-","-",_xldudf_EVEONLINE_CATEGORY(_FV(B2201,"category_id")))</f>
        <v>-</v>
      </c>
      <c r="K2201" s="4" cm="1">
        <f t="array" ref="K2201">IFERROR(_FV(_xldudf_EVEONLINE_TYPE(_FV(_FV(A2201,"type"),"id")),"Adjusted Price",TRUE),0)</f>
        <v>0</v>
      </c>
      <c r="L2201" s="4">
        <f t="shared" si="34"/>
        <v>0</v>
      </c>
    </row>
    <row r="2202" spans="2:12">
      <c r="B2202" t="str" cm="1">
        <f t="array" ref="B2202">IF(A2202="","-",_xldudf_EVEONLINE_GROUP(_FV(_FV(A2202,"type"),"groupID")))</f>
        <v>-</v>
      </c>
      <c r="C2202" t="str" cm="1">
        <f t="array" ref="C2202">IF(B2202="-","-",_xldudf_EVEONLINE_CATEGORY(_FV(B2202,"category_id")))</f>
        <v>-</v>
      </c>
      <c r="K2202" s="4" cm="1">
        <f t="array" ref="K2202">IFERROR(_FV(_xldudf_EVEONLINE_TYPE(_FV(_FV(A2202,"type"),"id")),"Adjusted Price",TRUE),0)</f>
        <v>0</v>
      </c>
      <c r="L2202" s="4">
        <f t="shared" si="34"/>
        <v>0</v>
      </c>
    </row>
    <row r="2203" spans="2:12">
      <c r="B2203" t="str" cm="1">
        <f t="array" ref="B2203">IF(A2203="","-",_xldudf_EVEONLINE_GROUP(_FV(_FV(A2203,"type"),"groupID")))</f>
        <v>-</v>
      </c>
      <c r="C2203" t="str" cm="1">
        <f t="array" ref="C2203">IF(B2203="-","-",_xldudf_EVEONLINE_CATEGORY(_FV(B2203,"category_id")))</f>
        <v>-</v>
      </c>
      <c r="K2203" s="4" cm="1">
        <f t="array" ref="K2203">IFERROR(_FV(_xldudf_EVEONLINE_TYPE(_FV(_FV(A2203,"type"),"id")),"Adjusted Price",TRUE),0)</f>
        <v>0</v>
      </c>
      <c r="L2203" s="4">
        <f t="shared" si="34"/>
        <v>0</v>
      </c>
    </row>
    <row r="2204" spans="2:12">
      <c r="B2204" t="str" cm="1">
        <f t="array" ref="B2204">IF(A2204="","-",_xldudf_EVEONLINE_GROUP(_FV(_FV(A2204,"type"),"groupID")))</f>
        <v>-</v>
      </c>
      <c r="C2204" t="str" cm="1">
        <f t="array" ref="C2204">IF(B2204="-","-",_xldudf_EVEONLINE_CATEGORY(_FV(B2204,"category_id")))</f>
        <v>-</v>
      </c>
      <c r="K2204" s="4" cm="1">
        <f t="array" ref="K2204">IFERROR(_FV(_xldudf_EVEONLINE_TYPE(_FV(_FV(A2204,"type"),"id")),"Adjusted Price",TRUE),0)</f>
        <v>0</v>
      </c>
      <c r="L2204" s="4">
        <f t="shared" si="34"/>
        <v>0</v>
      </c>
    </row>
    <row r="2205" spans="2:12">
      <c r="B2205" t="str" cm="1">
        <f t="array" ref="B2205">IF(A2205="","-",_xldudf_EVEONLINE_GROUP(_FV(_FV(A2205,"type"),"groupID")))</f>
        <v>-</v>
      </c>
      <c r="C2205" t="str" cm="1">
        <f t="array" ref="C2205">IF(B2205="-","-",_xldudf_EVEONLINE_CATEGORY(_FV(B2205,"category_id")))</f>
        <v>-</v>
      </c>
      <c r="K2205" s="4" cm="1">
        <f t="array" ref="K2205">IFERROR(_FV(_xldudf_EVEONLINE_TYPE(_FV(_FV(A2205,"type"),"id")),"Adjusted Price",TRUE),0)</f>
        <v>0</v>
      </c>
      <c r="L2205" s="4">
        <f t="shared" si="34"/>
        <v>0</v>
      </c>
    </row>
    <row r="2206" spans="2:12">
      <c r="B2206" t="str" cm="1">
        <f t="array" ref="B2206">IF(A2206="","-",_xldudf_EVEONLINE_GROUP(_FV(_FV(A2206,"type"),"groupID")))</f>
        <v>-</v>
      </c>
      <c r="C2206" t="str" cm="1">
        <f t="array" ref="C2206">IF(B2206="-","-",_xldudf_EVEONLINE_CATEGORY(_FV(B2206,"category_id")))</f>
        <v>-</v>
      </c>
      <c r="K2206" s="4" cm="1">
        <f t="array" ref="K2206">IFERROR(_FV(_xldudf_EVEONLINE_TYPE(_FV(_FV(A2206,"type"),"id")),"Adjusted Price",TRUE),0)</f>
        <v>0</v>
      </c>
      <c r="L2206" s="4">
        <f t="shared" si="34"/>
        <v>0</v>
      </c>
    </row>
    <row r="2207" spans="2:12">
      <c r="B2207" t="str" cm="1">
        <f t="array" ref="B2207">IF(A2207="","-",_xldudf_EVEONLINE_GROUP(_FV(_FV(A2207,"type"),"groupID")))</f>
        <v>-</v>
      </c>
      <c r="C2207" t="str" cm="1">
        <f t="array" ref="C2207">IF(B2207="-","-",_xldudf_EVEONLINE_CATEGORY(_FV(B2207,"category_id")))</f>
        <v>-</v>
      </c>
      <c r="K2207" s="4" cm="1">
        <f t="array" ref="K2207">IFERROR(_FV(_xldudf_EVEONLINE_TYPE(_FV(_FV(A2207,"type"),"id")),"Adjusted Price",TRUE),0)</f>
        <v>0</v>
      </c>
      <c r="L2207" s="4">
        <f t="shared" si="34"/>
        <v>0</v>
      </c>
    </row>
    <row r="2208" spans="2:12">
      <c r="B2208" t="str" cm="1">
        <f t="array" ref="B2208">IF(A2208="","-",_xldudf_EVEONLINE_GROUP(_FV(_FV(A2208,"type"),"groupID")))</f>
        <v>-</v>
      </c>
      <c r="C2208" t="str" cm="1">
        <f t="array" ref="C2208">IF(B2208="-","-",_xldudf_EVEONLINE_CATEGORY(_FV(B2208,"category_id")))</f>
        <v>-</v>
      </c>
      <c r="K2208" s="4" cm="1">
        <f t="array" ref="K2208">IFERROR(_FV(_xldudf_EVEONLINE_TYPE(_FV(_FV(A2208,"type"),"id")),"Adjusted Price",TRUE),0)</f>
        <v>0</v>
      </c>
      <c r="L2208" s="4">
        <f t="shared" si="34"/>
        <v>0</v>
      </c>
    </row>
    <row r="2209" spans="2:12">
      <c r="B2209" t="str" cm="1">
        <f t="array" ref="B2209">IF(A2209="","-",_xldudf_EVEONLINE_GROUP(_FV(_FV(A2209,"type"),"groupID")))</f>
        <v>-</v>
      </c>
      <c r="C2209" t="str" cm="1">
        <f t="array" ref="C2209">IF(B2209="-","-",_xldudf_EVEONLINE_CATEGORY(_FV(B2209,"category_id")))</f>
        <v>-</v>
      </c>
      <c r="K2209" s="4" cm="1">
        <f t="array" ref="K2209">IFERROR(_FV(_xldudf_EVEONLINE_TYPE(_FV(_FV(A2209,"type"),"id")),"Adjusted Price",TRUE),0)</f>
        <v>0</v>
      </c>
      <c r="L2209" s="4">
        <f t="shared" si="34"/>
        <v>0</v>
      </c>
    </row>
    <row r="2210" spans="2:12">
      <c r="B2210" t="str" cm="1">
        <f t="array" ref="B2210">IF(A2210="","-",_xldudf_EVEONLINE_GROUP(_FV(_FV(A2210,"type"),"groupID")))</f>
        <v>-</v>
      </c>
      <c r="C2210" t="str" cm="1">
        <f t="array" ref="C2210">IF(B2210="-","-",_xldudf_EVEONLINE_CATEGORY(_FV(B2210,"category_id")))</f>
        <v>-</v>
      </c>
      <c r="K2210" s="4" cm="1">
        <f t="array" ref="K2210">IFERROR(_FV(_xldudf_EVEONLINE_TYPE(_FV(_FV(A2210,"type"),"id")),"Adjusted Price",TRUE),0)</f>
        <v>0</v>
      </c>
      <c r="L2210" s="4">
        <f t="shared" si="34"/>
        <v>0</v>
      </c>
    </row>
    <row r="2211" spans="2:12">
      <c r="B2211" t="str" cm="1">
        <f t="array" ref="B2211">IF(A2211="","-",_xldudf_EVEONLINE_GROUP(_FV(_FV(A2211,"type"),"groupID")))</f>
        <v>-</v>
      </c>
      <c r="C2211" t="str" cm="1">
        <f t="array" ref="C2211">IF(B2211="-","-",_xldudf_EVEONLINE_CATEGORY(_FV(B2211,"category_id")))</f>
        <v>-</v>
      </c>
      <c r="K2211" s="4" cm="1">
        <f t="array" ref="K2211">IFERROR(_FV(_xldudf_EVEONLINE_TYPE(_FV(_FV(A2211,"type"),"id")),"Adjusted Price",TRUE),0)</f>
        <v>0</v>
      </c>
      <c r="L2211" s="4">
        <f t="shared" si="34"/>
        <v>0</v>
      </c>
    </row>
    <row r="2212" spans="2:12">
      <c r="B2212" t="str" cm="1">
        <f t="array" ref="B2212">IF(A2212="","-",_xldudf_EVEONLINE_GROUP(_FV(_FV(A2212,"type"),"groupID")))</f>
        <v>-</v>
      </c>
      <c r="C2212" t="str" cm="1">
        <f t="array" ref="C2212">IF(B2212="-","-",_xldudf_EVEONLINE_CATEGORY(_FV(B2212,"category_id")))</f>
        <v>-</v>
      </c>
      <c r="K2212" s="4" cm="1">
        <f t="array" ref="K2212">IFERROR(_FV(_xldudf_EVEONLINE_TYPE(_FV(_FV(A2212,"type"),"id")),"Adjusted Price",TRUE),0)</f>
        <v>0</v>
      </c>
      <c r="L2212" s="4">
        <f t="shared" si="34"/>
        <v>0</v>
      </c>
    </row>
    <row r="2213" spans="2:12">
      <c r="B2213" t="str" cm="1">
        <f t="array" ref="B2213">IF(A2213="","-",_xldudf_EVEONLINE_GROUP(_FV(_FV(A2213,"type"),"groupID")))</f>
        <v>-</v>
      </c>
      <c r="C2213" t="str" cm="1">
        <f t="array" ref="C2213">IF(B2213="-","-",_xldudf_EVEONLINE_CATEGORY(_FV(B2213,"category_id")))</f>
        <v>-</v>
      </c>
      <c r="K2213" s="4" cm="1">
        <f t="array" ref="K2213">IFERROR(_FV(_xldudf_EVEONLINE_TYPE(_FV(_FV(A2213,"type"),"id")),"Adjusted Price",TRUE),0)</f>
        <v>0</v>
      </c>
      <c r="L2213" s="4">
        <f t="shared" si="34"/>
        <v>0</v>
      </c>
    </row>
    <row r="2214" spans="2:12">
      <c r="B2214" t="str" cm="1">
        <f t="array" ref="B2214">IF(A2214="","-",_xldudf_EVEONLINE_GROUP(_FV(_FV(A2214,"type"),"groupID")))</f>
        <v>-</v>
      </c>
      <c r="C2214" t="str" cm="1">
        <f t="array" ref="C2214">IF(B2214="-","-",_xldudf_EVEONLINE_CATEGORY(_FV(B2214,"category_id")))</f>
        <v>-</v>
      </c>
      <c r="K2214" s="4" cm="1">
        <f t="array" ref="K2214">IFERROR(_FV(_xldudf_EVEONLINE_TYPE(_FV(_FV(A2214,"type"),"id")),"Adjusted Price",TRUE),0)</f>
        <v>0</v>
      </c>
      <c r="L2214" s="4">
        <f t="shared" si="34"/>
        <v>0</v>
      </c>
    </row>
    <row r="2215" spans="2:12">
      <c r="B2215" t="str" cm="1">
        <f t="array" ref="B2215">IF(A2215="","-",_xldudf_EVEONLINE_GROUP(_FV(_FV(A2215,"type"),"groupID")))</f>
        <v>-</v>
      </c>
      <c r="C2215" t="str" cm="1">
        <f t="array" ref="C2215">IF(B2215="-","-",_xldudf_EVEONLINE_CATEGORY(_FV(B2215,"category_id")))</f>
        <v>-</v>
      </c>
      <c r="K2215" s="4" cm="1">
        <f t="array" ref="K2215">IFERROR(_FV(_xldudf_EVEONLINE_TYPE(_FV(_FV(A2215,"type"),"id")),"Adjusted Price",TRUE),0)</f>
        <v>0</v>
      </c>
      <c r="L2215" s="4">
        <f t="shared" si="34"/>
        <v>0</v>
      </c>
    </row>
    <row r="2216" spans="2:12">
      <c r="B2216" t="str" cm="1">
        <f t="array" ref="B2216">IF(A2216="","-",_xldudf_EVEONLINE_GROUP(_FV(_FV(A2216,"type"),"groupID")))</f>
        <v>-</v>
      </c>
      <c r="C2216" t="str" cm="1">
        <f t="array" ref="C2216">IF(B2216="-","-",_xldudf_EVEONLINE_CATEGORY(_FV(B2216,"category_id")))</f>
        <v>-</v>
      </c>
      <c r="K2216" s="4" cm="1">
        <f t="array" ref="K2216">IFERROR(_FV(_xldudf_EVEONLINE_TYPE(_FV(_FV(A2216,"type"),"id")),"Adjusted Price",TRUE),0)</f>
        <v>0</v>
      </c>
      <c r="L2216" s="4">
        <f t="shared" si="34"/>
        <v>0</v>
      </c>
    </row>
    <row r="2217" spans="2:12">
      <c r="B2217" t="str" cm="1">
        <f t="array" ref="B2217">IF(A2217="","-",_xldudf_EVEONLINE_GROUP(_FV(_FV(A2217,"type"),"groupID")))</f>
        <v>-</v>
      </c>
      <c r="C2217" t="str" cm="1">
        <f t="array" ref="C2217">IF(B2217="-","-",_xldudf_EVEONLINE_CATEGORY(_FV(B2217,"category_id")))</f>
        <v>-</v>
      </c>
      <c r="K2217" s="4" cm="1">
        <f t="array" ref="K2217">IFERROR(_FV(_xldudf_EVEONLINE_TYPE(_FV(_FV(A2217,"type"),"id")),"Adjusted Price",TRUE),0)</f>
        <v>0</v>
      </c>
      <c r="L2217" s="4">
        <f t="shared" si="34"/>
        <v>0</v>
      </c>
    </row>
    <row r="2218" spans="2:12">
      <c r="B2218" t="str" cm="1">
        <f t="array" ref="B2218">IF(A2218="","-",_xldudf_EVEONLINE_GROUP(_FV(_FV(A2218,"type"),"groupID")))</f>
        <v>-</v>
      </c>
      <c r="C2218" t="str" cm="1">
        <f t="array" ref="C2218">IF(B2218="-","-",_xldudf_EVEONLINE_CATEGORY(_FV(B2218,"category_id")))</f>
        <v>-</v>
      </c>
      <c r="K2218" s="4" cm="1">
        <f t="array" ref="K2218">IFERROR(_FV(_xldudf_EVEONLINE_TYPE(_FV(_FV(A2218,"type"),"id")),"Adjusted Price",TRUE),0)</f>
        <v>0</v>
      </c>
      <c r="L2218" s="4">
        <f t="shared" si="34"/>
        <v>0</v>
      </c>
    </row>
    <row r="2219" spans="2:12">
      <c r="B2219" t="str" cm="1">
        <f t="array" ref="B2219">IF(A2219="","-",_xldudf_EVEONLINE_GROUP(_FV(_FV(A2219,"type"),"groupID")))</f>
        <v>-</v>
      </c>
      <c r="C2219" t="str" cm="1">
        <f t="array" ref="C2219">IF(B2219="-","-",_xldudf_EVEONLINE_CATEGORY(_FV(B2219,"category_id")))</f>
        <v>-</v>
      </c>
      <c r="K2219" s="4" cm="1">
        <f t="array" ref="K2219">IFERROR(_FV(_xldudf_EVEONLINE_TYPE(_FV(_FV(A2219,"type"),"id")),"Adjusted Price",TRUE),0)</f>
        <v>0</v>
      </c>
      <c r="L2219" s="4">
        <f t="shared" si="34"/>
        <v>0</v>
      </c>
    </row>
    <row r="2220" spans="2:12">
      <c r="B2220" t="str" cm="1">
        <f t="array" ref="B2220">IF(A2220="","-",_xldudf_EVEONLINE_GROUP(_FV(_FV(A2220,"type"),"groupID")))</f>
        <v>-</v>
      </c>
      <c r="C2220" t="str" cm="1">
        <f t="array" ref="C2220">IF(B2220="-","-",_xldudf_EVEONLINE_CATEGORY(_FV(B2220,"category_id")))</f>
        <v>-</v>
      </c>
      <c r="K2220" s="4" cm="1">
        <f t="array" ref="K2220">IFERROR(_FV(_xldudf_EVEONLINE_TYPE(_FV(_FV(A2220,"type"),"id")),"Adjusted Price",TRUE),0)</f>
        <v>0</v>
      </c>
      <c r="L2220" s="4">
        <f t="shared" si="34"/>
        <v>0</v>
      </c>
    </row>
    <row r="2221" spans="2:12">
      <c r="B2221" t="str" cm="1">
        <f t="array" ref="B2221">IF(A2221="","-",_xldudf_EVEONLINE_GROUP(_FV(_FV(A2221,"type"),"groupID")))</f>
        <v>-</v>
      </c>
      <c r="C2221" t="str" cm="1">
        <f t="array" ref="C2221">IF(B2221="-","-",_xldudf_EVEONLINE_CATEGORY(_FV(B2221,"category_id")))</f>
        <v>-</v>
      </c>
      <c r="K2221" s="4" cm="1">
        <f t="array" ref="K2221">IFERROR(_FV(_xldudf_EVEONLINE_TYPE(_FV(_FV(A2221,"type"),"id")),"Adjusted Price",TRUE),0)</f>
        <v>0</v>
      </c>
      <c r="L2221" s="4">
        <f t="shared" si="34"/>
        <v>0</v>
      </c>
    </row>
    <row r="2222" spans="2:12">
      <c r="B2222" t="str" cm="1">
        <f t="array" ref="B2222">IF(A2222="","-",_xldudf_EVEONLINE_GROUP(_FV(_FV(A2222,"type"),"groupID")))</f>
        <v>-</v>
      </c>
      <c r="C2222" t="str" cm="1">
        <f t="array" ref="C2222">IF(B2222="-","-",_xldudf_EVEONLINE_CATEGORY(_FV(B2222,"category_id")))</f>
        <v>-</v>
      </c>
      <c r="K2222" s="4" cm="1">
        <f t="array" ref="K2222">IFERROR(_FV(_xldudf_EVEONLINE_TYPE(_FV(_FV(A2222,"type"),"id")),"Adjusted Price",TRUE),0)</f>
        <v>0</v>
      </c>
      <c r="L2222" s="4">
        <f t="shared" si="34"/>
        <v>0</v>
      </c>
    </row>
    <row r="2223" spans="2:12">
      <c r="B2223" t="str" cm="1">
        <f t="array" ref="B2223">IF(A2223="","-",_xldudf_EVEONLINE_GROUP(_FV(_FV(A2223,"type"),"groupID")))</f>
        <v>-</v>
      </c>
      <c r="C2223" t="str" cm="1">
        <f t="array" ref="C2223">IF(B2223="-","-",_xldudf_EVEONLINE_CATEGORY(_FV(B2223,"category_id")))</f>
        <v>-</v>
      </c>
      <c r="K2223" s="4" cm="1">
        <f t="array" ref="K2223">IFERROR(_FV(_xldudf_EVEONLINE_TYPE(_FV(_FV(A2223,"type"),"id")),"Adjusted Price",TRUE),0)</f>
        <v>0</v>
      </c>
      <c r="L2223" s="4">
        <f t="shared" si="34"/>
        <v>0</v>
      </c>
    </row>
    <row r="2224" spans="2:12">
      <c r="B2224" t="str" cm="1">
        <f t="array" ref="B2224">IF(A2224="","-",_xldudf_EVEONLINE_GROUP(_FV(_FV(A2224,"type"),"groupID")))</f>
        <v>-</v>
      </c>
      <c r="C2224" t="str" cm="1">
        <f t="array" ref="C2224">IF(B2224="-","-",_xldudf_EVEONLINE_CATEGORY(_FV(B2224,"category_id")))</f>
        <v>-</v>
      </c>
      <c r="K2224" s="4" cm="1">
        <f t="array" ref="K2224">IFERROR(_FV(_xldudf_EVEONLINE_TYPE(_FV(_FV(A2224,"type"),"id")),"Adjusted Price",TRUE),0)</f>
        <v>0</v>
      </c>
      <c r="L2224" s="4">
        <f t="shared" si="34"/>
        <v>0</v>
      </c>
    </row>
    <row r="2225" spans="2:12">
      <c r="B2225" t="str" cm="1">
        <f t="array" ref="B2225">IF(A2225="","-",_xldudf_EVEONLINE_GROUP(_FV(_FV(A2225,"type"),"groupID")))</f>
        <v>-</v>
      </c>
      <c r="C2225" t="str" cm="1">
        <f t="array" ref="C2225">IF(B2225="-","-",_xldudf_EVEONLINE_CATEGORY(_FV(B2225,"category_id")))</f>
        <v>-</v>
      </c>
      <c r="K2225" s="4" cm="1">
        <f t="array" ref="K2225">IFERROR(_FV(_xldudf_EVEONLINE_TYPE(_FV(_FV(A2225,"type"),"id")),"Adjusted Price",TRUE),0)</f>
        <v>0</v>
      </c>
      <c r="L2225" s="4">
        <f t="shared" si="34"/>
        <v>0</v>
      </c>
    </row>
    <row r="2226" spans="2:12">
      <c r="B2226" t="str" cm="1">
        <f t="array" ref="B2226">IF(A2226="","-",_xldudf_EVEONLINE_GROUP(_FV(_FV(A2226,"type"),"groupID")))</f>
        <v>-</v>
      </c>
      <c r="C2226" t="str" cm="1">
        <f t="array" ref="C2226">IF(B2226="-","-",_xldudf_EVEONLINE_CATEGORY(_FV(B2226,"category_id")))</f>
        <v>-</v>
      </c>
      <c r="K2226" s="4" cm="1">
        <f t="array" ref="K2226">IFERROR(_FV(_xldudf_EVEONLINE_TYPE(_FV(_FV(A2226,"type"),"id")),"Adjusted Price",TRUE),0)</f>
        <v>0</v>
      </c>
      <c r="L2226" s="4">
        <f t="shared" si="34"/>
        <v>0</v>
      </c>
    </row>
    <row r="2227" spans="2:12">
      <c r="B2227" t="str" cm="1">
        <f t="array" ref="B2227">IF(A2227="","-",_xldudf_EVEONLINE_GROUP(_FV(_FV(A2227,"type"),"groupID")))</f>
        <v>-</v>
      </c>
      <c r="C2227" t="str" cm="1">
        <f t="array" ref="C2227">IF(B2227="-","-",_xldudf_EVEONLINE_CATEGORY(_FV(B2227,"category_id")))</f>
        <v>-</v>
      </c>
      <c r="K2227" s="4" cm="1">
        <f t="array" ref="K2227">IFERROR(_FV(_xldudf_EVEONLINE_TYPE(_FV(_FV(A2227,"type"),"id")),"Adjusted Price",TRUE),0)</f>
        <v>0</v>
      </c>
      <c r="L2227" s="4">
        <f t="shared" si="34"/>
        <v>0</v>
      </c>
    </row>
    <row r="2228" spans="2:12">
      <c r="B2228" t="str" cm="1">
        <f t="array" ref="B2228">IF(A2228="","-",_xldudf_EVEONLINE_GROUP(_FV(_FV(A2228,"type"),"groupID")))</f>
        <v>-</v>
      </c>
      <c r="C2228" t="str" cm="1">
        <f t="array" ref="C2228">IF(B2228="-","-",_xldudf_EVEONLINE_CATEGORY(_FV(B2228,"category_id")))</f>
        <v>-</v>
      </c>
      <c r="K2228" s="4" cm="1">
        <f t="array" ref="K2228">IFERROR(_FV(_xldudf_EVEONLINE_TYPE(_FV(_FV(A2228,"type"),"id")),"Adjusted Price",TRUE),0)</f>
        <v>0</v>
      </c>
      <c r="L2228" s="4">
        <f t="shared" si="34"/>
        <v>0</v>
      </c>
    </row>
    <row r="2229" spans="2:12">
      <c r="B2229" t="str" cm="1">
        <f t="array" ref="B2229">IF(A2229="","-",_xldudf_EVEONLINE_GROUP(_FV(_FV(A2229,"type"),"groupID")))</f>
        <v>-</v>
      </c>
      <c r="C2229" t="str" cm="1">
        <f t="array" ref="C2229">IF(B2229="-","-",_xldudf_EVEONLINE_CATEGORY(_FV(B2229,"category_id")))</f>
        <v>-</v>
      </c>
      <c r="K2229" s="4" cm="1">
        <f t="array" ref="K2229">IFERROR(_FV(_xldudf_EVEONLINE_TYPE(_FV(_FV(A2229,"type"),"id")),"Adjusted Price",TRUE),0)</f>
        <v>0</v>
      </c>
      <c r="L2229" s="4">
        <f t="shared" si="34"/>
        <v>0</v>
      </c>
    </row>
    <row r="2230" spans="2:12">
      <c r="B2230" t="str" cm="1">
        <f t="array" ref="B2230">IF(A2230="","-",_xldudf_EVEONLINE_GROUP(_FV(_FV(A2230,"type"),"groupID")))</f>
        <v>-</v>
      </c>
      <c r="C2230" t="str" cm="1">
        <f t="array" ref="C2230">IF(B2230="-","-",_xldudf_EVEONLINE_CATEGORY(_FV(B2230,"category_id")))</f>
        <v>-</v>
      </c>
      <c r="K2230" s="4" cm="1">
        <f t="array" ref="K2230">IFERROR(_FV(_xldudf_EVEONLINE_TYPE(_FV(_FV(A2230,"type"),"id")),"Adjusted Price",TRUE),0)</f>
        <v>0</v>
      </c>
      <c r="L2230" s="4">
        <f t="shared" si="34"/>
        <v>0</v>
      </c>
    </row>
    <row r="2231" spans="2:12">
      <c r="B2231" t="str" cm="1">
        <f t="array" ref="B2231">IF(A2231="","-",_xldudf_EVEONLINE_GROUP(_FV(_FV(A2231,"type"),"groupID")))</f>
        <v>-</v>
      </c>
      <c r="C2231" t="str" cm="1">
        <f t="array" ref="C2231">IF(B2231="-","-",_xldudf_EVEONLINE_CATEGORY(_FV(B2231,"category_id")))</f>
        <v>-</v>
      </c>
      <c r="K2231" s="4" cm="1">
        <f t="array" ref="K2231">IFERROR(_FV(_xldudf_EVEONLINE_TYPE(_FV(_FV(A2231,"type"),"id")),"Adjusted Price",TRUE),0)</f>
        <v>0</v>
      </c>
      <c r="L2231" s="4">
        <f t="shared" si="34"/>
        <v>0</v>
      </c>
    </row>
    <row r="2232" spans="2:12">
      <c r="B2232" t="str" cm="1">
        <f t="array" ref="B2232">IF(A2232="","-",_xldudf_EVEONLINE_GROUP(_FV(_FV(A2232,"type"),"groupID")))</f>
        <v>-</v>
      </c>
      <c r="C2232" t="str" cm="1">
        <f t="array" ref="C2232">IF(B2232="-","-",_xldudf_EVEONLINE_CATEGORY(_FV(B2232,"category_id")))</f>
        <v>-</v>
      </c>
      <c r="K2232" s="4" cm="1">
        <f t="array" ref="K2232">IFERROR(_FV(_xldudf_EVEONLINE_TYPE(_FV(_FV(A2232,"type"),"id")),"Adjusted Price",TRUE),0)</f>
        <v>0</v>
      </c>
      <c r="L2232" s="4">
        <f t="shared" si="34"/>
        <v>0</v>
      </c>
    </row>
    <row r="2233" spans="2:12">
      <c r="B2233" t="str" cm="1">
        <f t="array" ref="B2233">IF(A2233="","-",_xldudf_EVEONLINE_GROUP(_FV(_FV(A2233,"type"),"groupID")))</f>
        <v>-</v>
      </c>
      <c r="C2233" t="str" cm="1">
        <f t="array" ref="C2233">IF(B2233="-","-",_xldudf_EVEONLINE_CATEGORY(_FV(B2233,"category_id")))</f>
        <v>-</v>
      </c>
      <c r="K2233" s="4" cm="1">
        <f t="array" ref="K2233">IFERROR(_FV(_xldudf_EVEONLINE_TYPE(_FV(_FV(A2233,"type"),"id")),"Adjusted Price",TRUE),0)</f>
        <v>0</v>
      </c>
      <c r="L2233" s="4">
        <f t="shared" si="34"/>
        <v>0</v>
      </c>
    </row>
    <row r="2234" spans="2:12">
      <c r="B2234" t="str" cm="1">
        <f t="array" ref="B2234">IF(A2234="","-",_xldudf_EVEONLINE_GROUP(_FV(_FV(A2234,"type"),"groupID")))</f>
        <v>-</v>
      </c>
      <c r="C2234" t="str" cm="1">
        <f t="array" ref="C2234">IF(B2234="-","-",_xldudf_EVEONLINE_CATEGORY(_FV(B2234,"category_id")))</f>
        <v>-</v>
      </c>
      <c r="K2234" s="4" cm="1">
        <f t="array" ref="K2234">IFERROR(_FV(_xldudf_EVEONLINE_TYPE(_FV(_FV(A2234,"type"),"id")),"Adjusted Price",TRUE),0)</f>
        <v>0</v>
      </c>
      <c r="L2234" s="4">
        <f t="shared" si="34"/>
        <v>0</v>
      </c>
    </row>
    <row r="2235" spans="2:12">
      <c r="B2235" t="str" cm="1">
        <f t="array" ref="B2235">IF(A2235="","-",_xldudf_EVEONLINE_GROUP(_FV(_FV(A2235,"type"),"groupID")))</f>
        <v>-</v>
      </c>
      <c r="C2235" t="str" cm="1">
        <f t="array" ref="C2235">IF(B2235="-","-",_xldudf_EVEONLINE_CATEGORY(_FV(B2235,"category_id")))</f>
        <v>-</v>
      </c>
      <c r="K2235" s="4" cm="1">
        <f t="array" ref="K2235">IFERROR(_FV(_xldudf_EVEONLINE_TYPE(_FV(_FV(A2235,"type"),"id")),"Adjusted Price",TRUE),0)</f>
        <v>0</v>
      </c>
      <c r="L2235" s="4">
        <f t="shared" si="34"/>
        <v>0</v>
      </c>
    </row>
    <row r="2236" spans="2:12">
      <c r="B2236" t="str" cm="1">
        <f t="array" ref="B2236">IF(A2236="","-",_xldudf_EVEONLINE_GROUP(_FV(_FV(A2236,"type"),"groupID")))</f>
        <v>-</v>
      </c>
      <c r="C2236" t="str" cm="1">
        <f t="array" ref="C2236">IF(B2236="-","-",_xldudf_EVEONLINE_CATEGORY(_FV(B2236,"category_id")))</f>
        <v>-</v>
      </c>
      <c r="K2236" s="4" cm="1">
        <f t="array" ref="K2236">IFERROR(_FV(_xldudf_EVEONLINE_TYPE(_FV(_FV(A2236,"type"),"id")),"Adjusted Price",TRUE),0)</f>
        <v>0</v>
      </c>
      <c r="L2236" s="4">
        <f t="shared" si="34"/>
        <v>0</v>
      </c>
    </row>
    <row r="2237" spans="2:12">
      <c r="B2237" t="str" cm="1">
        <f t="array" ref="B2237">IF(A2237="","-",_xldudf_EVEONLINE_GROUP(_FV(_FV(A2237,"type"),"groupID")))</f>
        <v>-</v>
      </c>
      <c r="C2237" t="str" cm="1">
        <f t="array" ref="C2237">IF(B2237="-","-",_xldudf_EVEONLINE_CATEGORY(_FV(B2237,"category_id")))</f>
        <v>-</v>
      </c>
      <c r="K2237" s="4" cm="1">
        <f t="array" ref="K2237">IFERROR(_FV(_xldudf_EVEONLINE_TYPE(_FV(_FV(A2237,"type"),"id")),"Adjusted Price",TRUE),0)</f>
        <v>0</v>
      </c>
      <c r="L2237" s="4">
        <f t="shared" si="34"/>
        <v>0</v>
      </c>
    </row>
    <row r="2238" spans="2:12">
      <c r="B2238" t="str" cm="1">
        <f t="array" ref="B2238">IF(A2238="","-",_xldudf_EVEONLINE_GROUP(_FV(_FV(A2238,"type"),"groupID")))</f>
        <v>-</v>
      </c>
      <c r="C2238" t="str" cm="1">
        <f t="array" ref="C2238">IF(B2238="-","-",_xldudf_EVEONLINE_CATEGORY(_FV(B2238,"category_id")))</f>
        <v>-</v>
      </c>
      <c r="K2238" s="4" cm="1">
        <f t="array" ref="K2238">IFERROR(_FV(_xldudf_EVEONLINE_TYPE(_FV(_FV(A2238,"type"),"id")),"Adjusted Price",TRUE),0)</f>
        <v>0</v>
      </c>
      <c r="L2238" s="4">
        <f t="shared" si="34"/>
        <v>0</v>
      </c>
    </row>
    <row r="2239" spans="2:12">
      <c r="B2239" t="str" cm="1">
        <f t="array" ref="B2239">IF(A2239="","-",_xldudf_EVEONLINE_GROUP(_FV(_FV(A2239,"type"),"groupID")))</f>
        <v>-</v>
      </c>
      <c r="C2239" t="str" cm="1">
        <f t="array" ref="C2239">IF(B2239="-","-",_xldudf_EVEONLINE_CATEGORY(_FV(B2239,"category_id")))</f>
        <v>-</v>
      </c>
      <c r="K2239" s="4" cm="1">
        <f t="array" ref="K2239">IFERROR(_FV(_xldudf_EVEONLINE_TYPE(_FV(_FV(A2239,"type"),"id")),"Adjusted Price",TRUE),0)</f>
        <v>0</v>
      </c>
      <c r="L2239" s="4">
        <f t="shared" si="34"/>
        <v>0</v>
      </c>
    </row>
    <row r="2240" spans="2:12">
      <c r="B2240" t="str" cm="1">
        <f t="array" ref="B2240">IF(A2240="","-",_xldudf_EVEONLINE_GROUP(_FV(_FV(A2240,"type"),"groupID")))</f>
        <v>-</v>
      </c>
      <c r="C2240" t="str" cm="1">
        <f t="array" ref="C2240">IF(B2240="-","-",_xldudf_EVEONLINE_CATEGORY(_FV(B2240,"category_id")))</f>
        <v>-</v>
      </c>
      <c r="K2240" s="4" cm="1">
        <f t="array" ref="K2240">IFERROR(_FV(_xldudf_EVEONLINE_TYPE(_FV(_FV(A2240,"type"),"id")),"Adjusted Price",TRUE),0)</f>
        <v>0</v>
      </c>
      <c r="L2240" s="4">
        <f t="shared" si="34"/>
        <v>0</v>
      </c>
    </row>
    <row r="2241" spans="2:12">
      <c r="B2241" t="str" cm="1">
        <f t="array" ref="B2241">IF(A2241="","-",_xldudf_EVEONLINE_GROUP(_FV(_FV(A2241,"type"),"groupID")))</f>
        <v>-</v>
      </c>
      <c r="C2241" t="str" cm="1">
        <f t="array" ref="C2241">IF(B2241="-","-",_xldudf_EVEONLINE_CATEGORY(_FV(B2241,"category_id")))</f>
        <v>-</v>
      </c>
      <c r="K2241" s="4" cm="1">
        <f t="array" ref="K2241">IFERROR(_FV(_xldudf_EVEONLINE_TYPE(_FV(_FV(A2241,"type"),"id")),"Adjusted Price",TRUE),0)</f>
        <v>0</v>
      </c>
      <c r="L2241" s="4">
        <f t="shared" si="34"/>
        <v>0</v>
      </c>
    </row>
    <row r="2242" spans="2:12">
      <c r="B2242" t="str" cm="1">
        <f t="array" ref="B2242">IF(A2242="","-",_xldudf_EVEONLINE_GROUP(_FV(_FV(A2242,"type"),"groupID")))</f>
        <v>-</v>
      </c>
      <c r="C2242" t="str" cm="1">
        <f t="array" ref="C2242">IF(B2242="-","-",_xldudf_EVEONLINE_CATEGORY(_FV(B2242,"category_id")))</f>
        <v>-</v>
      </c>
      <c r="K2242" s="4" cm="1">
        <f t="array" ref="K2242">IFERROR(_FV(_xldudf_EVEONLINE_TYPE(_FV(_FV(A2242,"type"),"id")),"Adjusted Price",TRUE),0)</f>
        <v>0</v>
      </c>
      <c r="L2242" s="4">
        <f t="shared" si="34"/>
        <v>0</v>
      </c>
    </row>
    <row r="2243" spans="2:12">
      <c r="B2243" t="str" cm="1">
        <f t="array" ref="B2243">IF(A2243="","-",_xldudf_EVEONLINE_GROUP(_FV(_FV(A2243,"type"),"groupID")))</f>
        <v>-</v>
      </c>
      <c r="C2243" t="str" cm="1">
        <f t="array" ref="C2243">IF(B2243="-","-",_xldudf_EVEONLINE_CATEGORY(_FV(B2243,"category_id")))</f>
        <v>-</v>
      </c>
      <c r="K2243" s="4" cm="1">
        <f t="array" ref="K2243">IFERROR(_FV(_xldudf_EVEONLINE_TYPE(_FV(_FV(A2243,"type"),"id")),"Adjusted Price",TRUE),0)</f>
        <v>0</v>
      </c>
      <c r="L2243" s="4">
        <f t="shared" ref="L2243:L2306" si="35">F2243*K2243</f>
        <v>0</v>
      </c>
    </row>
    <row r="2244" spans="2:12">
      <c r="B2244" t="str" cm="1">
        <f t="array" ref="B2244">IF(A2244="","-",_xldudf_EVEONLINE_GROUP(_FV(_FV(A2244,"type"),"groupID")))</f>
        <v>-</v>
      </c>
      <c r="C2244" t="str" cm="1">
        <f t="array" ref="C2244">IF(B2244="-","-",_xldudf_EVEONLINE_CATEGORY(_FV(B2244,"category_id")))</f>
        <v>-</v>
      </c>
      <c r="K2244" s="4" cm="1">
        <f t="array" ref="K2244">IFERROR(_FV(_xldudf_EVEONLINE_TYPE(_FV(_FV(A2244,"type"),"id")),"Adjusted Price",TRUE),0)</f>
        <v>0</v>
      </c>
      <c r="L2244" s="4">
        <f t="shared" si="35"/>
        <v>0</v>
      </c>
    </row>
    <row r="2245" spans="2:12">
      <c r="B2245" t="str" cm="1">
        <f t="array" ref="B2245">IF(A2245="","-",_xldudf_EVEONLINE_GROUP(_FV(_FV(A2245,"type"),"groupID")))</f>
        <v>-</v>
      </c>
      <c r="C2245" t="str" cm="1">
        <f t="array" ref="C2245">IF(B2245="-","-",_xldudf_EVEONLINE_CATEGORY(_FV(B2245,"category_id")))</f>
        <v>-</v>
      </c>
      <c r="K2245" s="4" cm="1">
        <f t="array" ref="K2245">IFERROR(_FV(_xldudf_EVEONLINE_TYPE(_FV(_FV(A2245,"type"),"id")),"Adjusted Price",TRUE),0)</f>
        <v>0</v>
      </c>
      <c r="L2245" s="4">
        <f t="shared" si="35"/>
        <v>0</v>
      </c>
    </row>
    <row r="2246" spans="2:12">
      <c r="B2246" t="str" cm="1">
        <f t="array" ref="B2246">IF(A2246="","-",_xldudf_EVEONLINE_GROUP(_FV(_FV(A2246,"type"),"groupID")))</f>
        <v>-</v>
      </c>
      <c r="C2246" t="str" cm="1">
        <f t="array" ref="C2246">IF(B2246="-","-",_xldudf_EVEONLINE_CATEGORY(_FV(B2246,"category_id")))</f>
        <v>-</v>
      </c>
      <c r="K2246" s="4" cm="1">
        <f t="array" ref="K2246">IFERROR(_FV(_xldudf_EVEONLINE_TYPE(_FV(_FV(A2246,"type"),"id")),"Adjusted Price",TRUE),0)</f>
        <v>0</v>
      </c>
      <c r="L2246" s="4">
        <f t="shared" si="35"/>
        <v>0</v>
      </c>
    </row>
    <row r="2247" spans="2:12">
      <c r="B2247" t="str" cm="1">
        <f t="array" ref="B2247">IF(A2247="","-",_xldudf_EVEONLINE_GROUP(_FV(_FV(A2247,"type"),"groupID")))</f>
        <v>-</v>
      </c>
      <c r="C2247" t="str" cm="1">
        <f t="array" ref="C2247">IF(B2247="-","-",_xldudf_EVEONLINE_CATEGORY(_FV(B2247,"category_id")))</f>
        <v>-</v>
      </c>
      <c r="K2247" s="4" cm="1">
        <f t="array" ref="K2247">IFERROR(_FV(_xldudf_EVEONLINE_TYPE(_FV(_FV(A2247,"type"),"id")),"Adjusted Price",TRUE),0)</f>
        <v>0</v>
      </c>
      <c r="L2247" s="4">
        <f t="shared" si="35"/>
        <v>0</v>
      </c>
    </row>
    <row r="2248" spans="2:12">
      <c r="B2248" t="str" cm="1">
        <f t="array" ref="B2248">IF(A2248="","-",_xldudf_EVEONLINE_GROUP(_FV(_FV(A2248,"type"),"groupID")))</f>
        <v>-</v>
      </c>
      <c r="C2248" t="str" cm="1">
        <f t="array" ref="C2248">IF(B2248="-","-",_xldudf_EVEONLINE_CATEGORY(_FV(B2248,"category_id")))</f>
        <v>-</v>
      </c>
      <c r="K2248" s="4" cm="1">
        <f t="array" ref="K2248">IFERROR(_FV(_xldudf_EVEONLINE_TYPE(_FV(_FV(A2248,"type"),"id")),"Adjusted Price",TRUE),0)</f>
        <v>0</v>
      </c>
      <c r="L2248" s="4">
        <f t="shared" si="35"/>
        <v>0</v>
      </c>
    </row>
    <row r="2249" spans="2:12">
      <c r="B2249" t="str" cm="1">
        <f t="array" ref="B2249">IF(A2249="","-",_xldudf_EVEONLINE_GROUP(_FV(_FV(A2249,"type"),"groupID")))</f>
        <v>-</v>
      </c>
      <c r="C2249" t="str" cm="1">
        <f t="array" ref="C2249">IF(B2249="-","-",_xldudf_EVEONLINE_CATEGORY(_FV(B2249,"category_id")))</f>
        <v>-</v>
      </c>
      <c r="K2249" s="4" cm="1">
        <f t="array" ref="K2249">IFERROR(_FV(_xldudf_EVEONLINE_TYPE(_FV(_FV(A2249,"type"),"id")),"Adjusted Price",TRUE),0)</f>
        <v>0</v>
      </c>
      <c r="L2249" s="4">
        <f t="shared" si="35"/>
        <v>0</v>
      </c>
    </row>
    <row r="2250" spans="2:12">
      <c r="B2250" t="str" cm="1">
        <f t="array" ref="B2250">IF(A2250="","-",_xldudf_EVEONLINE_GROUP(_FV(_FV(A2250,"type"),"groupID")))</f>
        <v>-</v>
      </c>
      <c r="C2250" t="str" cm="1">
        <f t="array" ref="C2250">IF(B2250="-","-",_xldudf_EVEONLINE_CATEGORY(_FV(B2250,"category_id")))</f>
        <v>-</v>
      </c>
      <c r="K2250" s="4" cm="1">
        <f t="array" ref="K2250">IFERROR(_FV(_xldudf_EVEONLINE_TYPE(_FV(_FV(A2250,"type"),"id")),"Adjusted Price",TRUE),0)</f>
        <v>0</v>
      </c>
      <c r="L2250" s="4">
        <f t="shared" si="35"/>
        <v>0</v>
      </c>
    </row>
    <row r="2251" spans="2:12">
      <c r="B2251" t="str" cm="1">
        <f t="array" ref="B2251">IF(A2251="","-",_xldudf_EVEONLINE_GROUP(_FV(_FV(A2251,"type"),"groupID")))</f>
        <v>-</v>
      </c>
      <c r="C2251" t="str" cm="1">
        <f t="array" ref="C2251">IF(B2251="-","-",_xldudf_EVEONLINE_CATEGORY(_FV(B2251,"category_id")))</f>
        <v>-</v>
      </c>
      <c r="K2251" s="4" cm="1">
        <f t="array" ref="K2251">IFERROR(_FV(_xldudf_EVEONLINE_TYPE(_FV(_FV(A2251,"type"),"id")),"Adjusted Price",TRUE),0)</f>
        <v>0</v>
      </c>
      <c r="L2251" s="4">
        <f t="shared" si="35"/>
        <v>0</v>
      </c>
    </row>
    <row r="2252" spans="2:12">
      <c r="B2252" t="str" cm="1">
        <f t="array" ref="B2252">IF(A2252="","-",_xldudf_EVEONLINE_GROUP(_FV(_FV(A2252,"type"),"groupID")))</f>
        <v>-</v>
      </c>
      <c r="C2252" t="str" cm="1">
        <f t="array" ref="C2252">IF(B2252="-","-",_xldudf_EVEONLINE_CATEGORY(_FV(B2252,"category_id")))</f>
        <v>-</v>
      </c>
      <c r="K2252" s="4" cm="1">
        <f t="array" ref="K2252">IFERROR(_FV(_xldudf_EVEONLINE_TYPE(_FV(_FV(A2252,"type"),"id")),"Adjusted Price",TRUE),0)</f>
        <v>0</v>
      </c>
      <c r="L2252" s="4">
        <f t="shared" si="35"/>
        <v>0</v>
      </c>
    </row>
    <row r="2253" spans="2:12">
      <c r="B2253" t="str" cm="1">
        <f t="array" ref="B2253">IF(A2253="","-",_xldudf_EVEONLINE_GROUP(_FV(_FV(A2253,"type"),"groupID")))</f>
        <v>-</v>
      </c>
      <c r="C2253" t="str" cm="1">
        <f t="array" ref="C2253">IF(B2253="-","-",_xldudf_EVEONLINE_CATEGORY(_FV(B2253,"category_id")))</f>
        <v>-</v>
      </c>
      <c r="K2253" s="4" cm="1">
        <f t="array" ref="K2253">IFERROR(_FV(_xldudf_EVEONLINE_TYPE(_FV(_FV(A2253,"type"),"id")),"Adjusted Price",TRUE),0)</f>
        <v>0</v>
      </c>
      <c r="L2253" s="4">
        <f t="shared" si="35"/>
        <v>0</v>
      </c>
    </row>
    <row r="2254" spans="2:12">
      <c r="B2254" t="str" cm="1">
        <f t="array" ref="B2254">IF(A2254="","-",_xldudf_EVEONLINE_GROUP(_FV(_FV(A2254,"type"),"groupID")))</f>
        <v>-</v>
      </c>
      <c r="C2254" t="str" cm="1">
        <f t="array" ref="C2254">IF(B2254="-","-",_xldudf_EVEONLINE_CATEGORY(_FV(B2254,"category_id")))</f>
        <v>-</v>
      </c>
      <c r="K2254" s="4" cm="1">
        <f t="array" ref="K2254">IFERROR(_FV(_xldudf_EVEONLINE_TYPE(_FV(_FV(A2254,"type"),"id")),"Adjusted Price",TRUE),0)</f>
        <v>0</v>
      </c>
      <c r="L2254" s="4">
        <f t="shared" si="35"/>
        <v>0</v>
      </c>
    </row>
    <row r="2255" spans="2:12">
      <c r="B2255" t="str" cm="1">
        <f t="array" ref="B2255">IF(A2255="","-",_xldudf_EVEONLINE_GROUP(_FV(_FV(A2255,"type"),"groupID")))</f>
        <v>-</v>
      </c>
      <c r="C2255" t="str" cm="1">
        <f t="array" ref="C2255">IF(B2255="-","-",_xldudf_EVEONLINE_CATEGORY(_FV(B2255,"category_id")))</f>
        <v>-</v>
      </c>
      <c r="K2255" s="4" cm="1">
        <f t="array" ref="K2255">IFERROR(_FV(_xldudf_EVEONLINE_TYPE(_FV(_FV(A2255,"type"),"id")),"Adjusted Price",TRUE),0)</f>
        <v>0</v>
      </c>
      <c r="L2255" s="4">
        <f t="shared" si="35"/>
        <v>0</v>
      </c>
    </row>
    <row r="2256" spans="2:12">
      <c r="B2256" t="str" cm="1">
        <f t="array" ref="B2256">IF(A2256="","-",_xldudf_EVEONLINE_GROUP(_FV(_FV(A2256,"type"),"groupID")))</f>
        <v>-</v>
      </c>
      <c r="C2256" t="str" cm="1">
        <f t="array" ref="C2256">IF(B2256="-","-",_xldudf_EVEONLINE_CATEGORY(_FV(B2256,"category_id")))</f>
        <v>-</v>
      </c>
      <c r="K2256" s="4" cm="1">
        <f t="array" ref="K2256">IFERROR(_FV(_xldudf_EVEONLINE_TYPE(_FV(_FV(A2256,"type"),"id")),"Adjusted Price",TRUE),0)</f>
        <v>0</v>
      </c>
      <c r="L2256" s="4">
        <f t="shared" si="35"/>
        <v>0</v>
      </c>
    </row>
    <row r="2257" spans="2:12">
      <c r="B2257" t="str" cm="1">
        <f t="array" ref="B2257">IF(A2257="","-",_xldudf_EVEONLINE_GROUP(_FV(_FV(A2257,"type"),"groupID")))</f>
        <v>-</v>
      </c>
      <c r="C2257" t="str" cm="1">
        <f t="array" ref="C2257">IF(B2257="-","-",_xldudf_EVEONLINE_CATEGORY(_FV(B2257,"category_id")))</f>
        <v>-</v>
      </c>
      <c r="K2257" s="4" cm="1">
        <f t="array" ref="K2257">IFERROR(_FV(_xldudf_EVEONLINE_TYPE(_FV(_FV(A2257,"type"),"id")),"Adjusted Price",TRUE),0)</f>
        <v>0</v>
      </c>
      <c r="L2257" s="4">
        <f t="shared" si="35"/>
        <v>0</v>
      </c>
    </row>
    <row r="2258" spans="2:12">
      <c r="B2258" t="str" cm="1">
        <f t="array" ref="B2258">IF(A2258="","-",_xldudf_EVEONLINE_GROUP(_FV(_FV(A2258,"type"),"groupID")))</f>
        <v>-</v>
      </c>
      <c r="C2258" t="str" cm="1">
        <f t="array" ref="C2258">IF(B2258="-","-",_xldudf_EVEONLINE_CATEGORY(_FV(B2258,"category_id")))</f>
        <v>-</v>
      </c>
      <c r="K2258" s="4" cm="1">
        <f t="array" ref="K2258">IFERROR(_FV(_xldudf_EVEONLINE_TYPE(_FV(_FV(A2258,"type"),"id")),"Adjusted Price",TRUE),0)</f>
        <v>0</v>
      </c>
      <c r="L2258" s="4">
        <f t="shared" si="35"/>
        <v>0</v>
      </c>
    </row>
    <row r="2259" spans="2:12">
      <c r="B2259" t="str" cm="1">
        <f t="array" ref="B2259">IF(A2259="","-",_xldudf_EVEONLINE_GROUP(_FV(_FV(A2259,"type"),"groupID")))</f>
        <v>-</v>
      </c>
      <c r="C2259" t="str" cm="1">
        <f t="array" ref="C2259">IF(B2259="-","-",_xldudf_EVEONLINE_CATEGORY(_FV(B2259,"category_id")))</f>
        <v>-</v>
      </c>
      <c r="K2259" s="4" cm="1">
        <f t="array" ref="K2259">IFERROR(_FV(_xldudf_EVEONLINE_TYPE(_FV(_FV(A2259,"type"),"id")),"Adjusted Price",TRUE),0)</f>
        <v>0</v>
      </c>
      <c r="L2259" s="4">
        <f t="shared" si="35"/>
        <v>0</v>
      </c>
    </row>
    <row r="2260" spans="2:12">
      <c r="B2260" t="str" cm="1">
        <f t="array" ref="B2260">IF(A2260="","-",_xldudf_EVEONLINE_GROUP(_FV(_FV(A2260,"type"),"groupID")))</f>
        <v>-</v>
      </c>
      <c r="C2260" t="str" cm="1">
        <f t="array" ref="C2260">IF(B2260="-","-",_xldudf_EVEONLINE_CATEGORY(_FV(B2260,"category_id")))</f>
        <v>-</v>
      </c>
      <c r="K2260" s="4" cm="1">
        <f t="array" ref="K2260">IFERROR(_FV(_xldudf_EVEONLINE_TYPE(_FV(_FV(A2260,"type"),"id")),"Adjusted Price",TRUE),0)</f>
        <v>0</v>
      </c>
      <c r="L2260" s="4">
        <f t="shared" si="35"/>
        <v>0</v>
      </c>
    </row>
    <row r="2261" spans="2:12">
      <c r="B2261" t="str" cm="1">
        <f t="array" ref="B2261">IF(A2261="","-",_xldudf_EVEONLINE_GROUP(_FV(_FV(A2261,"type"),"groupID")))</f>
        <v>-</v>
      </c>
      <c r="C2261" t="str" cm="1">
        <f t="array" ref="C2261">IF(B2261="-","-",_xldudf_EVEONLINE_CATEGORY(_FV(B2261,"category_id")))</f>
        <v>-</v>
      </c>
      <c r="K2261" s="4" cm="1">
        <f t="array" ref="K2261">IFERROR(_FV(_xldudf_EVEONLINE_TYPE(_FV(_FV(A2261,"type"),"id")),"Adjusted Price",TRUE),0)</f>
        <v>0</v>
      </c>
      <c r="L2261" s="4">
        <f t="shared" si="35"/>
        <v>0</v>
      </c>
    </row>
    <row r="2262" spans="2:12">
      <c r="B2262" t="str" cm="1">
        <f t="array" ref="B2262">IF(A2262="","-",_xldudf_EVEONLINE_GROUP(_FV(_FV(A2262,"type"),"groupID")))</f>
        <v>-</v>
      </c>
      <c r="C2262" t="str" cm="1">
        <f t="array" ref="C2262">IF(B2262="-","-",_xldudf_EVEONLINE_CATEGORY(_FV(B2262,"category_id")))</f>
        <v>-</v>
      </c>
      <c r="K2262" s="4" cm="1">
        <f t="array" ref="K2262">IFERROR(_FV(_xldudf_EVEONLINE_TYPE(_FV(_FV(A2262,"type"),"id")),"Adjusted Price",TRUE),0)</f>
        <v>0</v>
      </c>
      <c r="L2262" s="4">
        <f t="shared" si="35"/>
        <v>0</v>
      </c>
    </row>
    <row r="2263" spans="2:12">
      <c r="B2263" t="str" cm="1">
        <f t="array" ref="B2263">IF(A2263="","-",_xldudf_EVEONLINE_GROUP(_FV(_FV(A2263,"type"),"groupID")))</f>
        <v>-</v>
      </c>
      <c r="C2263" t="str" cm="1">
        <f t="array" ref="C2263">IF(B2263="-","-",_xldudf_EVEONLINE_CATEGORY(_FV(B2263,"category_id")))</f>
        <v>-</v>
      </c>
      <c r="K2263" s="4" cm="1">
        <f t="array" ref="K2263">IFERROR(_FV(_xldudf_EVEONLINE_TYPE(_FV(_FV(A2263,"type"),"id")),"Adjusted Price",TRUE),0)</f>
        <v>0</v>
      </c>
      <c r="L2263" s="4">
        <f t="shared" si="35"/>
        <v>0</v>
      </c>
    </row>
    <row r="2264" spans="2:12">
      <c r="B2264" t="str" cm="1">
        <f t="array" ref="B2264">IF(A2264="","-",_xldudf_EVEONLINE_GROUP(_FV(_FV(A2264,"type"),"groupID")))</f>
        <v>-</v>
      </c>
      <c r="C2264" t="str" cm="1">
        <f t="array" ref="C2264">IF(B2264="-","-",_xldudf_EVEONLINE_CATEGORY(_FV(B2264,"category_id")))</f>
        <v>-</v>
      </c>
      <c r="K2264" s="4" cm="1">
        <f t="array" ref="K2264">IFERROR(_FV(_xldudf_EVEONLINE_TYPE(_FV(_FV(A2264,"type"),"id")),"Adjusted Price",TRUE),0)</f>
        <v>0</v>
      </c>
      <c r="L2264" s="4">
        <f t="shared" si="35"/>
        <v>0</v>
      </c>
    </row>
    <row r="2265" spans="2:12">
      <c r="B2265" t="str" cm="1">
        <f t="array" ref="B2265">IF(A2265="","-",_xldudf_EVEONLINE_GROUP(_FV(_FV(A2265,"type"),"groupID")))</f>
        <v>-</v>
      </c>
      <c r="C2265" t="str" cm="1">
        <f t="array" ref="C2265">IF(B2265="-","-",_xldudf_EVEONLINE_CATEGORY(_FV(B2265,"category_id")))</f>
        <v>-</v>
      </c>
      <c r="K2265" s="4" cm="1">
        <f t="array" ref="K2265">IFERROR(_FV(_xldudf_EVEONLINE_TYPE(_FV(_FV(A2265,"type"),"id")),"Adjusted Price",TRUE),0)</f>
        <v>0</v>
      </c>
      <c r="L2265" s="4">
        <f t="shared" si="35"/>
        <v>0</v>
      </c>
    </row>
    <row r="2266" spans="2:12">
      <c r="B2266" t="str" cm="1">
        <f t="array" ref="B2266">IF(A2266="","-",_xldudf_EVEONLINE_GROUP(_FV(_FV(A2266,"type"),"groupID")))</f>
        <v>-</v>
      </c>
      <c r="C2266" t="str" cm="1">
        <f t="array" ref="C2266">IF(B2266="-","-",_xldudf_EVEONLINE_CATEGORY(_FV(B2266,"category_id")))</f>
        <v>-</v>
      </c>
      <c r="K2266" s="4" cm="1">
        <f t="array" ref="K2266">IFERROR(_FV(_xldudf_EVEONLINE_TYPE(_FV(_FV(A2266,"type"),"id")),"Adjusted Price",TRUE),0)</f>
        <v>0</v>
      </c>
      <c r="L2266" s="4">
        <f t="shared" si="35"/>
        <v>0</v>
      </c>
    </row>
    <row r="2267" spans="2:12">
      <c r="B2267" t="str" cm="1">
        <f t="array" ref="B2267">IF(A2267="","-",_xldudf_EVEONLINE_GROUP(_FV(_FV(A2267,"type"),"groupID")))</f>
        <v>-</v>
      </c>
      <c r="C2267" t="str" cm="1">
        <f t="array" ref="C2267">IF(B2267="-","-",_xldudf_EVEONLINE_CATEGORY(_FV(B2267,"category_id")))</f>
        <v>-</v>
      </c>
      <c r="K2267" s="4" cm="1">
        <f t="array" ref="K2267">IFERROR(_FV(_xldudf_EVEONLINE_TYPE(_FV(_FV(A2267,"type"),"id")),"Adjusted Price",TRUE),0)</f>
        <v>0</v>
      </c>
      <c r="L2267" s="4">
        <f t="shared" si="35"/>
        <v>0</v>
      </c>
    </row>
    <row r="2268" spans="2:12">
      <c r="B2268" t="str" cm="1">
        <f t="array" ref="B2268">IF(A2268="","-",_xldudf_EVEONLINE_GROUP(_FV(_FV(A2268,"type"),"groupID")))</f>
        <v>-</v>
      </c>
      <c r="C2268" t="str" cm="1">
        <f t="array" ref="C2268">IF(B2268="-","-",_xldudf_EVEONLINE_CATEGORY(_FV(B2268,"category_id")))</f>
        <v>-</v>
      </c>
      <c r="K2268" s="4" cm="1">
        <f t="array" ref="K2268">IFERROR(_FV(_xldudf_EVEONLINE_TYPE(_FV(_FV(A2268,"type"),"id")),"Adjusted Price",TRUE),0)</f>
        <v>0</v>
      </c>
      <c r="L2268" s="4">
        <f t="shared" si="35"/>
        <v>0</v>
      </c>
    </row>
    <row r="2269" spans="2:12">
      <c r="B2269" t="str" cm="1">
        <f t="array" ref="B2269">IF(A2269="","-",_xldudf_EVEONLINE_GROUP(_FV(_FV(A2269,"type"),"groupID")))</f>
        <v>-</v>
      </c>
      <c r="C2269" t="str" cm="1">
        <f t="array" ref="C2269">IF(B2269="-","-",_xldudf_EVEONLINE_CATEGORY(_FV(B2269,"category_id")))</f>
        <v>-</v>
      </c>
      <c r="K2269" s="4" cm="1">
        <f t="array" ref="K2269">IFERROR(_FV(_xldudf_EVEONLINE_TYPE(_FV(_FV(A2269,"type"),"id")),"Adjusted Price",TRUE),0)</f>
        <v>0</v>
      </c>
      <c r="L2269" s="4">
        <f t="shared" si="35"/>
        <v>0</v>
      </c>
    </row>
    <row r="2270" spans="2:12">
      <c r="B2270" t="str" cm="1">
        <f t="array" ref="B2270">IF(A2270="","-",_xldudf_EVEONLINE_GROUP(_FV(_FV(A2270,"type"),"groupID")))</f>
        <v>-</v>
      </c>
      <c r="C2270" t="str" cm="1">
        <f t="array" ref="C2270">IF(B2270="-","-",_xldudf_EVEONLINE_CATEGORY(_FV(B2270,"category_id")))</f>
        <v>-</v>
      </c>
      <c r="K2270" s="4" cm="1">
        <f t="array" ref="K2270">IFERROR(_FV(_xldudf_EVEONLINE_TYPE(_FV(_FV(A2270,"type"),"id")),"Adjusted Price",TRUE),0)</f>
        <v>0</v>
      </c>
      <c r="L2270" s="4">
        <f t="shared" si="35"/>
        <v>0</v>
      </c>
    </row>
    <row r="2271" spans="2:12">
      <c r="B2271" t="str" cm="1">
        <f t="array" ref="B2271">IF(A2271="","-",_xldudf_EVEONLINE_GROUP(_FV(_FV(A2271,"type"),"groupID")))</f>
        <v>-</v>
      </c>
      <c r="C2271" t="str" cm="1">
        <f t="array" ref="C2271">IF(B2271="-","-",_xldudf_EVEONLINE_CATEGORY(_FV(B2271,"category_id")))</f>
        <v>-</v>
      </c>
      <c r="K2271" s="4" cm="1">
        <f t="array" ref="K2271">IFERROR(_FV(_xldudf_EVEONLINE_TYPE(_FV(_FV(A2271,"type"),"id")),"Adjusted Price",TRUE),0)</f>
        <v>0</v>
      </c>
      <c r="L2271" s="4">
        <f t="shared" si="35"/>
        <v>0</v>
      </c>
    </row>
    <row r="2272" spans="2:12">
      <c r="B2272" t="str" cm="1">
        <f t="array" ref="B2272">IF(A2272="","-",_xldudf_EVEONLINE_GROUP(_FV(_FV(A2272,"type"),"groupID")))</f>
        <v>-</v>
      </c>
      <c r="C2272" t="str" cm="1">
        <f t="array" ref="C2272">IF(B2272="-","-",_xldudf_EVEONLINE_CATEGORY(_FV(B2272,"category_id")))</f>
        <v>-</v>
      </c>
      <c r="K2272" s="4" cm="1">
        <f t="array" ref="K2272">IFERROR(_FV(_xldudf_EVEONLINE_TYPE(_FV(_FV(A2272,"type"),"id")),"Adjusted Price",TRUE),0)</f>
        <v>0</v>
      </c>
      <c r="L2272" s="4">
        <f t="shared" si="35"/>
        <v>0</v>
      </c>
    </row>
    <row r="2273" spans="2:12">
      <c r="B2273" t="str" cm="1">
        <f t="array" ref="B2273">IF(A2273="","-",_xldudf_EVEONLINE_GROUP(_FV(_FV(A2273,"type"),"groupID")))</f>
        <v>-</v>
      </c>
      <c r="C2273" t="str" cm="1">
        <f t="array" ref="C2273">IF(B2273="-","-",_xldudf_EVEONLINE_CATEGORY(_FV(B2273,"category_id")))</f>
        <v>-</v>
      </c>
      <c r="K2273" s="4" cm="1">
        <f t="array" ref="K2273">IFERROR(_FV(_xldudf_EVEONLINE_TYPE(_FV(_FV(A2273,"type"),"id")),"Adjusted Price",TRUE),0)</f>
        <v>0</v>
      </c>
      <c r="L2273" s="4">
        <f t="shared" si="35"/>
        <v>0</v>
      </c>
    </row>
    <row r="2274" spans="2:12">
      <c r="B2274" t="str" cm="1">
        <f t="array" ref="B2274">IF(A2274="","-",_xldudf_EVEONLINE_GROUP(_FV(_FV(A2274,"type"),"groupID")))</f>
        <v>-</v>
      </c>
      <c r="C2274" t="str" cm="1">
        <f t="array" ref="C2274">IF(B2274="-","-",_xldudf_EVEONLINE_CATEGORY(_FV(B2274,"category_id")))</f>
        <v>-</v>
      </c>
      <c r="K2274" s="4" cm="1">
        <f t="array" ref="K2274">IFERROR(_FV(_xldudf_EVEONLINE_TYPE(_FV(_FV(A2274,"type"),"id")),"Adjusted Price",TRUE),0)</f>
        <v>0</v>
      </c>
      <c r="L2274" s="4">
        <f t="shared" si="35"/>
        <v>0</v>
      </c>
    </row>
    <row r="2275" spans="2:12">
      <c r="B2275" t="str" cm="1">
        <f t="array" ref="B2275">IF(A2275="","-",_xldudf_EVEONLINE_GROUP(_FV(_FV(A2275,"type"),"groupID")))</f>
        <v>-</v>
      </c>
      <c r="C2275" t="str" cm="1">
        <f t="array" ref="C2275">IF(B2275="-","-",_xldudf_EVEONLINE_CATEGORY(_FV(B2275,"category_id")))</f>
        <v>-</v>
      </c>
      <c r="K2275" s="4" cm="1">
        <f t="array" ref="K2275">IFERROR(_FV(_xldudf_EVEONLINE_TYPE(_FV(_FV(A2275,"type"),"id")),"Adjusted Price",TRUE),0)</f>
        <v>0</v>
      </c>
      <c r="L2275" s="4">
        <f t="shared" si="35"/>
        <v>0</v>
      </c>
    </row>
    <row r="2276" spans="2:12">
      <c r="B2276" t="str" cm="1">
        <f t="array" ref="B2276">IF(A2276="","-",_xldudf_EVEONLINE_GROUP(_FV(_FV(A2276,"type"),"groupID")))</f>
        <v>-</v>
      </c>
      <c r="C2276" t="str" cm="1">
        <f t="array" ref="C2276">IF(B2276="-","-",_xldudf_EVEONLINE_CATEGORY(_FV(B2276,"category_id")))</f>
        <v>-</v>
      </c>
      <c r="K2276" s="4" cm="1">
        <f t="array" ref="K2276">IFERROR(_FV(_xldudf_EVEONLINE_TYPE(_FV(_FV(A2276,"type"),"id")),"Adjusted Price",TRUE),0)</f>
        <v>0</v>
      </c>
      <c r="L2276" s="4">
        <f t="shared" si="35"/>
        <v>0</v>
      </c>
    </row>
    <row r="2277" spans="2:12">
      <c r="B2277" t="str" cm="1">
        <f t="array" ref="B2277">IF(A2277="","-",_xldudf_EVEONLINE_GROUP(_FV(_FV(A2277,"type"),"groupID")))</f>
        <v>-</v>
      </c>
      <c r="C2277" t="str" cm="1">
        <f t="array" ref="C2277">IF(B2277="-","-",_xldudf_EVEONLINE_CATEGORY(_FV(B2277,"category_id")))</f>
        <v>-</v>
      </c>
      <c r="K2277" s="4" cm="1">
        <f t="array" ref="K2277">IFERROR(_FV(_xldudf_EVEONLINE_TYPE(_FV(_FV(A2277,"type"),"id")),"Adjusted Price",TRUE),0)</f>
        <v>0</v>
      </c>
      <c r="L2277" s="4">
        <f t="shared" si="35"/>
        <v>0</v>
      </c>
    </row>
    <row r="2278" spans="2:12">
      <c r="B2278" t="str" cm="1">
        <f t="array" ref="B2278">IF(A2278="","-",_xldudf_EVEONLINE_GROUP(_FV(_FV(A2278,"type"),"groupID")))</f>
        <v>-</v>
      </c>
      <c r="C2278" t="str" cm="1">
        <f t="array" ref="C2278">IF(B2278="-","-",_xldudf_EVEONLINE_CATEGORY(_FV(B2278,"category_id")))</f>
        <v>-</v>
      </c>
      <c r="K2278" s="4" cm="1">
        <f t="array" ref="K2278">IFERROR(_FV(_xldudf_EVEONLINE_TYPE(_FV(_FV(A2278,"type"),"id")),"Adjusted Price",TRUE),0)</f>
        <v>0</v>
      </c>
      <c r="L2278" s="4">
        <f t="shared" si="35"/>
        <v>0</v>
      </c>
    </row>
    <row r="2279" spans="2:12">
      <c r="B2279" t="str" cm="1">
        <f t="array" ref="B2279">IF(A2279="","-",_xldudf_EVEONLINE_GROUP(_FV(_FV(A2279,"type"),"groupID")))</f>
        <v>-</v>
      </c>
      <c r="C2279" t="str" cm="1">
        <f t="array" ref="C2279">IF(B2279="-","-",_xldudf_EVEONLINE_CATEGORY(_FV(B2279,"category_id")))</f>
        <v>-</v>
      </c>
      <c r="K2279" s="4" cm="1">
        <f t="array" ref="K2279">IFERROR(_FV(_xldudf_EVEONLINE_TYPE(_FV(_FV(A2279,"type"),"id")),"Adjusted Price",TRUE),0)</f>
        <v>0</v>
      </c>
      <c r="L2279" s="4">
        <f t="shared" si="35"/>
        <v>0</v>
      </c>
    </row>
    <row r="2280" spans="2:12">
      <c r="B2280" t="str" cm="1">
        <f t="array" ref="B2280">IF(A2280="","-",_xldudf_EVEONLINE_GROUP(_FV(_FV(A2280,"type"),"groupID")))</f>
        <v>-</v>
      </c>
      <c r="C2280" t="str" cm="1">
        <f t="array" ref="C2280">IF(B2280="-","-",_xldudf_EVEONLINE_CATEGORY(_FV(B2280,"category_id")))</f>
        <v>-</v>
      </c>
      <c r="K2280" s="4" cm="1">
        <f t="array" ref="K2280">IFERROR(_FV(_xldudf_EVEONLINE_TYPE(_FV(_FV(A2280,"type"),"id")),"Adjusted Price",TRUE),0)</f>
        <v>0</v>
      </c>
      <c r="L2280" s="4">
        <f t="shared" si="35"/>
        <v>0</v>
      </c>
    </row>
    <row r="2281" spans="2:12">
      <c r="B2281" t="str" cm="1">
        <f t="array" ref="B2281">IF(A2281="","-",_xldudf_EVEONLINE_GROUP(_FV(_FV(A2281,"type"),"groupID")))</f>
        <v>-</v>
      </c>
      <c r="C2281" t="str" cm="1">
        <f t="array" ref="C2281">IF(B2281="-","-",_xldudf_EVEONLINE_CATEGORY(_FV(B2281,"category_id")))</f>
        <v>-</v>
      </c>
      <c r="K2281" s="4" cm="1">
        <f t="array" ref="K2281">IFERROR(_FV(_xldudf_EVEONLINE_TYPE(_FV(_FV(A2281,"type"),"id")),"Adjusted Price",TRUE),0)</f>
        <v>0</v>
      </c>
      <c r="L2281" s="4">
        <f t="shared" si="35"/>
        <v>0</v>
      </c>
    </row>
    <row r="2282" spans="2:12">
      <c r="B2282" t="str" cm="1">
        <f t="array" ref="B2282">IF(A2282="","-",_xldudf_EVEONLINE_GROUP(_FV(_FV(A2282,"type"),"groupID")))</f>
        <v>-</v>
      </c>
      <c r="C2282" t="str" cm="1">
        <f t="array" ref="C2282">IF(B2282="-","-",_xldudf_EVEONLINE_CATEGORY(_FV(B2282,"category_id")))</f>
        <v>-</v>
      </c>
      <c r="K2282" s="4" cm="1">
        <f t="array" ref="K2282">IFERROR(_FV(_xldudf_EVEONLINE_TYPE(_FV(_FV(A2282,"type"),"id")),"Adjusted Price",TRUE),0)</f>
        <v>0</v>
      </c>
      <c r="L2282" s="4">
        <f t="shared" si="35"/>
        <v>0</v>
      </c>
    </row>
    <row r="2283" spans="2:12">
      <c r="B2283" t="str" cm="1">
        <f t="array" ref="B2283">IF(A2283="","-",_xldudf_EVEONLINE_GROUP(_FV(_FV(A2283,"type"),"groupID")))</f>
        <v>-</v>
      </c>
      <c r="C2283" t="str" cm="1">
        <f t="array" ref="C2283">IF(B2283="-","-",_xldudf_EVEONLINE_CATEGORY(_FV(B2283,"category_id")))</f>
        <v>-</v>
      </c>
      <c r="K2283" s="4" cm="1">
        <f t="array" ref="K2283">IFERROR(_FV(_xldudf_EVEONLINE_TYPE(_FV(_FV(A2283,"type"),"id")),"Adjusted Price",TRUE),0)</f>
        <v>0</v>
      </c>
      <c r="L2283" s="4">
        <f t="shared" si="35"/>
        <v>0</v>
      </c>
    </row>
    <row r="2284" spans="2:12">
      <c r="B2284" t="str" cm="1">
        <f t="array" ref="B2284">IF(A2284="","-",_xldudf_EVEONLINE_GROUP(_FV(_FV(A2284,"type"),"groupID")))</f>
        <v>-</v>
      </c>
      <c r="C2284" t="str" cm="1">
        <f t="array" ref="C2284">IF(B2284="-","-",_xldudf_EVEONLINE_CATEGORY(_FV(B2284,"category_id")))</f>
        <v>-</v>
      </c>
      <c r="K2284" s="4" cm="1">
        <f t="array" ref="K2284">IFERROR(_FV(_xldudf_EVEONLINE_TYPE(_FV(_FV(A2284,"type"),"id")),"Adjusted Price",TRUE),0)</f>
        <v>0</v>
      </c>
      <c r="L2284" s="4">
        <f t="shared" si="35"/>
        <v>0</v>
      </c>
    </row>
    <row r="2285" spans="2:12">
      <c r="B2285" t="str" cm="1">
        <f t="array" ref="B2285">IF(A2285="","-",_xldudf_EVEONLINE_GROUP(_FV(_FV(A2285,"type"),"groupID")))</f>
        <v>-</v>
      </c>
      <c r="C2285" t="str" cm="1">
        <f t="array" ref="C2285">IF(B2285="-","-",_xldudf_EVEONLINE_CATEGORY(_FV(B2285,"category_id")))</f>
        <v>-</v>
      </c>
      <c r="K2285" s="4" cm="1">
        <f t="array" ref="K2285">IFERROR(_FV(_xldudf_EVEONLINE_TYPE(_FV(_FV(A2285,"type"),"id")),"Adjusted Price",TRUE),0)</f>
        <v>0</v>
      </c>
      <c r="L2285" s="4">
        <f t="shared" si="35"/>
        <v>0</v>
      </c>
    </row>
    <row r="2286" spans="2:12">
      <c r="B2286" t="str" cm="1">
        <f t="array" ref="B2286">IF(A2286="","-",_xldudf_EVEONLINE_GROUP(_FV(_FV(A2286,"type"),"groupID")))</f>
        <v>-</v>
      </c>
      <c r="C2286" t="str" cm="1">
        <f t="array" ref="C2286">IF(B2286="-","-",_xldudf_EVEONLINE_CATEGORY(_FV(B2286,"category_id")))</f>
        <v>-</v>
      </c>
      <c r="K2286" s="4" cm="1">
        <f t="array" ref="K2286">IFERROR(_FV(_xldudf_EVEONLINE_TYPE(_FV(_FV(A2286,"type"),"id")),"Adjusted Price",TRUE),0)</f>
        <v>0</v>
      </c>
      <c r="L2286" s="4">
        <f t="shared" si="35"/>
        <v>0</v>
      </c>
    </row>
    <row r="2287" spans="2:12">
      <c r="B2287" t="str" cm="1">
        <f t="array" ref="B2287">IF(A2287="","-",_xldudf_EVEONLINE_GROUP(_FV(_FV(A2287,"type"),"groupID")))</f>
        <v>-</v>
      </c>
      <c r="C2287" t="str" cm="1">
        <f t="array" ref="C2287">IF(B2287="-","-",_xldudf_EVEONLINE_CATEGORY(_FV(B2287,"category_id")))</f>
        <v>-</v>
      </c>
      <c r="K2287" s="4" cm="1">
        <f t="array" ref="K2287">IFERROR(_FV(_xldudf_EVEONLINE_TYPE(_FV(_FV(A2287,"type"),"id")),"Adjusted Price",TRUE),0)</f>
        <v>0</v>
      </c>
      <c r="L2287" s="4">
        <f t="shared" si="35"/>
        <v>0</v>
      </c>
    </row>
    <row r="2288" spans="2:12">
      <c r="B2288" t="str" cm="1">
        <f t="array" ref="B2288">IF(A2288="","-",_xldudf_EVEONLINE_GROUP(_FV(_FV(A2288,"type"),"groupID")))</f>
        <v>-</v>
      </c>
      <c r="C2288" t="str" cm="1">
        <f t="array" ref="C2288">IF(B2288="-","-",_xldudf_EVEONLINE_CATEGORY(_FV(B2288,"category_id")))</f>
        <v>-</v>
      </c>
      <c r="K2288" s="4" cm="1">
        <f t="array" ref="K2288">IFERROR(_FV(_xldudf_EVEONLINE_TYPE(_FV(_FV(A2288,"type"),"id")),"Adjusted Price",TRUE),0)</f>
        <v>0</v>
      </c>
      <c r="L2288" s="4">
        <f t="shared" si="35"/>
        <v>0</v>
      </c>
    </row>
    <row r="2289" spans="2:12">
      <c r="B2289" t="str" cm="1">
        <f t="array" ref="B2289">IF(A2289="","-",_xldudf_EVEONLINE_GROUP(_FV(_FV(A2289,"type"),"groupID")))</f>
        <v>-</v>
      </c>
      <c r="C2289" t="str" cm="1">
        <f t="array" ref="C2289">IF(B2289="-","-",_xldudf_EVEONLINE_CATEGORY(_FV(B2289,"category_id")))</f>
        <v>-</v>
      </c>
      <c r="K2289" s="4" cm="1">
        <f t="array" ref="K2289">IFERROR(_FV(_xldudf_EVEONLINE_TYPE(_FV(_FV(A2289,"type"),"id")),"Adjusted Price",TRUE),0)</f>
        <v>0</v>
      </c>
      <c r="L2289" s="4">
        <f t="shared" si="35"/>
        <v>0</v>
      </c>
    </row>
    <row r="2290" spans="2:12">
      <c r="B2290" t="str" cm="1">
        <f t="array" ref="B2290">IF(A2290="","-",_xldudf_EVEONLINE_GROUP(_FV(_FV(A2290,"type"),"groupID")))</f>
        <v>-</v>
      </c>
      <c r="C2290" t="str" cm="1">
        <f t="array" ref="C2290">IF(B2290="-","-",_xldudf_EVEONLINE_CATEGORY(_FV(B2290,"category_id")))</f>
        <v>-</v>
      </c>
      <c r="K2290" s="4" cm="1">
        <f t="array" ref="K2290">IFERROR(_FV(_xldudf_EVEONLINE_TYPE(_FV(_FV(A2290,"type"),"id")),"Adjusted Price",TRUE),0)</f>
        <v>0</v>
      </c>
      <c r="L2290" s="4">
        <f t="shared" si="35"/>
        <v>0</v>
      </c>
    </row>
    <row r="2291" spans="2:12">
      <c r="B2291" t="str" cm="1">
        <f t="array" ref="B2291">IF(A2291="","-",_xldudf_EVEONLINE_GROUP(_FV(_FV(A2291,"type"),"groupID")))</f>
        <v>-</v>
      </c>
      <c r="C2291" t="str" cm="1">
        <f t="array" ref="C2291">IF(B2291="-","-",_xldudf_EVEONLINE_CATEGORY(_FV(B2291,"category_id")))</f>
        <v>-</v>
      </c>
      <c r="K2291" s="4" cm="1">
        <f t="array" ref="K2291">IFERROR(_FV(_xldudf_EVEONLINE_TYPE(_FV(_FV(A2291,"type"),"id")),"Adjusted Price",TRUE),0)</f>
        <v>0</v>
      </c>
      <c r="L2291" s="4">
        <f t="shared" si="35"/>
        <v>0</v>
      </c>
    </row>
    <row r="2292" spans="2:12">
      <c r="B2292" t="str" cm="1">
        <f t="array" ref="B2292">IF(A2292="","-",_xldudf_EVEONLINE_GROUP(_FV(_FV(A2292,"type"),"groupID")))</f>
        <v>-</v>
      </c>
      <c r="C2292" t="str" cm="1">
        <f t="array" ref="C2292">IF(B2292="-","-",_xldudf_EVEONLINE_CATEGORY(_FV(B2292,"category_id")))</f>
        <v>-</v>
      </c>
      <c r="K2292" s="4" cm="1">
        <f t="array" ref="K2292">IFERROR(_FV(_xldudf_EVEONLINE_TYPE(_FV(_FV(A2292,"type"),"id")),"Adjusted Price",TRUE),0)</f>
        <v>0</v>
      </c>
      <c r="L2292" s="4">
        <f t="shared" si="35"/>
        <v>0</v>
      </c>
    </row>
    <row r="2293" spans="2:12">
      <c r="B2293" t="str" cm="1">
        <f t="array" ref="B2293">IF(A2293="","-",_xldudf_EVEONLINE_GROUP(_FV(_FV(A2293,"type"),"groupID")))</f>
        <v>-</v>
      </c>
      <c r="C2293" t="str" cm="1">
        <f t="array" ref="C2293">IF(B2293="-","-",_xldudf_EVEONLINE_CATEGORY(_FV(B2293,"category_id")))</f>
        <v>-</v>
      </c>
      <c r="K2293" s="4" cm="1">
        <f t="array" ref="K2293">IFERROR(_FV(_xldudf_EVEONLINE_TYPE(_FV(_FV(A2293,"type"),"id")),"Adjusted Price",TRUE),0)</f>
        <v>0</v>
      </c>
      <c r="L2293" s="4">
        <f t="shared" si="35"/>
        <v>0</v>
      </c>
    </row>
    <row r="2294" spans="2:12">
      <c r="B2294" t="str" cm="1">
        <f t="array" ref="B2294">IF(A2294="","-",_xldudf_EVEONLINE_GROUP(_FV(_FV(A2294,"type"),"groupID")))</f>
        <v>-</v>
      </c>
      <c r="C2294" t="str" cm="1">
        <f t="array" ref="C2294">IF(B2294="-","-",_xldudf_EVEONLINE_CATEGORY(_FV(B2294,"category_id")))</f>
        <v>-</v>
      </c>
      <c r="K2294" s="4" cm="1">
        <f t="array" ref="K2294">IFERROR(_FV(_xldudf_EVEONLINE_TYPE(_FV(_FV(A2294,"type"),"id")),"Adjusted Price",TRUE),0)</f>
        <v>0</v>
      </c>
      <c r="L2294" s="4">
        <f t="shared" si="35"/>
        <v>0</v>
      </c>
    </row>
    <row r="2295" spans="2:12">
      <c r="B2295" t="str" cm="1">
        <f t="array" ref="B2295">IF(A2295="","-",_xldudf_EVEONLINE_GROUP(_FV(_FV(A2295,"type"),"groupID")))</f>
        <v>-</v>
      </c>
      <c r="C2295" t="str" cm="1">
        <f t="array" ref="C2295">IF(B2295="-","-",_xldudf_EVEONLINE_CATEGORY(_FV(B2295,"category_id")))</f>
        <v>-</v>
      </c>
      <c r="K2295" s="4" cm="1">
        <f t="array" ref="K2295">IFERROR(_FV(_xldudf_EVEONLINE_TYPE(_FV(_FV(A2295,"type"),"id")),"Adjusted Price",TRUE),0)</f>
        <v>0</v>
      </c>
      <c r="L2295" s="4">
        <f t="shared" si="35"/>
        <v>0</v>
      </c>
    </row>
    <row r="2296" spans="2:12">
      <c r="B2296" t="str" cm="1">
        <f t="array" ref="B2296">IF(A2296="","-",_xldudf_EVEONLINE_GROUP(_FV(_FV(A2296,"type"),"groupID")))</f>
        <v>-</v>
      </c>
      <c r="C2296" t="str" cm="1">
        <f t="array" ref="C2296">IF(B2296="-","-",_xldudf_EVEONLINE_CATEGORY(_FV(B2296,"category_id")))</f>
        <v>-</v>
      </c>
      <c r="K2296" s="4" cm="1">
        <f t="array" ref="K2296">IFERROR(_FV(_xldudf_EVEONLINE_TYPE(_FV(_FV(A2296,"type"),"id")),"Adjusted Price",TRUE),0)</f>
        <v>0</v>
      </c>
      <c r="L2296" s="4">
        <f t="shared" si="35"/>
        <v>0</v>
      </c>
    </row>
    <row r="2297" spans="2:12">
      <c r="B2297" t="str" cm="1">
        <f t="array" ref="B2297">IF(A2297="","-",_xldudf_EVEONLINE_GROUP(_FV(_FV(A2297,"type"),"groupID")))</f>
        <v>-</v>
      </c>
      <c r="C2297" t="str" cm="1">
        <f t="array" ref="C2297">IF(B2297="-","-",_xldudf_EVEONLINE_CATEGORY(_FV(B2297,"category_id")))</f>
        <v>-</v>
      </c>
      <c r="K2297" s="4" cm="1">
        <f t="array" ref="K2297">IFERROR(_FV(_xldudf_EVEONLINE_TYPE(_FV(_FV(A2297,"type"),"id")),"Adjusted Price",TRUE),0)</f>
        <v>0</v>
      </c>
      <c r="L2297" s="4">
        <f t="shared" si="35"/>
        <v>0</v>
      </c>
    </row>
    <row r="2298" spans="2:12">
      <c r="B2298" t="str" cm="1">
        <f t="array" ref="B2298">IF(A2298="","-",_xldudf_EVEONLINE_GROUP(_FV(_FV(A2298,"type"),"groupID")))</f>
        <v>-</v>
      </c>
      <c r="C2298" t="str" cm="1">
        <f t="array" ref="C2298">IF(B2298="-","-",_xldudf_EVEONLINE_CATEGORY(_FV(B2298,"category_id")))</f>
        <v>-</v>
      </c>
      <c r="K2298" s="4" cm="1">
        <f t="array" ref="K2298">IFERROR(_FV(_xldudf_EVEONLINE_TYPE(_FV(_FV(A2298,"type"),"id")),"Adjusted Price",TRUE),0)</f>
        <v>0</v>
      </c>
      <c r="L2298" s="4">
        <f t="shared" si="35"/>
        <v>0</v>
      </c>
    </row>
    <row r="2299" spans="2:12">
      <c r="B2299" t="str" cm="1">
        <f t="array" ref="B2299">IF(A2299="","-",_xldudf_EVEONLINE_GROUP(_FV(_FV(A2299,"type"),"groupID")))</f>
        <v>-</v>
      </c>
      <c r="C2299" t="str" cm="1">
        <f t="array" ref="C2299">IF(B2299="-","-",_xldudf_EVEONLINE_CATEGORY(_FV(B2299,"category_id")))</f>
        <v>-</v>
      </c>
      <c r="K2299" s="4" cm="1">
        <f t="array" ref="K2299">IFERROR(_FV(_xldudf_EVEONLINE_TYPE(_FV(_FV(A2299,"type"),"id")),"Adjusted Price",TRUE),0)</f>
        <v>0</v>
      </c>
      <c r="L2299" s="4">
        <f t="shared" si="35"/>
        <v>0</v>
      </c>
    </row>
    <row r="2300" spans="2:12">
      <c r="B2300" t="str" cm="1">
        <f t="array" ref="B2300">IF(A2300="","-",_xldudf_EVEONLINE_GROUP(_FV(_FV(A2300,"type"),"groupID")))</f>
        <v>-</v>
      </c>
      <c r="C2300" t="str" cm="1">
        <f t="array" ref="C2300">IF(B2300="-","-",_xldudf_EVEONLINE_CATEGORY(_FV(B2300,"category_id")))</f>
        <v>-</v>
      </c>
      <c r="K2300" s="4" cm="1">
        <f t="array" ref="K2300">IFERROR(_FV(_xldudf_EVEONLINE_TYPE(_FV(_FV(A2300,"type"),"id")),"Adjusted Price",TRUE),0)</f>
        <v>0</v>
      </c>
      <c r="L2300" s="4">
        <f t="shared" si="35"/>
        <v>0</v>
      </c>
    </row>
    <row r="2301" spans="2:12">
      <c r="B2301" t="str" cm="1">
        <f t="array" ref="B2301">IF(A2301="","-",_xldudf_EVEONLINE_GROUP(_FV(_FV(A2301,"type"),"groupID")))</f>
        <v>-</v>
      </c>
      <c r="C2301" t="str" cm="1">
        <f t="array" ref="C2301">IF(B2301="-","-",_xldudf_EVEONLINE_CATEGORY(_FV(B2301,"category_id")))</f>
        <v>-</v>
      </c>
      <c r="K2301" s="4" cm="1">
        <f t="array" ref="K2301">IFERROR(_FV(_xldudf_EVEONLINE_TYPE(_FV(_FV(A2301,"type"),"id")),"Adjusted Price",TRUE),0)</f>
        <v>0</v>
      </c>
      <c r="L2301" s="4">
        <f t="shared" si="35"/>
        <v>0</v>
      </c>
    </row>
    <row r="2302" spans="2:12">
      <c r="B2302" t="str" cm="1">
        <f t="array" ref="B2302">IF(A2302="","-",_xldudf_EVEONLINE_GROUP(_FV(_FV(A2302,"type"),"groupID")))</f>
        <v>-</v>
      </c>
      <c r="C2302" t="str" cm="1">
        <f t="array" ref="C2302">IF(B2302="-","-",_xldudf_EVEONLINE_CATEGORY(_FV(B2302,"category_id")))</f>
        <v>-</v>
      </c>
      <c r="K2302" s="4" cm="1">
        <f t="array" ref="K2302">IFERROR(_FV(_xldudf_EVEONLINE_TYPE(_FV(_FV(A2302,"type"),"id")),"Adjusted Price",TRUE),0)</f>
        <v>0</v>
      </c>
      <c r="L2302" s="4">
        <f t="shared" si="35"/>
        <v>0</v>
      </c>
    </row>
    <row r="2303" spans="2:12">
      <c r="B2303" t="str" cm="1">
        <f t="array" ref="B2303">IF(A2303="","-",_xldudf_EVEONLINE_GROUP(_FV(_FV(A2303,"type"),"groupID")))</f>
        <v>-</v>
      </c>
      <c r="C2303" t="str" cm="1">
        <f t="array" ref="C2303">IF(B2303="-","-",_xldudf_EVEONLINE_CATEGORY(_FV(B2303,"category_id")))</f>
        <v>-</v>
      </c>
      <c r="K2303" s="4" cm="1">
        <f t="array" ref="K2303">IFERROR(_FV(_xldudf_EVEONLINE_TYPE(_FV(_FV(A2303,"type"),"id")),"Adjusted Price",TRUE),0)</f>
        <v>0</v>
      </c>
      <c r="L2303" s="4">
        <f t="shared" si="35"/>
        <v>0</v>
      </c>
    </row>
    <row r="2304" spans="2:12">
      <c r="B2304" t="str" cm="1">
        <f t="array" ref="B2304">IF(A2304="","-",_xldudf_EVEONLINE_GROUP(_FV(_FV(A2304,"type"),"groupID")))</f>
        <v>-</v>
      </c>
      <c r="C2304" t="str" cm="1">
        <f t="array" ref="C2304">IF(B2304="-","-",_xldudf_EVEONLINE_CATEGORY(_FV(B2304,"category_id")))</f>
        <v>-</v>
      </c>
      <c r="K2304" s="4" cm="1">
        <f t="array" ref="K2304">IFERROR(_FV(_xldudf_EVEONLINE_TYPE(_FV(_FV(A2304,"type"),"id")),"Adjusted Price",TRUE),0)</f>
        <v>0</v>
      </c>
      <c r="L2304" s="4">
        <f t="shared" si="35"/>
        <v>0</v>
      </c>
    </row>
    <row r="2305" spans="2:12">
      <c r="B2305" t="str" cm="1">
        <f t="array" ref="B2305">IF(A2305="","-",_xldudf_EVEONLINE_GROUP(_FV(_FV(A2305,"type"),"groupID")))</f>
        <v>-</v>
      </c>
      <c r="C2305" t="str" cm="1">
        <f t="array" ref="C2305">IF(B2305="-","-",_xldudf_EVEONLINE_CATEGORY(_FV(B2305,"category_id")))</f>
        <v>-</v>
      </c>
      <c r="K2305" s="4" cm="1">
        <f t="array" ref="K2305">IFERROR(_FV(_xldudf_EVEONLINE_TYPE(_FV(_FV(A2305,"type"),"id")),"Adjusted Price",TRUE),0)</f>
        <v>0</v>
      </c>
      <c r="L2305" s="4">
        <f t="shared" si="35"/>
        <v>0</v>
      </c>
    </row>
    <row r="2306" spans="2:12">
      <c r="B2306" t="str" cm="1">
        <f t="array" ref="B2306">IF(A2306="","-",_xldudf_EVEONLINE_GROUP(_FV(_FV(A2306,"type"),"groupID")))</f>
        <v>-</v>
      </c>
      <c r="C2306" t="str" cm="1">
        <f t="array" ref="C2306">IF(B2306="-","-",_xldudf_EVEONLINE_CATEGORY(_FV(B2306,"category_id")))</f>
        <v>-</v>
      </c>
      <c r="K2306" s="4" cm="1">
        <f t="array" ref="K2306">IFERROR(_FV(_xldudf_EVEONLINE_TYPE(_FV(_FV(A2306,"type"),"id")),"Adjusted Price",TRUE),0)</f>
        <v>0</v>
      </c>
      <c r="L2306" s="4">
        <f t="shared" si="35"/>
        <v>0</v>
      </c>
    </row>
    <row r="2307" spans="2:12">
      <c r="B2307" t="str" cm="1">
        <f t="array" ref="B2307">IF(A2307="","-",_xldudf_EVEONLINE_GROUP(_FV(_FV(A2307,"type"),"groupID")))</f>
        <v>-</v>
      </c>
      <c r="C2307" t="str" cm="1">
        <f t="array" ref="C2307">IF(B2307="-","-",_xldudf_EVEONLINE_CATEGORY(_FV(B2307,"category_id")))</f>
        <v>-</v>
      </c>
      <c r="K2307" s="4" cm="1">
        <f t="array" ref="K2307">IFERROR(_FV(_xldudf_EVEONLINE_TYPE(_FV(_FV(A2307,"type"),"id")),"Adjusted Price",TRUE),0)</f>
        <v>0</v>
      </c>
      <c r="L2307" s="4">
        <f t="shared" ref="L2307:L2370" si="36">F2307*K2307</f>
        <v>0</v>
      </c>
    </row>
    <row r="2308" spans="2:12">
      <c r="B2308" t="str" cm="1">
        <f t="array" ref="B2308">IF(A2308="","-",_xldudf_EVEONLINE_GROUP(_FV(_FV(A2308,"type"),"groupID")))</f>
        <v>-</v>
      </c>
      <c r="C2308" t="str" cm="1">
        <f t="array" ref="C2308">IF(B2308="-","-",_xldudf_EVEONLINE_CATEGORY(_FV(B2308,"category_id")))</f>
        <v>-</v>
      </c>
      <c r="K2308" s="4" cm="1">
        <f t="array" ref="K2308">IFERROR(_FV(_xldudf_EVEONLINE_TYPE(_FV(_FV(A2308,"type"),"id")),"Adjusted Price",TRUE),0)</f>
        <v>0</v>
      </c>
      <c r="L2308" s="4">
        <f t="shared" si="36"/>
        <v>0</v>
      </c>
    </row>
    <row r="2309" spans="2:12">
      <c r="B2309" t="str" cm="1">
        <f t="array" ref="B2309">IF(A2309="","-",_xldudf_EVEONLINE_GROUP(_FV(_FV(A2309,"type"),"groupID")))</f>
        <v>-</v>
      </c>
      <c r="C2309" t="str" cm="1">
        <f t="array" ref="C2309">IF(B2309="-","-",_xldudf_EVEONLINE_CATEGORY(_FV(B2309,"category_id")))</f>
        <v>-</v>
      </c>
      <c r="K2309" s="4" cm="1">
        <f t="array" ref="K2309">IFERROR(_FV(_xldudf_EVEONLINE_TYPE(_FV(_FV(A2309,"type"),"id")),"Adjusted Price",TRUE),0)</f>
        <v>0</v>
      </c>
      <c r="L2309" s="4">
        <f t="shared" si="36"/>
        <v>0</v>
      </c>
    </row>
    <row r="2310" spans="2:12">
      <c r="B2310" t="str" cm="1">
        <f t="array" ref="B2310">IF(A2310="","-",_xldudf_EVEONLINE_GROUP(_FV(_FV(A2310,"type"),"groupID")))</f>
        <v>-</v>
      </c>
      <c r="C2310" t="str" cm="1">
        <f t="array" ref="C2310">IF(B2310="-","-",_xldudf_EVEONLINE_CATEGORY(_FV(B2310,"category_id")))</f>
        <v>-</v>
      </c>
      <c r="K2310" s="4" cm="1">
        <f t="array" ref="K2310">IFERROR(_FV(_xldudf_EVEONLINE_TYPE(_FV(_FV(A2310,"type"),"id")),"Adjusted Price",TRUE),0)</f>
        <v>0</v>
      </c>
      <c r="L2310" s="4">
        <f t="shared" si="36"/>
        <v>0</v>
      </c>
    </row>
    <row r="2311" spans="2:12">
      <c r="B2311" t="str" cm="1">
        <f t="array" ref="B2311">IF(A2311="","-",_xldudf_EVEONLINE_GROUP(_FV(_FV(A2311,"type"),"groupID")))</f>
        <v>-</v>
      </c>
      <c r="C2311" t="str" cm="1">
        <f t="array" ref="C2311">IF(B2311="-","-",_xldudf_EVEONLINE_CATEGORY(_FV(B2311,"category_id")))</f>
        <v>-</v>
      </c>
      <c r="K2311" s="4" cm="1">
        <f t="array" ref="K2311">IFERROR(_FV(_xldudf_EVEONLINE_TYPE(_FV(_FV(A2311,"type"),"id")),"Adjusted Price",TRUE),0)</f>
        <v>0</v>
      </c>
      <c r="L2311" s="4">
        <f t="shared" si="36"/>
        <v>0</v>
      </c>
    </row>
    <row r="2312" spans="2:12">
      <c r="B2312" t="str" cm="1">
        <f t="array" ref="B2312">IF(A2312="","-",_xldudf_EVEONLINE_GROUP(_FV(_FV(A2312,"type"),"groupID")))</f>
        <v>-</v>
      </c>
      <c r="C2312" t="str" cm="1">
        <f t="array" ref="C2312">IF(B2312="-","-",_xldudf_EVEONLINE_CATEGORY(_FV(B2312,"category_id")))</f>
        <v>-</v>
      </c>
      <c r="K2312" s="4" cm="1">
        <f t="array" ref="K2312">IFERROR(_FV(_xldudf_EVEONLINE_TYPE(_FV(_FV(A2312,"type"),"id")),"Adjusted Price",TRUE),0)</f>
        <v>0</v>
      </c>
      <c r="L2312" s="4">
        <f t="shared" si="36"/>
        <v>0</v>
      </c>
    </row>
    <row r="2313" spans="2:12">
      <c r="B2313" t="str" cm="1">
        <f t="array" ref="B2313">IF(A2313="","-",_xldudf_EVEONLINE_GROUP(_FV(_FV(A2313,"type"),"groupID")))</f>
        <v>-</v>
      </c>
      <c r="C2313" t="str" cm="1">
        <f t="array" ref="C2313">IF(B2313="-","-",_xldudf_EVEONLINE_CATEGORY(_FV(B2313,"category_id")))</f>
        <v>-</v>
      </c>
      <c r="K2313" s="4" cm="1">
        <f t="array" ref="K2313">IFERROR(_FV(_xldudf_EVEONLINE_TYPE(_FV(_FV(A2313,"type"),"id")),"Adjusted Price",TRUE),0)</f>
        <v>0</v>
      </c>
      <c r="L2313" s="4">
        <f t="shared" si="36"/>
        <v>0</v>
      </c>
    </row>
    <row r="2314" spans="2:12">
      <c r="B2314" t="str" cm="1">
        <f t="array" ref="B2314">IF(A2314="","-",_xldudf_EVEONLINE_GROUP(_FV(_FV(A2314,"type"),"groupID")))</f>
        <v>-</v>
      </c>
      <c r="C2314" t="str" cm="1">
        <f t="array" ref="C2314">IF(B2314="-","-",_xldudf_EVEONLINE_CATEGORY(_FV(B2314,"category_id")))</f>
        <v>-</v>
      </c>
      <c r="K2314" s="4" cm="1">
        <f t="array" ref="K2314">IFERROR(_FV(_xldudf_EVEONLINE_TYPE(_FV(_FV(A2314,"type"),"id")),"Adjusted Price",TRUE),0)</f>
        <v>0</v>
      </c>
      <c r="L2314" s="4">
        <f t="shared" si="36"/>
        <v>0</v>
      </c>
    </row>
    <row r="2315" spans="2:12">
      <c r="B2315" t="str" cm="1">
        <f t="array" ref="B2315">IF(A2315="","-",_xldudf_EVEONLINE_GROUP(_FV(_FV(A2315,"type"),"groupID")))</f>
        <v>-</v>
      </c>
      <c r="C2315" t="str" cm="1">
        <f t="array" ref="C2315">IF(B2315="-","-",_xldudf_EVEONLINE_CATEGORY(_FV(B2315,"category_id")))</f>
        <v>-</v>
      </c>
      <c r="K2315" s="4" cm="1">
        <f t="array" ref="K2315">IFERROR(_FV(_xldudf_EVEONLINE_TYPE(_FV(_FV(A2315,"type"),"id")),"Adjusted Price",TRUE),0)</f>
        <v>0</v>
      </c>
      <c r="L2315" s="4">
        <f t="shared" si="36"/>
        <v>0</v>
      </c>
    </row>
    <row r="2316" spans="2:12">
      <c r="B2316" t="str" cm="1">
        <f t="array" ref="B2316">IF(A2316="","-",_xldudf_EVEONLINE_GROUP(_FV(_FV(A2316,"type"),"groupID")))</f>
        <v>-</v>
      </c>
      <c r="C2316" t="str" cm="1">
        <f t="array" ref="C2316">IF(B2316="-","-",_xldudf_EVEONLINE_CATEGORY(_FV(B2316,"category_id")))</f>
        <v>-</v>
      </c>
      <c r="K2316" s="4" cm="1">
        <f t="array" ref="K2316">IFERROR(_FV(_xldudf_EVEONLINE_TYPE(_FV(_FV(A2316,"type"),"id")),"Adjusted Price",TRUE),0)</f>
        <v>0</v>
      </c>
      <c r="L2316" s="4">
        <f t="shared" si="36"/>
        <v>0</v>
      </c>
    </row>
    <row r="2317" spans="2:12">
      <c r="B2317" t="str" cm="1">
        <f t="array" ref="B2317">IF(A2317="","-",_xldudf_EVEONLINE_GROUP(_FV(_FV(A2317,"type"),"groupID")))</f>
        <v>-</v>
      </c>
      <c r="C2317" t="str" cm="1">
        <f t="array" ref="C2317">IF(B2317="-","-",_xldudf_EVEONLINE_CATEGORY(_FV(B2317,"category_id")))</f>
        <v>-</v>
      </c>
      <c r="K2317" s="4" cm="1">
        <f t="array" ref="K2317">IFERROR(_FV(_xldudf_EVEONLINE_TYPE(_FV(_FV(A2317,"type"),"id")),"Adjusted Price",TRUE),0)</f>
        <v>0</v>
      </c>
      <c r="L2317" s="4">
        <f t="shared" si="36"/>
        <v>0</v>
      </c>
    </row>
    <row r="2318" spans="2:12">
      <c r="B2318" t="str" cm="1">
        <f t="array" ref="B2318">IF(A2318="","-",_xldudf_EVEONLINE_GROUP(_FV(_FV(A2318,"type"),"groupID")))</f>
        <v>-</v>
      </c>
      <c r="C2318" t="str" cm="1">
        <f t="array" ref="C2318">IF(B2318="-","-",_xldudf_EVEONLINE_CATEGORY(_FV(B2318,"category_id")))</f>
        <v>-</v>
      </c>
      <c r="K2318" s="4" cm="1">
        <f t="array" ref="K2318">IFERROR(_FV(_xldudf_EVEONLINE_TYPE(_FV(_FV(A2318,"type"),"id")),"Adjusted Price",TRUE),0)</f>
        <v>0</v>
      </c>
      <c r="L2318" s="4">
        <f t="shared" si="36"/>
        <v>0</v>
      </c>
    </row>
    <row r="2319" spans="2:12">
      <c r="B2319" t="str" cm="1">
        <f t="array" ref="B2319">IF(A2319="","-",_xldudf_EVEONLINE_GROUP(_FV(_FV(A2319,"type"),"groupID")))</f>
        <v>-</v>
      </c>
      <c r="C2319" t="str" cm="1">
        <f t="array" ref="C2319">IF(B2319="-","-",_xldudf_EVEONLINE_CATEGORY(_FV(B2319,"category_id")))</f>
        <v>-</v>
      </c>
      <c r="K2319" s="4" cm="1">
        <f t="array" ref="K2319">IFERROR(_FV(_xldudf_EVEONLINE_TYPE(_FV(_FV(A2319,"type"),"id")),"Adjusted Price",TRUE),0)</f>
        <v>0</v>
      </c>
      <c r="L2319" s="4">
        <f t="shared" si="36"/>
        <v>0</v>
      </c>
    </row>
    <row r="2320" spans="2:12">
      <c r="B2320" t="str" cm="1">
        <f t="array" ref="B2320">IF(A2320="","-",_xldudf_EVEONLINE_GROUP(_FV(_FV(A2320,"type"),"groupID")))</f>
        <v>-</v>
      </c>
      <c r="C2320" t="str" cm="1">
        <f t="array" ref="C2320">IF(B2320="-","-",_xldudf_EVEONLINE_CATEGORY(_FV(B2320,"category_id")))</f>
        <v>-</v>
      </c>
      <c r="K2320" s="4" cm="1">
        <f t="array" ref="K2320">IFERROR(_FV(_xldudf_EVEONLINE_TYPE(_FV(_FV(A2320,"type"),"id")),"Adjusted Price",TRUE),0)</f>
        <v>0</v>
      </c>
      <c r="L2320" s="4">
        <f t="shared" si="36"/>
        <v>0</v>
      </c>
    </row>
    <row r="2321" spans="2:12">
      <c r="B2321" t="str" cm="1">
        <f t="array" ref="B2321">IF(A2321="","-",_xldudf_EVEONLINE_GROUP(_FV(_FV(A2321,"type"),"groupID")))</f>
        <v>-</v>
      </c>
      <c r="C2321" t="str" cm="1">
        <f t="array" ref="C2321">IF(B2321="-","-",_xldudf_EVEONLINE_CATEGORY(_FV(B2321,"category_id")))</f>
        <v>-</v>
      </c>
      <c r="K2321" s="4" cm="1">
        <f t="array" ref="K2321">IFERROR(_FV(_xldudf_EVEONLINE_TYPE(_FV(_FV(A2321,"type"),"id")),"Adjusted Price",TRUE),0)</f>
        <v>0</v>
      </c>
      <c r="L2321" s="4">
        <f t="shared" si="36"/>
        <v>0</v>
      </c>
    </row>
    <row r="2322" spans="2:12">
      <c r="B2322" t="str" cm="1">
        <f t="array" ref="B2322">IF(A2322="","-",_xldudf_EVEONLINE_GROUP(_FV(_FV(A2322,"type"),"groupID")))</f>
        <v>-</v>
      </c>
      <c r="C2322" t="str" cm="1">
        <f t="array" ref="C2322">IF(B2322="-","-",_xldudf_EVEONLINE_CATEGORY(_FV(B2322,"category_id")))</f>
        <v>-</v>
      </c>
      <c r="K2322" s="4" cm="1">
        <f t="array" ref="K2322">IFERROR(_FV(_xldudf_EVEONLINE_TYPE(_FV(_FV(A2322,"type"),"id")),"Adjusted Price",TRUE),0)</f>
        <v>0</v>
      </c>
      <c r="L2322" s="4">
        <f t="shared" si="36"/>
        <v>0</v>
      </c>
    </row>
    <row r="2323" spans="2:12">
      <c r="B2323" t="str" cm="1">
        <f t="array" ref="B2323">IF(A2323="","-",_xldudf_EVEONLINE_GROUP(_FV(_FV(A2323,"type"),"groupID")))</f>
        <v>-</v>
      </c>
      <c r="C2323" t="str" cm="1">
        <f t="array" ref="C2323">IF(B2323="-","-",_xldudf_EVEONLINE_CATEGORY(_FV(B2323,"category_id")))</f>
        <v>-</v>
      </c>
      <c r="K2323" s="4" cm="1">
        <f t="array" ref="K2323">IFERROR(_FV(_xldudf_EVEONLINE_TYPE(_FV(_FV(A2323,"type"),"id")),"Adjusted Price",TRUE),0)</f>
        <v>0</v>
      </c>
      <c r="L2323" s="4">
        <f t="shared" si="36"/>
        <v>0</v>
      </c>
    </row>
    <row r="2324" spans="2:12">
      <c r="B2324" t="str" cm="1">
        <f t="array" ref="B2324">IF(A2324="","-",_xldudf_EVEONLINE_GROUP(_FV(_FV(A2324,"type"),"groupID")))</f>
        <v>-</v>
      </c>
      <c r="C2324" t="str" cm="1">
        <f t="array" ref="C2324">IF(B2324="-","-",_xldudf_EVEONLINE_CATEGORY(_FV(B2324,"category_id")))</f>
        <v>-</v>
      </c>
      <c r="K2324" s="4" cm="1">
        <f t="array" ref="K2324">IFERROR(_FV(_xldudf_EVEONLINE_TYPE(_FV(_FV(A2324,"type"),"id")),"Adjusted Price",TRUE),0)</f>
        <v>0</v>
      </c>
      <c r="L2324" s="4">
        <f t="shared" si="36"/>
        <v>0</v>
      </c>
    </row>
    <row r="2325" spans="2:12">
      <c r="B2325" t="str" cm="1">
        <f t="array" ref="B2325">IF(A2325="","-",_xldudf_EVEONLINE_GROUP(_FV(_FV(A2325,"type"),"groupID")))</f>
        <v>-</v>
      </c>
      <c r="C2325" t="str" cm="1">
        <f t="array" ref="C2325">IF(B2325="-","-",_xldudf_EVEONLINE_CATEGORY(_FV(B2325,"category_id")))</f>
        <v>-</v>
      </c>
      <c r="K2325" s="4" cm="1">
        <f t="array" ref="K2325">IFERROR(_FV(_xldudf_EVEONLINE_TYPE(_FV(_FV(A2325,"type"),"id")),"Adjusted Price",TRUE),0)</f>
        <v>0</v>
      </c>
      <c r="L2325" s="4">
        <f t="shared" si="36"/>
        <v>0</v>
      </c>
    </row>
    <row r="2326" spans="2:12">
      <c r="B2326" t="str" cm="1">
        <f t="array" ref="B2326">IF(A2326="","-",_xldudf_EVEONLINE_GROUP(_FV(_FV(A2326,"type"),"groupID")))</f>
        <v>-</v>
      </c>
      <c r="C2326" t="str" cm="1">
        <f t="array" ref="C2326">IF(B2326="-","-",_xldudf_EVEONLINE_CATEGORY(_FV(B2326,"category_id")))</f>
        <v>-</v>
      </c>
      <c r="K2326" s="4" cm="1">
        <f t="array" ref="K2326">IFERROR(_FV(_xldudf_EVEONLINE_TYPE(_FV(_FV(A2326,"type"),"id")),"Adjusted Price",TRUE),0)</f>
        <v>0</v>
      </c>
      <c r="L2326" s="4">
        <f t="shared" si="36"/>
        <v>0</v>
      </c>
    </row>
    <row r="2327" spans="2:12">
      <c r="B2327" t="str" cm="1">
        <f t="array" ref="B2327">IF(A2327="","-",_xldudf_EVEONLINE_GROUP(_FV(_FV(A2327,"type"),"groupID")))</f>
        <v>-</v>
      </c>
      <c r="C2327" t="str" cm="1">
        <f t="array" ref="C2327">IF(B2327="-","-",_xldudf_EVEONLINE_CATEGORY(_FV(B2327,"category_id")))</f>
        <v>-</v>
      </c>
      <c r="K2327" s="4" cm="1">
        <f t="array" ref="K2327">IFERROR(_FV(_xldudf_EVEONLINE_TYPE(_FV(_FV(A2327,"type"),"id")),"Adjusted Price",TRUE),0)</f>
        <v>0</v>
      </c>
      <c r="L2327" s="4">
        <f t="shared" si="36"/>
        <v>0</v>
      </c>
    </row>
    <row r="2328" spans="2:12">
      <c r="B2328" t="str" cm="1">
        <f t="array" ref="B2328">IF(A2328="","-",_xldudf_EVEONLINE_GROUP(_FV(_FV(A2328,"type"),"groupID")))</f>
        <v>-</v>
      </c>
      <c r="C2328" t="str" cm="1">
        <f t="array" ref="C2328">IF(B2328="-","-",_xldudf_EVEONLINE_CATEGORY(_FV(B2328,"category_id")))</f>
        <v>-</v>
      </c>
      <c r="K2328" s="4" cm="1">
        <f t="array" ref="K2328">IFERROR(_FV(_xldudf_EVEONLINE_TYPE(_FV(_FV(A2328,"type"),"id")),"Adjusted Price",TRUE),0)</f>
        <v>0</v>
      </c>
      <c r="L2328" s="4">
        <f t="shared" si="36"/>
        <v>0</v>
      </c>
    </row>
    <row r="2329" spans="2:12">
      <c r="B2329" t="str" cm="1">
        <f t="array" ref="B2329">IF(A2329="","-",_xldudf_EVEONLINE_GROUP(_FV(_FV(A2329,"type"),"groupID")))</f>
        <v>-</v>
      </c>
      <c r="C2329" t="str" cm="1">
        <f t="array" ref="C2329">IF(B2329="-","-",_xldudf_EVEONLINE_CATEGORY(_FV(B2329,"category_id")))</f>
        <v>-</v>
      </c>
      <c r="K2329" s="4" cm="1">
        <f t="array" ref="K2329">IFERROR(_FV(_xldudf_EVEONLINE_TYPE(_FV(_FV(A2329,"type"),"id")),"Adjusted Price",TRUE),0)</f>
        <v>0</v>
      </c>
      <c r="L2329" s="4">
        <f t="shared" si="36"/>
        <v>0</v>
      </c>
    </row>
    <row r="2330" spans="2:12">
      <c r="B2330" t="str" cm="1">
        <f t="array" ref="B2330">IF(A2330="","-",_xldudf_EVEONLINE_GROUP(_FV(_FV(A2330,"type"),"groupID")))</f>
        <v>-</v>
      </c>
      <c r="C2330" t="str" cm="1">
        <f t="array" ref="C2330">IF(B2330="-","-",_xldudf_EVEONLINE_CATEGORY(_FV(B2330,"category_id")))</f>
        <v>-</v>
      </c>
      <c r="K2330" s="4" cm="1">
        <f t="array" ref="K2330">IFERROR(_FV(_xldudf_EVEONLINE_TYPE(_FV(_FV(A2330,"type"),"id")),"Adjusted Price",TRUE),0)</f>
        <v>0</v>
      </c>
      <c r="L2330" s="4">
        <f t="shared" si="36"/>
        <v>0</v>
      </c>
    </row>
    <row r="2331" spans="2:12">
      <c r="B2331" t="str" cm="1">
        <f t="array" ref="B2331">IF(A2331="","-",_xldudf_EVEONLINE_GROUP(_FV(_FV(A2331,"type"),"groupID")))</f>
        <v>-</v>
      </c>
      <c r="C2331" t="str" cm="1">
        <f t="array" ref="C2331">IF(B2331="-","-",_xldudf_EVEONLINE_CATEGORY(_FV(B2331,"category_id")))</f>
        <v>-</v>
      </c>
      <c r="K2331" s="4" cm="1">
        <f t="array" ref="K2331">IFERROR(_FV(_xldudf_EVEONLINE_TYPE(_FV(_FV(A2331,"type"),"id")),"Adjusted Price",TRUE),0)</f>
        <v>0</v>
      </c>
      <c r="L2331" s="4">
        <f t="shared" si="36"/>
        <v>0</v>
      </c>
    </row>
    <row r="2332" spans="2:12">
      <c r="B2332" t="str" cm="1">
        <f t="array" ref="B2332">IF(A2332="","-",_xldudf_EVEONLINE_GROUP(_FV(_FV(A2332,"type"),"groupID")))</f>
        <v>-</v>
      </c>
      <c r="C2332" t="str" cm="1">
        <f t="array" ref="C2332">IF(B2332="-","-",_xldudf_EVEONLINE_CATEGORY(_FV(B2332,"category_id")))</f>
        <v>-</v>
      </c>
      <c r="K2332" s="4" cm="1">
        <f t="array" ref="K2332">IFERROR(_FV(_xldudf_EVEONLINE_TYPE(_FV(_FV(A2332,"type"),"id")),"Adjusted Price",TRUE),0)</f>
        <v>0</v>
      </c>
      <c r="L2332" s="4">
        <f t="shared" si="36"/>
        <v>0</v>
      </c>
    </row>
    <row r="2333" spans="2:12">
      <c r="B2333" t="str" cm="1">
        <f t="array" ref="B2333">IF(A2333="","-",_xldudf_EVEONLINE_GROUP(_FV(_FV(A2333,"type"),"groupID")))</f>
        <v>-</v>
      </c>
      <c r="C2333" t="str" cm="1">
        <f t="array" ref="C2333">IF(B2333="-","-",_xldudf_EVEONLINE_CATEGORY(_FV(B2333,"category_id")))</f>
        <v>-</v>
      </c>
      <c r="K2333" s="4" cm="1">
        <f t="array" ref="K2333">IFERROR(_FV(_xldudf_EVEONLINE_TYPE(_FV(_FV(A2333,"type"),"id")),"Adjusted Price",TRUE),0)</f>
        <v>0</v>
      </c>
      <c r="L2333" s="4">
        <f t="shared" si="36"/>
        <v>0</v>
      </c>
    </row>
    <row r="2334" spans="2:12">
      <c r="B2334" t="str" cm="1">
        <f t="array" ref="B2334">IF(A2334="","-",_xldudf_EVEONLINE_GROUP(_FV(_FV(A2334,"type"),"groupID")))</f>
        <v>-</v>
      </c>
      <c r="C2334" t="str" cm="1">
        <f t="array" ref="C2334">IF(B2334="-","-",_xldudf_EVEONLINE_CATEGORY(_FV(B2334,"category_id")))</f>
        <v>-</v>
      </c>
      <c r="K2334" s="4" cm="1">
        <f t="array" ref="K2334">IFERROR(_FV(_xldudf_EVEONLINE_TYPE(_FV(_FV(A2334,"type"),"id")),"Adjusted Price",TRUE),0)</f>
        <v>0</v>
      </c>
      <c r="L2334" s="4">
        <f t="shared" si="36"/>
        <v>0</v>
      </c>
    </row>
    <row r="2335" spans="2:12">
      <c r="B2335" t="str" cm="1">
        <f t="array" ref="B2335">IF(A2335="","-",_xldudf_EVEONLINE_GROUP(_FV(_FV(A2335,"type"),"groupID")))</f>
        <v>-</v>
      </c>
      <c r="C2335" t="str" cm="1">
        <f t="array" ref="C2335">IF(B2335="-","-",_xldudf_EVEONLINE_CATEGORY(_FV(B2335,"category_id")))</f>
        <v>-</v>
      </c>
      <c r="K2335" s="4" cm="1">
        <f t="array" ref="K2335">IFERROR(_FV(_xldudf_EVEONLINE_TYPE(_FV(_FV(A2335,"type"),"id")),"Adjusted Price",TRUE),0)</f>
        <v>0</v>
      </c>
      <c r="L2335" s="4">
        <f t="shared" si="36"/>
        <v>0</v>
      </c>
    </row>
    <row r="2336" spans="2:12">
      <c r="B2336" t="str" cm="1">
        <f t="array" ref="B2336">IF(A2336="","-",_xldudf_EVEONLINE_GROUP(_FV(_FV(A2336,"type"),"groupID")))</f>
        <v>-</v>
      </c>
      <c r="C2336" t="str" cm="1">
        <f t="array" ref="C2336">IF(B2336="-","-",_xldudf_EVEONLINE_CATEGORY(_FV(B2336,"category_id")))</f>
        <v>-</v>
      </c>
      <c r="K2336" s="4" cm="1">
        <f t="array" ref="K2336">IFERROR(_FV(_xldudf_EVEONLINE_TYPE(_FV(_FV(A2336,"type"),"id")),"Adjusted Price",TRUE),0)</f>
        <v>0</v>
      </c>
      <c r="L2336" s="4">
        <f t="shared" si="36"/>
        <v>0</v>
      </c>
    </row>
    <row r="2337" spans="2:12">
      <c r="B2337" t="str" cm="1">
        <f t="array" ref="B2337">IF(A2337="","-",_xldudf_EVEONLINE_GROUP(_FV(_FV(A2337,"type"),"groupID")))</f>
        <v>-</v>
      </c>
      <c r="C2337" t="str" cm="1">
        <f t="array" ref="C2337">IF(B2337="-","-",_xldudf_EVEONLINE_CATEGORY(_FV(B2337,"category_id")))</f>
        <v>-</v>
      </c>
      <c r="K2337" s="4" cm="1">
        <f t="array" ref="K2337">IFERROR(_FV(_xldudf_EVEONLINE_TYPE(_FV(_FV(A2337,"type"),"id")),"Adjusted Price",TRUE),0)</f>
        <v>0</v>
      </c>
      <c r="L2337" s="4">
        <f t="shared" si="36"/>
        <v>0</v>
      </c>
    </row>
    <row r="2338" spans="2:12">
      <c r="B2338" t="str" cm="1">
        <f t="array" ref="B2338">IF(A2338="","-",_xldudf_EVEONLINE_GROUP(_FV(_FV(A2338,"type"),"groupID")))</f>
        <v>-</v>
      </c>
      <c r="C2338" t="str" cm="1">
        <f t="array" ref="C2338">IF(B2338="-","-",_xldudf_EVEONLINE_CATEGORY(_FV(B2338,"category_id")))</f>
        <v>-</v>
      </c>
      <c r="K2338" s="4" cm="1">
        <f t="array" ref="K2338">IFERROR(_FV(_xldudf_EVEONLINE_TYPE(_FV(_FV(A2338,"type"),"id")),"Adjusted Price",TRUE),0)</f>
        <v>0</v>
      </c>
      <c r="L2338" s="4">
        <f t="shared" si="36"/>
        <v>0</v>
      </c>
    </row>
    <row r="2339" spans="2:12">
      <c r="B2339" t="str" cm="1">
        <f t="array" ref="B2339">IF(A2339="","-",_xldudf_EVEONLINE_GROUP(_FV(_FV(A2339,"type"),"groupID")))</f>
        <v>-</v>
      </c>
      <c r="C2339" t="str" cm="1">
        <f t="array" ref="C2339">IF(B2339="-","-",_xldudf_EVEONLINE_CATEGORY(_FV(B2339,"category_id")))</f>
        <v>-</v>
      </c>
      <c r="K2339" s="4" cm="1">
        <f t="array" ref="K2339">IFERROR(_FV(_xldudf_EVEONLINE_TYPE(_FV(_FV(A2339,"type"),"id")),"Adjusted Price",TRUE),0)</f>
        <v>0</v>
      </c>
      <c r="L2339" s="4">
        <f t="shared" si="36"/>
        <v>0</v>
      </c>
    </row>
    <row r="2340" spans="2:12">
      <c r="B2340" t="str" cm="1">
        <f t="array" ref="B2340">IF(A2340="","-",_xldudf_EVEONLINE_GROUP(_FV(_FV(A2340,"type"),"groupID")))</f>
        <v>-</v>
      </c>
      <c r="C2340" t="str" cm="1">
        <f t="array" ref="C2340">IF(B2340="-","-",_xldudf_EVEONLINE_CATEGORY(_FV(B2340,"category_id")))</f>
        <v>-</v>
      </c>
      <c r="K2340" s="4" cm="1">
        <f t="array" ref="K2340">IFERROR(_FV(_xldudf_EVEONLINE_TYPE(_FV(_FV(A2340,"type"),"id")),"Adjusted Price",TRUE),0)</f>
        <v>0</v>
      </c>
      <c r="L2340" s="4">
        <f t="shared" si="36"/>
        <v>0</v>
      </c>
    </row>
    <row r="2341" spans="2:12">
      <c r="B2341" t="str" cm="1">
        <f t="array" ref="B2341">IF(A2341="","-",_xldudf_EVEONLINE_GROUP(_FV(_FV(A2341,"type"),"groupID")))</f>
        <v>-</v>
      </c>
      <c r="C2341" t="str" cm="1">
        <f t="array" ref="C2341">IF(B2341="-","-",_xldudf_EVEONLINE_CATEGORY(_FV(B2341,"category_id")))</f>
        <v>-</v>
      </c>
      <c r="K2341" s="4" cm="1">
        <f t="array" ref="K2341">IFERROR(_FV(_xldudf_EVEONLINE_TYPE(_FV(_FV(A2341,"type"),"id")),"Adjusted Price",TRUE),0)</f>
        <v>0</v>
      </c>
      <c r="L2341" s="4">
        <f t="shared" si="36"/>
        <v>0</v>
      </c>
    </row>
    <row r="2342" spans="2:12">
      <c r="B2342" t="str" cm="1">
        <f t="array" ref="B2342">IF(A2342="","-",_xldudf_EVEONLINE_GROUP(_FV(_FV(A2342,"type"),"groupID")))</f>
        <v>-</v>
      </c>
      <c r="C2342" t="str" cm="1">
        <f t="array" ref="C2342">IF(B2342="-","-",_xldudf_EVEONLINE_CATEGORY(_FV(B2342,"category_id")))</f>
        <v>-</v>
      </c>
      <c r="K2342" s="4" cm="1">
        <f t="array" ref="K2342">IFERROR(_FV(_xldudf_EVEONLINE_TYPE(_FV(_FV(A2342,"type"),"id")),"Adjusted Price",TRUE),0)</f>
        <v>0</v>
      </c>
      <c r="L2342" s="4">
        <f t="shared" si="36"/>
        <v>0</v>
      </c>
    </row>
    <row r="2343" spans="2:12">
      <c r="B2343" t="str" cm="1">
        <f t="array" ref="B2343">IF(A2343="","-",_xldudf_EVEONLINE_GROUP(_FV(_FV(A2343,"type"),"groupID")))</f>
        <v>-</v>
      </c>
      <c r="C2343" t="str" cm="1">
        <f t="array" ref="C2343">IF(B2343="-","-",_xldudf_EVEONLINE_CATEGORY(_FV(B2343,"category_id")))</f>
        <v>-</v>
      </c>
      <c r="K2343" s="4" cm="1">
        <f t="array" ref="K2343">IFERROR(_FV(_xldudf_EVEONLINE_TYPE(_FV(_FV(A2343,"type"),"id")),"Adjusted Price",TRUE),0)</f>
        <v>0</v>
      </c>
      <c r="L2343" s="4">
        <f t="shared" si="36"/>
        <v>0</v>
      </c>
    </row>
    <row r="2344" spans="2:12">
      <c r="B2344" t="str" cm="1">
        <f t="array" ref="B2344">IF(A2344="","-",_xldudf_EVEONLINE_GROUP(_FV(_FV(A2344,"type"),"groupID")))</f>
        <v>-</v>
      </c>
      <c r="C2344" t="str" cm="1">
        <f t="array" ref="C2344">IF(B2344="-","-",_xldudf_EVEONLINE_CATEGORY(_FV(B2344,"category_id")))</f>
        <v>-</v>
      </c>
      <c r="K2344" s="4" cm="1">
        <f t="array" ref="K2344">IFERROR(_FV(_xldudf_EVEONLINE_TYPE(_FV(_FV(A2344,"type"),"id")),"Adjusted Price",TRUE),0)</f>
        <v>0</v>
      </c>
      <c r="L2344" s="4">
        <f t="shared" si="36"/>
        <v>0</v>
      </c>
    </row>
    <row r="2345" spans="2:12">
      <c r="B2345" t="str" cm="1">
        <f t="array" ref="B2345">IF(A2345="","-",_xldudf_EVEONLINE_GROUP(_FV(_FV(A2345,"type"),"groupID")))</f>
        <v>-</v>
      </c>
      <c r="C2345" t="str" cm="1">
        <f t="array" ref="C2345">IF(B2345="-","-",_xldudf_EVEONLINE_CATEGORY(_FV(B2345,"category_id")))</f>
        <v>-</v>
      </c>
      <c r="K2345" s="4" cm="1">
        <f t="array" ref="K2345">IFERROR(_FV(_xldudf_EVEONLINE_TYPE(_FV(_FV(A2345,"type"),"id")),"Adjusted Price",TRUE),0)</f>
        <v>0</v>
      </c>
      <c r="L2345" s="4">
        <f t="shared" si="36"/>
        <v>0</v>
      </c>
    </row>
    <row r="2346" spans="2:12">
      <c r="B2346" t="str" cm="1">
        <f t="array" ref="B2346">IF(A2346="","-",_xldudf_EVEONLINE_GROUP(_FV(_FV(A2346,"type"),"groupID")))</f>
        <v>-</v>
      </c>
      <c r="C2346" t="str" cm="1">
        <f t="array" ref="C2346">IF(B2346="-","-",_xldudf_EVEONLINE_CATEGORY(_FV(B2346,"category_id")))</f>
        <v>-</v>
      </c>
      <c r="K2346" s="4" cm="1">
        <f t="array" ref="K2346">IFERROR(_FV(_xldudf_EVEONLINE_TYPE(_FV(_FV(A2346,"type"),"id")),"Adjusted Price",TRUE),0)</f>
        <v>0</v>
      </c>
      <c r="L2346" s="4">
        <f t="shared" si="36"/>
        <v>0</v>
      </c>
    </row>
    <row r="2347" spans="2:12">
      <c r="B2347" t="str" cm="1">
        <f t="array" ref="B2347">IF(A2347="","-",_xldudf_EVEONLINE_GROUP(_FV(_FV(A2347,"type"),"groupID")))</f>
        <v>-</v>
      </c>
      <c r="C2347" t="str" cm="1">
        <f t="array" ref="C2347">IF(B2347="-","-",_xldudf_EVEONLINE_CATEGORY(_FV(B2347,"category_id")))</f>
        <v>-</v>
      </c>
      <c r="K2347" s="4" cm="1">
        <f t="array" ref="K2347">IFERROR(_FV(_xldudf_EVEONLINE_TYPE(_FV(_FV(A2347,"type"),"id")),"Adjusted Price",TRUE),0)</f>
        <v>0</v>
      </c>
      <c r="L2347" s="4">
        <f t="shared" si="36"/>
        <v>0</v>
      </c>
    </row>
    <row r="2348" spans="2:12">
      <c r="B2348" t="str" cm="1">
        <f t="array" ref="B2348">IF(A2348="","-",_xldudf_EVEONLINE_GROUP(_FV(_FV(A2348,"type"),"groupID")))</f>
        <v>-</v>
      </c>
      <c r="C2348" t="str" cm="1">
        <f t="array" ref="C2348">IF(B2348="-","-",_xldudf_EVEONLINE_CATEGORY(_FV(B2348,"category_id")))</f>
        <v>-</v>
      </c>
      <c r="K2348" s="4" cm="1">
        <f t="array" ref="K2348">IFERROR(_FV(_xldudf_EVEONLINE_TYPE(_FV(_FV(A2348,"type"),"id")),"Adjusted Price",TRUE),0)</f>
        <v>0</v>
      </c>
      <c r="L2348" s="4">
        <f t="shared" si="36"/>
        <v>0</v>
      </c>
    </row>
    <row r="2349" spans="2:12">
      <c r="B2349" t="str" cm="1">
        <f t="array" ref="B2349">IF(A2349="","-",_xldudf_EVEONLINE_GROUP(_FV(_FV(A2349,"type"),"groupID")))</f>
        <v>-</v>
      </c>
      <c r="C2349" t="str" cm="1">
        <f t="array" ref="C2349">IF(B2349="-","-",_xldudf_EVEONLINE_CATEGORY(_FV(B2349,"category_id")))</f>
        <v>-</v>
      </c>
      <c r="K2349" s="4" cm="1">
        <f t="array" ref="K2349">IFERROR(_FV(_xldudf_EVEONLINE_TYPE(_FV(_FV(A2349,"type"),"id")),"Adjusted Price",TRUE),0)</f>
        <v>0</v>
      </c>
      <c r="L2349" s="4">
        <f t="shared" si="36"/>
        <v>0</v>
      </c>
    </row>
    <row r="2350" spans="2:12">
      <c r="B2350" t="str" cm="1">
        <f t="array" ref="B2350">IF(A2350="","-",_xldudf_EVEONLINE_GROUP(_FV(_FV(A2350,"type"),"groupID")))</f>
        <v>-</v>
      </c>
      <c r="C2350" t="str" cm="1">
        <f t="array" ref="C2350">IF(B2350="-","-",_xldudf_EVEONLINE_CATEGORY(_FV(B2350,"category_id")))</f>
        <v>-</v>
      </c>
      <c r="K2350" s="4" cm="1">
        <f t="array" ref="K2350">IFERROR(_FV(_xldudf_EVEONLINE_TYPE(_FV(_FV(A2350,"type"),"id")),"Adjusted Price",TRUE),0)</f>
        <v>0</v>
      </c>
      <c r="L2350" s="4">
        <f t="shared" si="36"/>
        <v>0</v>
      </c>
    </row>
    <row r="2351" spans="2:12">
      <c r="B2351" t="str" cm="1">
        <f t="array" ref="B2351">IF(A2351="","-",_xldudf_EVEONLINE_GROUP(_FV(_FV(A2351,"type"),"groupID")))</f>
        <v>-</v>
      </c>
      <c r="C2351" t="str" cm="1">
        <f t="array" ref="C2351">IF(B2351="-","-",_xldudf_EVEONLINE_CATEGORY(_FV(B2351,"category_id")))</f>
        <v>-</v>
      </c>
      <c r="K2351" s="4" cm="1">
        <f t="array" ref="K2351">IFERROR(_FV(_xldudf_EVEONLINE_TYPE(_FV(_FV(A2351,"type"),"id")),"Adjusted Price",TRUE),0)</f>
        <v>0</v>
      </c>
      <c r="L2351" s="4">
        <f t="shared" si="36"/>
        <v>0</v>
      </c>
    </row>
    <row r="2352" spans="2:12">
      <c r="B2352" t="str" cm="1">
        <f t="array" ref="B2352">IF(A2352="","-",_xldudf_EVEONLINE_GROUP(_FV(_FV(A2352,"type"),"groupID")))</f>
        <v>-</v>
      </c>
      <c r="C2352" t="str" cm="1">
        <f t="array" ref="C2352">IF(B2352="-","-",_xldudf_EVEONLINE_CATEGORY(_FV(B2352,"category_id")))</f>
        <v>-</v>
      </c>
      <c r="K2352" s="4" cm="1">
        <f t="array" ref="K2352">IFERROR(_FV(_xldudf_EVEONLINE_TYPE(_FV(_FV(A2352,"type"),"id")),"Adjusted Price",TRUE),0)</f>
        <v>0</v>
      </c>
      <c r="L2352" s="4">
        <f t="shared" si="36"/>
        <v>0</v>
      </c>
    </row>
    <row r="2353" spans="2:12">
      <c r="B2353" t="str" cm="1">
        <f t="array" ref="B2353">IF(A2353="","-",_xldudf_EVEONLINE_GROUP(_FV(_FV(A2353,"type"),"groupID")))</f>
        <v>-</v>
      </c>
      <c r="C2353" t="str" cm="1">
        <f t="array" ref="C2353">IF(B2353="-","-",_xldudf_EVEONLINE_CATEGORY(_FV(B2353,"category_id")))</f>
        <v>-</v>
      </c>
      <c r="K2353" s="4" cm="1">
        <f t="array" ref="K2353">IFERROR(_FV(_xldudf_EVEONLINE_TYPE(_FV(_FV(A2353,"type"),"id")),"Adjusted Price",TRUE),0)</f>
        <v>0</v>
      </c>
      <c r="L2353" s="4">
        <f t="shared" si="36"/>
        <v>0</v>
      </c>
    </row>
    <row r="2354" spans="2:12">
      <c r="B2354" t="str" cm="1">
        <f t="array" ref="B2354">IF(A2354="","-",_xldudf_EVEONLINE_GROUP(_FV(_FV(A2354,"type"),"groupID")))</f>
        <v>-</v>
      </c>
      <c r="C2354" t="str" cm="1">
        <f t="array" ref="C2354">IF(B2354="-","-",_xldudf_EVEONLINE_CATEGORY(_FV(B2354,"category_id")))</f>
        <v>-</v>
      </c>
      <c r="K2354" s="4" cm="1">
        <f t="array" ref="K2354">IFERROR(_FV(_xldudf_EVEONLINE_TYPE(_FV(_FV(A2354,"type"),"id")),"Adjusted Price",TRUE),0)</f>
        <v>0</v>
      </c>
      <c r="L2354" s="4">
        <f t="shared" si="36"/>
        <v>0</v>
      </c>
    </row>
    <row r="2355" spans="2:12">
      <c r="B2355" t="str" cm="1">
        <f t="array" ref="B2355">IF(A2355="","-",_xldudf_EVEONLINE_GROUP(_FV(_FV(A2355,"type"),"groupID")))</f>
        <v>-</v>
      </c>
      <c r="C2355" t="str" cm="1">
        <f t="array" ref="C2355">IF(B2355="-","-",_xldudf_EVEONLINE_CATEGORY(_FV(B2355,"category_id")))</f>
        <v>-</v>
      </c>
      <c r="K2355" s="4" cm="1">
        <f t="array" ref="K2355">IFERROR(_FV(_xldudf_EVEONLINE_TYPE(_FV(_FV(A2355,"type"),"id")),"Adjusted Price",TRUE),0)</f>
        <v>0</v>
      </c>
      <c r="L2355" s="4">
        <f t="shared" si="36"/>
        <v>0</v>
      </c>
    </row>
    <row r="2356" spans="2:12">
      <c r="B2356" t="str" cm="1">
        <f t="array" ref="B2356">IF(A2356="","-",_xldudf_EVEONLINE_GROUP(_FV(_FV(A2356,"type"),"groupID")))</f>
        <v>-</v>
      </c>
      <c r="C2356" t="str" cm="1">
        <f t="array" ref="C2356">IF(B2356="-","-",_xldudf_EVEONLINE_CATEGORY(_FV(B2356,"category_id")))</f>
        <v>-</v>
      </c>
      <c r="K2356" s="4" cm="1">
        <f t="array" ref="K2356">IFERROR(_FV(_xldudf_EVEONLINE_TYPE(_FV(_FV(A2356,"type"),"id")),"Adjusted Price",TRUE),0)</f>
        <v>0</v>
      </c>
      <c r="L2356" s="4">
        <f t="shared" si="36"/>
        <v>0</v>
      </c>
    </row>
    <row r="2357" spans="2:12">
      <c r="B2357" t="str" cm="1">
        <f t="array" ref="B2357">IF(A2357="","-",_xldudf_EVEONLINE_GROUP(_FV(_FV(A2357,"type"),"groupID")))</f>
        <v>-</v>
      </c>
      <c r="C2357" t="str" cm="1">
        <f t="array" ref="C2357">IF(B2357="-","-",_xldudf_EVEONLINE_CATEGORY(_FV(B2357,"category_id")))</f>
        <v>-</v>
      </c>
      <c r="K2357" s="4" cm="1">
        <f t="array" ref="K2357">IFERROR(_FV(_xldudf_EVEONLINE_TYPE(_FV(_FV(A2357,"type"),"id")),"Adjusted Price",TRUE),0)</f>
        <v>0</v>
      </c>
      <c r="L2357" s="4">
        <f t="shared" si="36"/>
        <v>0</v>
      </c>
    </row>
    <row r="2358" spans="2:12">
      <c r="B2358" t="str" cm="1">
        <f t="array" ref="B2358">IF(A2358="","-",_xldudf_EVEONLINE_GROUP(_FV(_FV(A2358,"type"),"groupID")))</f>
        <v>-</v>
      </c>
      <c r="C2358" t="str" cm="1">
        <f t="array" ref="C2358">IF(B2358="-","-",_xldudf_EVEONLINE_CATEGORY(_FV(B2358,"category_id")))</f>
        <v>-</v>
      </c>
      <c r="K2358" s="4" cm="1">
        <f t="array" ref="K2358">IFERROR(_FV(_xldudf_EVEONLINE_TYPE(_FV(_FV(A2358,"type"),"id")),"Adjusted Price",TRUE),0)</f>
        <v>0</v>
      </c>
      <c r="L2358" s="4">
        <f t="shared" si="36"/>
        <v>0</v>
      </c>
    </row>
    <row r="2359" spans="2:12">
      <c r="B2359" t="str" cm="1">
        <f t="array" ref="B2359">IF(A2359="","-",_xldudf_EVEONLINE_GROUP(_FV(_FV(A2359,"type"),"groupID")))</f>
        <v>-</v>
      </c>
      <c r="C2359" t="str" cm="1">
        <f t="array" ref="C2359">IF(B2359="-","-",_xldudf_EVEONLINE_CATEGORY(_FV(B2359,"category_id")))</f>
        <v>-</v>
      </c>
      <c r="K2359" s="4" cm="1">
        <f t="array" ref="K2359">IFERROR(_FV(_xldudf_EVEONLINE_TYPE(_FV(_FV(A2359,"type"),"id")),"Adjusted Price",TRUE),0)</f>
        <v>0</v>
      </c>
      <c r="L2359" s="4">
        <f t="shared" si="36"/>
        <v>0</v>
      </c>
    </row>
    <row r="2360" spans="2:12">
      <c r="B2360" t="str" cm="1">
        <f t="array" ref="B2360">IF(A2360="","-",_xldudf_EVEONLINE_GROUP(_FV(_FV(A2360,"type"),"groupID")))</f>
        <v>-</v>
      </c>
      <c r="C2360" t="str" cm="1">
        <f t="array" ref="C2360">IF(B2360="-","-",_xldudf_EVEONLINE_CATEGORY(_FV(B2360,"category_id")))</f>
        <v>-</v>
      </c>
      <c r="K2360" s="4" cm="1">
        <f t="array" ref="K2360">IFERROR(_FV(_xldudf_EVEONLINE_TYPE(_FV(_FV(A2360,"type"),"id")),"Adjusted Price",TRUE),0)</f>
        <v>0</v>
      </c>
      <c r="L2360" s="4">
        <f t="shared" si="36"/>
        <v>0</v>
      </c>
    </row>
    <row r="2361" spans="2:12">
      <c r="B2361" t="str" cm="1">
        <f t="array" ref="B2361">IF(A2361="","-",_xldudf_EVEONLINE_GROUP(_FV(_FV(A2361,"type"),"groupID")))</f>
        <v>-</v>
      </c>
      <c r="C2361" t="str" cm="1">
        <f t="array" ref="C2361">IF(B2361="-","-",_xldudf_EVEONLINE_CATEGORY(_FV(B2361,"category_id")))</f>
        <v>-</v>
      </c>
      <c r="K2361" s="4" cm="1">
        <f t="array" ref="K2361">IFERROR(_FV(_xldudf_EVEONLINE_TYPE(_FV(_FV(A2361,"type"),"id")),"Adjusted Price",TRUE),0)</f>
        <v>0</v>
      </c>
      <c r="L2361" s="4">
        <f t="shared" si="36"/>
        <v>0</v>
      </c>
    </row>
    <row r="2362" spans="2:12">
      <c r="B2362" t="str" cm="1">
        <f t="array" ref="B2362">IF(A2362="","-",_xldudf_EVEONLINE_GROUP(_FV(_FV(A2362,"type"),"groupID")))</f>
        <v>-</v>
      </c>
      <c r="C2362" t="str" cm="1">
        <f t="array" ref="C2362">IF(B2362="-","-",_xldudf_EVEONLINE_CATEGORY(_FV(B2362,"category_id")))</f>
        <v>-</v>
      </c>
      <c r="K2362" s="4" cm="1">
        <f t="array" ref="K2362">IFERROR(_FV(_xldudf_EVEONLINE_TYPE(_FV(_FV(A2362,"type"),"id")),"Adjusted Price",TRUE),0)</f>
        <v>0</v>
      </c>
      <c r="L2362" s="4">
        <f t="shared" si="36"/>
        <v>0</v>
      </c>
    </row>
    <row r="2363" spans="2:12">
      <c r="B2363" t="str" cm="1">
        <f t="array" ref="B2363">IF(A2363="","-",_xldudf_EVEONLINE_GROUP(_FV(_FV(A2363,"type"),"groupID")))</f>
        <v>-</v>
      </c>
      <c r="C2363" t="str" cm="1">
        <f t="array" ref="C2363">IF(B2363="-","-",_xldudf_EVEONLINE_CATEGORY(_FV(B2363,"category_id")))</f>
        <v>-</v>
      </c>
      <c r="K2363" s="4" cm="1">
        <f t="array" ref="K2363">IFERROR(_FV(_xldudf_EVEONLINE_TYPE(_FV(_FV(A2363,"type"),"id")),"Adjusted Price",TRUE),0)</f>
        <v>0</v>
      </c>
      <c r="L2363" s="4">
        <f t="shared" si="36"/>
        <v>0</v>
      </c>
    </row>
    <row r="2364" spans="2:12">
      <c r="B2364" t="str" cm="1">
        <f t="array" ref="B2364">IF(A2364="","-",_xldudf_EVEONLINE_GROUP(_FV(_FV(A2364,"type"),"groupID")))</f>
        <v>-</v>
      </c>
      <c r="C2364" t="str" cm="1">
        <f t="array" ref="C2364">IF(B2364="-","-",_xldudf_EVEONLINE_CATEGORY(_FV(B2364,"category_id")))</f>
        <v>-</v>
      </c>
      <c r="K2364" s="4" cm="1">
        <f t="array" ref="K2364">IFERROR(_FV(_xldudf_EVEONLINE_TYPE(_FV(_FV(A2364,"type"),"id")),"Adjusted Price",TRUE),0)</f>
        <v>0</v>
      </c>
      <c r="L2364" s="4">
        <f t="shared" si="36"/>
        <v>0</v>
      </c>
    </row>
    <row r="2365" spans="2:12">
      <c r="B2365" t="str" cm="1">
        <f t="array" ref="B2365">IF(A2365="","-",_xldudf_EVEONLINE_GROUP(_FV(_FV(A2365,"type"),"groupID")))</f>
        <v>-</v>
      </c>
      <c r="C2365" t="str" cm="1">
        <f t="array" ref="C2365">IF(B2365="-","-",_xldudf_EVEONLINE_CATEGORY(_FV(B2365,"category_id")))</f>
        <v>-</v>
      </c>
      <c r="K2365" s="4" cm="1">
        <f t="array" ref="K2365">IFERROR(_FV(_xldudf_EVEONLINE_TYPE(_FV(_FV(A2365,"type"),"id")),"Adjusted Price",TRUE),0)</f>
        <v>0</v>
      </c>
      <c r="L2365" s="4">
        <f t="shared" si="36"/>
        <v>0</v>
      </c>
    </row>
    <row r="2366" spans="2:12">
      <c r="B2366" t="str" cm="1">
        <f t="array" ref="B2366">IF(A2366="","-",_xldudf_EVEONLINE_GROUP(_FV(_FV(A2366,"type"),"groupID")))</f>
        <v>-</v>
      </c>
      <c r="C2366" t="str" cm="1">
        <f t="array" ref="C2366">IF(B2366="-","-",_xldudf_EVEONLINE_CATEGORY(_FV(B2366,"category_id")))</f>
        <v>-</v>
      </c>
      <c r="K2366" s="4" cm="1">
        <f t="array" ref="K2366">IFERROR(_FV(_xldudf_EVEONLINE_TYPE(_FV(_FV(A2366,"type"),"id")),"Adjusted Price",TRUE),0)</f>
        <v>0</v>
      </c>
      <c r="L2366" s="4">
        <f t="shared" si="36"/>
        <v>0</v>
      </c>
    </row>
    <row r="2367" spans="2:12">
      <c r="B2367" t="str" cm="1">
        <f t="array" ref="B2367">IF(A2367="","-",_xldudf_EVEONLINE_GROUP(_FV(_FV(A2367,"type"),"groupID")))</f>
        <v>-</v>
      </c>
      <c r="C2367" t="str" cm="1">
        <f t="array" ref="C2367">IF(B2367="-","-",_xldudf_EVEONLINE_CATEGORY(_FV(B2367,"category_id")))</f>
        <v>-</v>
      </c>
      <c r="K2367" s="4" cm="1">
        <f t="array" ref="K2367">IFERROR(_FV(_xldudf_EVEONLINE_TYPE(_FV(_FV(A2367,"type"),"id")),"Adjusted Price",TRUE),0)</f>
        <v>0</v>
      </c>
      <c r="L2367" s="4">
        <f t="shared" si="36"/>
        <v>0</v>
      </c>
    </row>
    <row r="2368" spans="2:12">
      <c r="B2368" t="str" cm="1">
        <f t="array" ref="B2368">IF(A2368="","-",_xldudf_EVEONLINE_GROUP(_FV(_FV(A2368,"type"),"groupID")))</f>
        <v>-</v>
      </c>
      <c r="C2368" t="str" cm="1">
        <f t="array" ref="C2368">IF(B2368="-","-",_xldudf_EVEONLINE_CATEGORY(_FV(B2368,"category_id")))</f>
        <v>-</v>
      </c>
      <c r="K2368" s="4" cm="1">
        <f t="array" ref="K2368">IFERROR(_FV(_xldudf_EVEONLINE_TYPE(_FV(_FV(A2368,"type"),"id")),"Adjusted Price",TRUE),0)</f>
        <v>0</v>
      </c>
      <c r="L2368" s="4">
        <f t="shared" si="36"/>
        <v>0</v>
      </c>
    </row>
    <row r="2369" spans="2:12">
      <c r="B2369" t="str" cm="1">
        <f t="array" ref="B2369">IF(A2369="","-",_xldudf_EVEONLINE_GROUP(_FV(_FV(A2369,"type"),"groupID")))</f>
        <v>-</v>
      </c>
      <c r="C2369" t="str" cm="1">
        <f t="array" ref="C2369">IF(B2369="-","-",_xldudf_EVEONLINE_CATEGORY(_FV(B2369,"category_id")))</f>
        <v>-</v>
      </c>
      <c r="K2369" s="4" cm="1">
        <f t="array" ref="K2369">IFERROR(_FV(_xldudf_EVEONLINE_TYPE(_FV(_FV(A2369,"type"),"id")),"Adjusted Price",TRUE),0)</f>
        <v>0</v>
      </c>
      <c r="L2369" s="4">
        <f t="shared" si="36"/>
        <v>0</v>
      </c>
    </row>
    <row r="2370" spans="2:12">
      <c r="B2370" t="str" cm="1">
        <f t="array" ref="B2370">IF(A2370="","-",_xldudf_EVEONLINE_GROUP(_FV(_FV(A2370,"type"),"groupID")))</f>
        <v>-</v>
      </c>
      <c r="C2370" t="str" cm="1">
        <f t="array" ref="C2370">IF(B2370="-","-",_xldudf_EVEONLINE_CATEGORY(_FV(B2370,"category_id")))</f>
        <v>-</v>
      </c>
      <c r="K2370" s="4" cm="1">
        <f t="array" ref="K2370">IFERROR(_FV(_xldudf_EVEONLINE_TYPE(_FV(_FV(A2370,"type"),"id")),"Adjusted Price",TRUE),0)</f>
        <v>0</v>
      </c>
      <c r="L2370" s="4">
        <f t="shared" si="36"/>
        <v>0</v>
      </c>
    </row>
    <row r="2371" spans="2:12">
      <c r="B2371" t="str" cm="1">
        <f t="array" ref="B2371">IF(A2371="","-",_xldudf_EVEONLINE_GROUP(_FV(_FV(A2371,"type"),"groupID")))</f>
        <v>-</v>
      </c>
      <c r="C2371" t="str" cm="1">
        <f t="array" ref="C2371">IF(B2371="-","-",_xldudf_EVEONLINE_CATEGORY(_FV(B2371,"category_id")))</f>
        <v>-</v>
      </c>
      <c r="K2371" s="4" cm="1">
        <f t="array" ref="K2371">IFERROR(_FV(_xldudf_EVEONLINE_TYPE(_FV(_FV(A2371,"type"),"id")),"Adjusted Price",TRUE),0)</f>
        <v>0</v>
      </c>
      <c r="L2371" s="4">
        <f t="shared" ref="L2371:L2434" si="37">F2371*K2371</f>
        <v>0</v>
      </c>
    </row>
    <row r="2372" spans="2:12">
      <c r="B2372" t="str" cm="1">
        <f t="array" ref="B2372">IF(A2372="","-",_xldudf_EVEONLINE_GROUP(_FV(_FV(A2372,"type"),"groupID")))</f>
        <v>-</v>
      </c>
      <c r="C2372" t="str" cm="1">
        <f t="array" ref="C2372">IF(B2372="-","-",_xldudf_EVEONLINE_CATEGORY(_FV(B2372,"category_id")))</f>
        <v>-</v>
      </c>
      <c r="K2372" s="4" cm="1">
        <f t="array" ref="K2372">IFERROR(_FV(_xldudf_EVEONLINE_TYPE(_FV(_FV(A2372,"type"),"id")),"Adjusted Price",TRUE),0)</f>
        <v>0</v>
      </c>
      <c r="L2372" s="4">
        <f t="shared" si="37"/>
        <v>0</v>
      </c>
    </row>
    <row r="2373" spans="2:12">
      <c r="B2373" t="str" cm="1">
        <f t="array" ref="B2373">IF(A2373="","-",_xldudf_EVEONLINE_GROUP(_FV(_FV(A2373,"type"),"groupID")))</f>
        <v>-</v>
      </c>
      <c r="C2373" t="str" cm="1">
        <f t="array" ref="C2373">IF(B2373="-","-",_xldudf_EVEONLINE_CATEGORY(_FV(B2373,"category_id")))</f>
        <v>-</v>
      </c>
      <c r="K2373" s="4" cm="1">
        <f t="array" ref="K2373">IFERROR(_FV(_xldudf_EVEONLINE_TYPE(_FV(_FV(A2373,"type"),"id")),"Adjusted Price",TRUE),0)</f>
        <v>0</v>
      </c>
      <c r="L2373" s="4">
        <f t="shared" si="37"/>
        <v>0</v>
      </c>
    </row>
    <row r="2374" spans="2:12">
      <c r="B2374" t="str" cm="1">
        <f t="array" ref="B2374">IF(A2374="","-",_xldudf_EVEONLINE_GROUP(_FV(_FV(A2374,"type"),"groupID")))</f>
        <v>-</v>
      </c>
      <c r="C2374" t="str" cm="1">
        <f t="array" ref="C2374">IF(B2374="-","-",_xldudf_EVEONLINE_CATEGORY(_FV(B2374,"category_id")))</f>
        <v>-</v>
      </c>
      <c r="K2374" s="4" cm="1">
        <f t="array" ref="K2374">IFERROR(_FV(_xldudf_EVEONLINE_TYPE(_FV(_FV(A2374,"type"),"id")),"Adjusted Price",TRUE),0)</f>
        <v>0</v>
      </c>
      <c r="L2374" s="4">
        <f t="shared" si="37"/>
        <v>0</v>
      </c>
    </row>
    <row r="2375" spans="2:12">
      <c r="B2375" t="str" cm="1">
        <f t="array" ref="B2375">IF(A2375="","-",_xldudf_EVEONLINE_GROUP(_FV(_FV(A2375,"type"),"groupID")))</f>
        <v>-</v>
      </c>
      <c r="C2375" t="str" cm="1">
        <f t="array" ref="C2375">IF(B2375="-","-",_xldudf_EVEONLINE_CATEGORY(_FV(B2375,"category_id")))</f>
        <v>-</v>
      </c>
      <c r="K2375" s="4" cm="1">
        <f t="array" ref="K2375">IFERROR(_FV(_xldudf_EVEONLINE_TYPE(_FV(_FV(A2375,"type"),"id")),"Adjusted Price",TRUE),0)</f>
        <v>0</v>
      </c>
      <c r="L2375" s="4">
        <f t="shared" si="37"/>
        <v>0</v>
      </c>
    </row>
    <row r="2376" spans="2:12">
      <c r="B2376" t="str" cm="1">
        <f t="array" ref="B2376">IF(A2376="","-",_xldudf_EVEONLINE_GROUP(_FV(_FV(A2376,"type"),"groupID")))</f>
        <v>-</v>
      </c>
      <c r="C2376" t="str" cm="1">
        <f t="array" ref="C2376">IF(B2376="-","-",_xldudf_EVEONLINE_CATEGORY(_FV(B2376,"category_id")))</f>
        <v>-</v>
      </c>
      <c r="K2376" s="4" cm="1">
        <f t="array" ref="K2376">IFERROR(_FV(_xldudf_EVEONLINE_TYPE(_FV(_FV(A2376,"type"),"id")),"Adjusted Price",TRUE),0)</f>
        <v>0</v>
      </c>
      <c r="L2376" s="4">
        <f t="shared" si="37"/>
        <v>0</v>
      </c>
    </row>
    <row r="2377" spans="2:12">
      <c r="B2377" t="str" cm="1">
        <f t="array" ref="B2377">IF(A2377="","-",_xldudf_EVEONLINE_GROUP(_FV(_FV(A2377,"type"),"groupID")))</f>
        <v>-</v>
      </c>
      <c r="C2377" t="str" cm="1">
        <f t="array" ref="C2377">IF(B2377="-","-",_xldudf_EVEONLINE_CATEGORY(_FV(B2377,"category_id")))</f>
        <v>-</v>
      </c>
      <c r="K2377" s="4" cm="1">
        <f t="array" ref="K2377">IFERROR(_FV(_xldudf_EVEONLINE_TYPE(_FV(_FV(A2377,"type"),"id")),"Adjusted Price",TRUE),0)</f>
        <v>0</v>
      </c>
      <c r="L2377" s="4">
        <f t="shared" si="37"/>
        <v>0</v>
      </c>
    </row>
    <row r="2378" spans="2:12">
      <c r="B2378" t="str" cm="1">
        <f t="array" ref="B2378">IF(A2378="","-",_xldudf_EVEONLINE_GROUP(_FV(_FV(A2378,"type"),"groupID")))</f>
        <v>-</v>
      </c>
      <c r="C2378" t="str" cm="1">
        <f t="array" ref="C2378">IF(B2378="-","-",_xldudf_EVEONLINE_CATEGORY(_FV(B2378,"category_id")))</f>
        <v>-</v>
      </c>
      <c r="K2378" s="4" cm="1">
        <f t="array" ref="K2378">IFERROR(_FV(_xldudf_EVEONLINE_TYPE(_FV(_FV(A2378,"type"),"id")),"Adjusted Price",TRUE),0)</f>
        <v>0</v>
      </c>
      <c r="L2378" s="4">
        <f t="shared" si="37"/>
        <v>0</v>
      </c>
    </row>
    <row r="2379" spans="2:12">
      <c r="B2379" t="str" cm="1">
        <f t="array" ref="B2379">IF(A2379="","-",_xldudf_EVEONLINE_GROUP(_FV(_FV(A2379,"type"),"groupID")))</f>
        <v>-</v>
      </c>
      <c r="C2379" t="str" cm="1">
        <f t="array" ref="C2379">IF(B2379="-","-",_xldudf_EVEONLINE_CATEGORY(_FV(B2379,"category_id")))</f>
        <v>-</v>
      </c>
      <c r="K2379" s="4" cm="1">
        <f t="array" ref="K2379">IFERROR(_FV(_xldudf_EVEONLINE_TYPE(_FV(_FV(A2379,"type"),"id")),"Adjusted Price",TRUE),0)</f>
        <v>0</v>
      </c>
      <c r="L2379" s="4">
        <f t="shared" si="37"/>
        <v>0</v>
      </c>
    </row>
    <row r="2380" spans="2:12">
      <c r="B2380" t="str" cm="1">
        <f t="array" ref="B2380">IF(A2380="","-",_xldudf_EVEONLINE_GROUP(_FV(_FV(A2380,"type"),"groupID")))</f>
        <v>-</v>
      </c>
      <c r="C2380" t="str" cm="1">
        <f t="array" ref="C2380">IF(B2380="-","-",_xldudf_EVEONLINE_CATEGORY(_FV(B2380,"category_id")))</f>
        <v>-</v>
      </c>
      <c r="K2380" s="4" cm="1">
        <f t="array" ref="K2380">IFERROR(_FV(_xldudf_EVEONLINE_TYPE(_FV(_FV(A2380,"type"),"id")),"Adjusted Price",TRUE),0)</f>
        <v>0</v>
      </c>
      <c r="L2380" s="4">
        <f t="shared" si="37"/>
        <v>0</v>
      </c>
    </row>
    <row r="2381" spans="2:12">
      <c r="B2381" t="str" cm="1">
        <f t="array" ref="B2381">IF(A2381="","-",_xldudf_EVEONLINE_GROUP(_FV(_FV(A2381,"type"),"groupID")))</f>
        <v>-</v>
      </c>
      <c r="C2381" t="str" cm="1">
        <f t="array" ref="C2381">IF(B2381="-","-",_xldudf_EVEONLINE_CATEGORY(_FV(B2381,"category_id")))</f>
        <v>-</v>
      </c>
      <c r="K2381" s="4" cm="1">
        <f t="array" ref="K2381">IFERROR(_FV(_xldudf_EVEONLINE_TYPE(_FV(_FV(A2381,"type"),"id")),"Adjusted Price",TRUE),0)</f>
        <v>0</v>
      </c>
      <c r="L2381" s="4">
        <f t="shared" si="37"/>
        <v>0</v>
      </c>
    </row>
    <row r="2382" spans="2:12">
      <c r="B2382" t="str" cm="1">
        <f t="array" ref="B2382">IF(A2382="","-",_xldudf_EVEONLINE_GROUP(_FV(_FV(A2382,"type"),"groupID")))</f>
        <v>-</v>
      </c>
      <c r="C2382" t="str" cm="1">
        <f t="array" ref="C2382">IF(B2382="-","-",_xldudf_EVEONLINE_CATEGORY(_FV(B2382,"category_id")))</f>
        <v>-</v>
      </c>
      <c r="K2382" s="4" cm="1">
        <f t="array" ref="K2382">IFERROR(_FV(_xldudf_EVEONLINE_TYPE(_FV(_FV(A2382,"type"),"id")),"Adjusted Price",TRUE),0)</f>
        <v>0</v>
      </c>
      <c r="L2382" s="4">
        <f t="shared" si="37"/>
        <v>0</v>
      </c>
    </row>
    <row r="2383" spans="2:12">
      <c r="B2383" t="str" cm="1">
        <f t="array" ref="B2383">IF(A2383="","-",_xldudf_EVEONLINE_GROUP(_FV(_FV(A2383,"type"),"groupID")))</f>
        <v>-</v>
      </c>
      <c r="C2383" t="str" cm="1">
        <f t="array" ref="C2383">IF(B2383="-","-",_xldudf_EVEONLINE_CATEGORY(_FV(B2383,"category_id")))</f>
        <v>-</v>
      </c>
      <c r="K2383" s="4" cm="1">
        <f t="array" ref="K2383">IFERROR(_FV(_xldudf_EVEONLINE_TYPE(_FV(_FV(A2383,"type"),"id")),"Adjusted Price",TRUE),0)</f>
        <v>0</v>
      </c>
      <c r="L2383" s="4">
        <f t="shared" si="37"/>
        <v>0</v>
      </c>
    </row>
    <row r="2384" spans="2:12">
      <c r="B2384" t="str" cm="1">
        <f t="array" ref="B2384">IF(A2384="","-",_xldudf_EVEONLINE_GROUP(_FV(_FV(A2384,"type"),"groupID")))</f>
        <v>-</v>
      </c>
      <c r="C2384" t="str" cm="1">
        <f t="array" ref="C2384">IF(B2384="-","-",_xldudf_EVEONLINE_CATEGORY(_FV(B2384,"category_id")))</f>
        <v>-</v>
      </c>
      <c r="K2384" s="4" cm="1">
        <f t="array" ref="K2384">IFERROR(_FV(_xldudf_EVEONLINE_TYPE(_FV(_FV(A2384,"type"),"id")),"Adjusted Price",TRUE),0)</f>
        <v>0</v>
      </c>
      <c r="L2384" s="4">
        <f t="shared" si="37"/>
        <v>0</v>
      </c>
    </row>
    <row r="2385" spans="2:12">
      <c r="B2385" t="str" cm="1">
        <f t="array" ref="B2385">IF(A2385="","-",_xldudf_EVEONLINE_GROUP(_FV(_FV(A2385,"type"),"groupID")))</f>
        <v>-</v>
      </c>
      <c r="C2385" t="str" cm="1">
        <f t="array" ref="C2385">IF(B2385="-","-",_xldudf_EVEONLINE_CATEGORY(_FV(B2385,"category_id")))</f>
        <v>-</v>
      </c>
      <c r="K2385" s="4" cm="1">
        <f t="array" ref="K2385">IFERROR(_FV(_xldudf_EVEONLINE_TYPE(_FV(_FV(A2385,"type"),"id")),"Adjusted Price",TRUE),0)</f>
        <v>0</v>
      </c>
      <c r="L2385" s="4">
        <f t="shared" si="37"/>
        <v>0</v>
      </c>
    </row>
    <row r="2386" spans="2:12">
      <c r="B2386" t="str" cm="1">
        <f t="array" ref="B2386">IF(A2386="","-",_xldudf_EVEONLINE_GROUP(_FV(_FV(A2386,"type"),"groupID")))</f>
        <v>-</v>
      </c>
      <c r="C2386" t="str" cm="1">
        <f t="array" ref="C2386">IF(B2386="-","-",_xldudf_EVEONLINE_CATEGORY(_FV(B2386,"category_id")))</f>
        <v>-</v>
      </c>
      <c r="K2386" s="4" cm="1">
        <f t="array" ref="K2386">IFERROR(_FV(_xldudf_EVEONLINE_TYPE(_FV(_FV(A2386,"type"),"id")),"Adjusted Price",TRUE),0)</f>
        <v>0</v>
      </c>
      <c r="L2386" s="4">
        <f t="shared" si="37"/>
        <v>0</v>
      </c>
    </row>
    <row r="2387" spans="2:12">
      <c r="B2387" t="str" cm="1">
        <f t="array" ref="B2387">IF(A2387="","-",_xldudf_EVEONLINE_GROUP(_FV(_FV(A2387,"type"),"groupID")))</f>
        <v>-</v>
      </c>
      <c r="C2387" t="str" cm="1">
        <f t="array" ref="C2387">IF(B2387="-","-",_xldudf_EVEONLINE_CATEGORY(_FV(B2387,"category_id")))</f>
        <v>-</v>
      </c>
      <c r="K2387" s="4" cm="1">
        <f t="array" ref="K2387">IFERROR(_FV(_xldudf_EVEONLINE_TYPE(_FV(_FV(A2387,"type"),"id")),"Adjusted Price",TRUE),0)</f>
        <v>0</v>
      </c>
      <c r="L2387" s="4">
        <f t="shared" si="37"/>
        <v>0</v>
      </c>
    </row>
    <row r="2388" spans="2:12">
      <c r="B2388" t="str" cm="1">
        <f t="array" ref="B2388">IF(A2388="","-",_xldudf_EVEONLINE_GROUP(_FV(_FV(A2388,"type"),"groupID")))</f>
        <v>-</v>
      </c>
      <c r="C2388" t="str" cm="1">
        <f t="array" ref="C2388">IF(B2388="-","-",_xldudf_EVEONLINE_CATEGORY(_FV(B2388,"category_id")))</f>
        <v>-</v>
      </c>
      <c r="K2388" s="4" cm="1">
        <f t="array" ref="K2388">IFERROR(_FV(_xldudf_EVEONLINE_TYPE(_FV(_FV(A2388,"type"),"id")),"Adjusted Price",TRUE),0)</f>
        <v>0</v>
      </c>
      <c r="L2388" s="4">
        <f t="shared" si="37"/>
        <v>0</v>
      </c>
    </row>
    <row r="2389" spans="2:12">
      <c r="B2389" t="str" cm="1">
        <f t="array" ref="B2389">IF(A2389="","-",_xldudf_EVEONLINE_GROUP(_FV(_FV(A2389,"type"),"groupID")))</f>
        <v>-</v>
      </c>
      <c r="C2389" t="str" cm="1">
        <f t="array" ref="C2389">IF(B2389="-","-",_xldudf_EVEONLINE_CATEGORY(_FV(B2389,"category_id")))</f>
        <v>-</v>
      </c>
      <c r="K2389" s="4" cm="1">
        <f t="array" ref="K2389">IFERROR(_FV(_xldudf_EVEONLINE_TYPE(_FV(_FV(A2389,"type"),"id")),"Adjusted Price",TRUE),0)</f>
        <v>0</v>
      </c>
      <c r="L2389" s="4">
        <f t="shared" si="37"/>
        <v>0</v>
      </c>
    </row>
    <row r="2390" spans="2:12">
      <c r="B2390" t="str" cm="1">
        <f t="array" ref="B2390">IF(A2390="","-",_xldudf_EVEONLINE_GROUP(_FV(_FV(A2390,"type"),"groupID")))</f>
        <v>-</v>
      </c>
      <c r="C2390" t="str" cm="1">
        <f t="array" ref="C2390">IF(B2390="-","-",_xldudf_EVEONLINE_CATEGORY(_FV(B2390,"category_id")))</f>
        <v>-</v>
      </c>
      <c r="K2390" s="4" cm="1">
        <f t="array" ref="K2390">IFERROR(_FV(_xldudf_EVEONLINE_TYPE(_FV(_FV(A2390,"type"),"id")),"Adjusted Price",TRUE),0)</f>
        <v>0</v>
      </c>
      <c r="L2390" s="4">
        <f t="shared" si="37"/>
        <v>0</v>
      </c>
    </row>
    <row r="2391" spans="2:12">
      <c r="B2391" t="str" cm="1">
        <f t="array" ref="B2391">IF(A2391="","-",_xldudf_EVEONLINE_GROUP(_FV(_FV(A2391,"type"),"groupID")))</f>
        <v>-</v>
      </c>
      <c r="C2391" t="str" cm="1">
        <f t="array" ref="C2391">IF(B2391="-","-",_xldudf_EVEONLINE_CATEGORY(_FV(B2391,"category_id")))</f>
        <v>-</v>
      </c>
      <c r="K2391" s="4" cm="1">
        <f t="array" ref="K2391">IFERROR(_FV(_xldudf_EVEONLINE_TYPE(_FV(_FV(A2391,"type"),"id")),"Adjusted Price",TRUE),0)</f>
        <v>0</v>
      </c>
      <c r="L2391" s="4">
        <f t="shared" si="37"/>
        <v>0</v>
      </c>
    </row>
    <row r="2392" spans="2:12">
      <c r="B2392" t="str" cm="1">
        <f t="array" ref="B2392">IF(A2392="","-",_xldudf_EVEONLINE_GROUP(_FV(_FV(A2392,"type"),"groupID")))</f>
        <v>-</v>
      </c>
      <c r="C2392" t="str" cm="1">
        <f t="array" ref="C2392">IF(B2392="-","-",_xldudf_EVEONLINE_CATEGORY(_FV(B2392,"category_id")))</f>
        <v>-</v>
      </c>
      <c r="K2392" s="4" cm="1">
        <f t="array" ref="K2392">IFERROR(_FV(_xldudf_EVEONLINE_TYPE(_FV(_FV(A2392,"type"),"id")),"Adjusted Price",TRUE),0)</f>
        <v>0</v>
      </c>
      <c r="L2392" s="4">
        <f t="shared" si="37"/>
        <v>0</v>
      </c>
    </row>
    <row r="2393" spans="2:12">
      <c r="B2393" t="str" cm="1">
        <f t="array" ref="B2393">IF(A2393="","-",_xldudf_EVEONLINE_GROUP(_FV(_FV(A2393,"type"),"groupID")))</f>
        <v>-</v>
      </c>
      <c r="C2393" t="str" cm="1">
        <f t="array" ref="C2393">IF(B2393="-","-",_xldudf_EVEONLINE_CATEGORY(_FV(B2393,"category_id")))</f>
        <v>-</v>
      </c>
      <c r="K2393" s="4" cm="1">
        <f t="array" ref="K2393">IFERROR(_FV(_xldudf_EVEONLINE_TYPE(_FV(_FV(A2393,"type"),"id")),"Adjusted Price",TRUE),0)</f>
        <v>0</v>
      </c>
      <c r="L2393" s="4">
        <f t="shared" si="37"/>
        <v>0</v>
      </c>
    </row>
    <row r="2394" spans="2:12">
      <c r="B2394" t="str" cm="1">
        <f t="array" ref="B2394">IF(A2394="","-",_xldudf_EVEONLINE_GROUP(_FV(_FV(A2394,"type"),"groupID")))</f>
        <v>-</v>
      </c>
      <c r="C2394" t="str" cm="1">
        <f t="array" ref="C2394">IF(B2394="-","-",_xldudf_EVEONLINE_CATEGORY(_FV(B2394,"category_id")))</f>
        <v>-</v>
      </c>
      <c r="K2394" s="4" cm="1">
        <f t="array" ref="K2394">IFERROR(_FV(_xldudf_EVEONLINE_TYPE(_FV(_FV(A2394,"type"),"id")),"Adjusted Price",TRUE),0)</f>
        <v>0</v>
      </c>
      <c r="L2394" s="4">
        <f t="shared" si="37"/>
        <v>0</v>
      </c>
    </row>
    <row r="2395" spans="2:12">
      <c r="B2395" t="str" cm="1">
        <f t="array" ref="B2395">IF(A2395="","-",_xldudf_EVEONLINE_GROUP(_FV(_FV(A2395,"type"),"groupID")))</f>
        <v>-</v>
      </c>
      <c r="C2395" t="str" cm="1">
        <f t="array" ref="C2395">IF(B2395="-","-",_xldudf_EVEONLINE_CATEGORY(_FV(B2395,"category_id")))</f>
        <v>-</v>
      </c>
      <c r="K2395" s="4" cm="1">
        <f t="array" ref="K2395">IFERROR(_FV(_xldudf_EVEONLINE_TYPE(_FV(_FV(A2395,"type"),"id")),"Adjusted Price",TRUE),0)</f>
        <v>0</v>
      </c>
      <c r="L2395" s="4">
        <f t="shared" si="37"/>
        <v>0</v>
      </c>
    </row>
    <row r="2396" spans="2:12">
      <c r="B2396" t="str" cm="1">
        <f t="array" ref="B2396">IF(A2396="","-",_xldudf_EVEONLINE_GROUP(_FV(_FV(A2396,"type"),"groupID")))</f>
        <v>-</v>
      </c>
      <c r="C2396" t="str" cm="1">
        <f t="array" ref="C2396">IF(B2396="-","-",_xldudf_EVEONLINE_CATEGORY(_FV(B2396,"category_id")))</f>
        <v>-</v>
      </c>
      <c r="K2396" s="4" cm="1">
        <f t="array" ref="K2396">IFERROR(_FV(_xldudf_EVEONLINE_TYPE(_FV(_FV(A2396,"type"),"id")),"Adjusted Price",TRUE),0)</f>
        <v>0</v>
      </c>
      <c r="L2396" s="4">
        <f t="shared" si="37"/>
        <v>0</v>
      </c>
    </row>
    <row r="2397" spans="2:12">
      <c r="B2397" t="str" cm="1">
        <f t="array" ref="B2397">IF(A2397="","-",_xldudf_EVEONLINE_GROUP(_FV(_FV(A2397,"type"),"groupID")))</f>
        <v>-</v>
      </c>
      <c r="C2397" t="str" cm="1">
        <f t="array" ref="C2397">IF(B2397="-","-",_xldudf_EVEONLINE_CATEGORY(_FV(B2397,"category_id")))</f>
        <v>-</v>
      </c>
      <c r="K2397" s="4" cm="1">
        <f t="array" ref="K2397">IFERROR(_FV(_xldudf_EVEONLINE_TYPE(_FV(_FV(A2397,"type"),"id")),"Adjusted Price",TRUE),0)</f>
        <v>0</v>
      </c>
      <c r="L2397" s="4">
        <f t="shared" si="37"/>
        <v>0</v>
      </c>
    </row>
    <row r="2398" spans="2:12">
      <c r="B2398" t="str" cm="1">
        <f t="array" ref="B2398">IF(A2398="","-",_xldudf_EVEONLINE_GROUP(_FV(_FV(A2398,"type"),"groupID")))</f>
        <v>-</v>
      </c>
      <c r="C2398" t="str" cm="1">
        <f t="array" ref="C2398">IF(B2398="-","-",_xldudf_EVEONLINE_CATEGORY(_FV(B2398,"category_id")))</f>
        <v>-</v>
      </c>
      <c r="K2398" s="4" cm="1">
        <f t="array" ref="K2398">IFERROR(_FV(_xldudf_EVEONLINE_TYPE(_FV(_FV(A2398,"type"),"id")),"Adjusted Price",TRUE),0)</f>
        <v>0</v>
      </c>
      <c r="L2398" s="4">
        <f t="shared" si="37"/>
        <v>0</v>
      </c>
    </row>
    <row r="2399" spans="2:12">
      <c r="B2399" t="str" cm="1">
        <f t="array" ref="B2399">IF(A2399="","-",_xldudf_EVEONLINE_GROUP(_FV(_FV(A2399,"type"),"groupID")))</f>
        <v>-</v>
      </c>
      <c r="C2399" t="str" cm="1">
        <f t="array" ref="C2399">IF(B2399="-","-",_xldudf_EVEONLINE_CATEGORY(_FV(B2399,"category_id")))</f>
        <v>-</v>
      </c>
      <c r="K2399" s="4" cm="1">
        <f t="array" ref="K2399">IFERROR(_FV(_xldudf_EVEONLINE_TYPE(_FV(_FV(A2399,"type"),"id")),"Adjusted Price",TRUE),0)</f>
        <v>0</v>
      </c>
      <c r="L2399" s="4">
        <f t="shared" si="37"/>
        <v>0</v>
      </c>
    </row>
    <row r="2400" spans="2:12">
      <c r="B2400" t="str" cm="1">
        <f t="array" ref="B2400">IF(A2400="","-",_xldudf_EVEONLINE_GROUP(_FV(_FV(A2400,"type"),"groupID")))</f>
        <v>-</v>
      </c>
      <c r="C2400" t="str" cm="1">
        <f t="array" ref="C2400">IF(B2400="-","-",_xldudf_EVEONLINE_CATEGORY(_FV(B2400,"category_id")))</f>
        <v>-</v>
      </c>
      <c r="K2400" s="4" cm="1">
        <f t="array" ref="K2400">IFERROR(_FV(_xldudf_EVEONLINE_TYPE(_FV(_FV(A2400,"type"),"id")),"Adjusted Price",TRUE),0)</f>
        <v>0</v>
      </c>
      <c r="L2400" s="4">
        <f t="shared" si="37"/>
        <v>0</v>
      </c>
    </row>
    <row r="2401" spans="2:12">
      <c r="B2401" t="str" cm="1">
        <f t="array" ref="B2401">IF(A2401="","-",_xldudf_EVEONLINE_GROUP(_FV(_FV(A2401,"type"),"groupID")))</f>
        <v>-</v>
      </c>
      <c r="C2401" t="str" cm="1">
        <f t="array" ref="C2401">IF(B2401="-","-",_xldudf_EVEONLINE_CATEGORY(_FV(B2401,"category_id")))</f>
        <v>-</v>
      </c>
      <c r="K2401" s="4" cm="1">
        <f t="array" ref="K2401">IFERROR(_FV(_xldudf_EVEONLINE_TYPE(_FV(_FV(A2401,"type"),"id")),"Adjusted Price",TRUE),0)</f>
        <v>0</v>
      </c>
      <c r="L2401" s="4">
        <f t="shared" si="37"/>
        <v>0</v>
      </c>
    </row>
    <row r="2402" spans="2:12">
      <c r="B2402" t="str" cm="1">
        <f t="array" ref="B2402">IF(A2402="","-",_xldudf_EVEONLINE_GROUP(_FV(_FV(A2402,"type"),"groupID")))</f>
        <v>-</v>
      </c>
      <c r="C2402" t="str" cm="1">
        <f t="array" ref="C2402">IF(B2402="-","-",_xldudf_EVEONLINE_CATEGORY(_FV(B2402,"category_id")))</f>
        <v>-</v>
      </c>
      <c r="K2402" s="4" cm="1">
        <f t="array" ref="K2402">IFERROR(_FV(_xldudf_EVEONLINE_TYPE(_FV(_FV(A2402,"type"),"id")),"Adjusted Price",TRUE),0)</f>
        <v>0</v>
      </c>
      <c r="L2402" s="4">
        <f t="shared" si="37"/>
        <v>0</v>
      </c>
    </row>
    <row r="2403" spans="2:12">
      <c r="B2403" t="str" cm="1">
        <f t="array" ref="B2403">IF(A2403="","-",_xldudf_EVEONLINE_GROUP(_FV(_FV(A2403,"type"),"groupID")))</f>
        <v>-</v>
      </c>
      <c r="C2403" t="str" cm="1">
        <f t="array" ref="C2403">IF(B2403="-","-",_xldudf_EVEONLINE_CATEGORY(_FV(B2403,"category_id")))</f>
        <v>-</v>
      </c>
      <c r="K2403" s="4" cm="1">
        <f t="array" ref="K2403">IFERROR(_FV(_xldudf_EVEONLINE_TYPE(_FV(_FV(A2403,"type"),"id")),"Adjusted Price",TRUE),0)</f>
        <v>0</v>
      </c>
      <c r="L2403" s="4">
        <f t="shared" si="37"/>
        <v>0</v>
      </c>
    </row>
    <row r="2404" spans="2:12">
      <c r="B2404" t="str" cm="1">
        <f t="array" ref="B2404">IF(A2404="","-",_xldudf_EVEONLINE_GROUP(_FV(_FV(A2404,"type"),"groupID")))</f>
        <v>-</v>
      </c>
      <c r="C2404" t="str" cm="1">
        <f t="array" ref="C2404">IF(B2404="-","-",_xldudf_EVEONLINE_CATEGORY(_FV(B2404,"category_id")))</f>
        <v>-</v>
      </c>
      <c r="K2404" s="4" cm="1">
        <f t="array" ref="K2404">IFERROR(_FV(_xldudf_EVEONLINE_TYPE(_FV(_FV(A2404,"type"),"id")),"Adjusted Price",TRUE),0)</f>
        <v>0</v>
      </c>
      <c r="L2404" s="4">
        <f t="shared" si="37"/>
        <v>0</v>
      </c>
    </row>
    <row r="2405" spans="2:12">
      <c r="B2405" t="str" cm="1">
        <f t="array" ref="B2405">IF(A2405="","-",_xldudf_EVEONLINE_GROUP(_FV(_FV(A2405,"type"),"groupID")))</f>
        <v>-</v>
      </c>
      <c r="C2405" t="str" cm="1">
        <f t="array" ref="C2405">IF(B2405="-","-",_xldudf_EVEONLINE_CATEGORY(_FV(B2405,"category_id")))</f>
        <v>-</v>
      </c>
      <c r="K2405" s="4" cm="1">
        <f t="array" ref="K2405">IFERROR(_FV(_xldudf_EVEONLINE_TYPE(_FV(_FV(A2405,"type"),"id")),"Adjusted Price",TRUE),0)</f>
        <v>0</v>
      </c>
      <c r="L2405" s="4">
        <f t="shared" si="37"/>
        <v>0</v>
      </c>
    </row>
    <row r="2406" spans="2:12">
      <c r="B2406" t="str" cm="1">
        <f t="array" ref="B2406">IF(A2406="","-",_xldudf_EVEONLINE_GROUP(_FV(_FV(A2406,"type"),"groupID")))</f>
        <v>-</v>
      </c>
      <c r="C2406" t="str" cm="1">
        <f t="array" ref="C2406">IF(B2406="-","-",_xldudf_EVEONLINE_CATEGORY(_FV(B2406,"category_id")))</f>
        <v>-</v>
      </c>
      <c r="K2406" s="4" cm="1">
        <f t="array" ref="K2406">IFERROR(_FV(_xldudf_EVEONLINE_TYPE(_FV(_FV(A2406,"type"),"id")),"Adjusted Price",TRUE),0)</f>
        <v>0</v>
      </c>
      <c r="L2406" s="4">
        <f t="shared" si="37"/>
        <v>0</v>
      </c>
    </row>
    <row r="2407" spans="2:12">
      <c r="B2407" t="str" cm="1">
        <f t="array" ref="B2407">IF(A2407="","-",_xldudf_EVEONLINE_GROUP(_FV(_FV(A2407,"type"),"groupID")))</f>
        <v>-</v>
      </c>
      <c r="C2407" t="str" cm="1">
        <f t="array" ref="C2407">IF(B2407="-","-",_xldudf_EVEONLINE_CATEGORY(_FV(B2407,"category_id")))</f>
        <v>-</v>
      </c>
      <c r="K2407" s="4" cm="1">
        <f t="array" ref="K2407">IFERROR(_FV(_xldudf_EVEONLINE_TYPE(_FV(_FV(A2407,"type"),"id")),"Adjusted Price",TRUE),0)</f>
        <v>0</v>
      </c>
      <c r="L2407" s="4">
        <f t="shared" si="37"/>
        <v>0</v>
      </c>
    </row>
    <row r="2408" spans="2:12">
      <c r="B2408" t="str" cm="1">
        <f t="array" ref="B2408">IF(A2408="","-",_xldudf_EVEONLINE_GROUP(_FV(_FV(A2408,"type"),"groupID")))</f>
        <v>-</v>
      </c>
      <c r="C2408" t="str" cm="1">
        <f t="array" ref="C2408">IF(B2408="-","-",_xldudf_EVEONLINE_CATEGORY(_FV(B2408,"category_id")))</f>
        <v>-</v>
      </c>
      <c r="K2408" s="4" cm="1">
        <f t="array" ref="K2408">IFERROR(_FV(_xldudf_EVEONLINE_TYPE(_FV(_FV(A2408,"type"),"id")),"Adjusted Price",TRUE),0)</f>
        <v>0</v>
      </c>
      <c r="L2408" s="4">
        <f t="shared" si="37"/>
        <v>0</v>
      </c>
    </row>
    <row r="2409" spans="2:12">
      <c r="B2409" t="str" cm="1">
        <f t="array" ref="B2409">IF(A2409="","-",_xldudf_EVEONLINE_GROUP(_FV(_FV(A2409,"type"),"groupID")))</f>
        <v>-</v>
      </c>
      <c r="C2409" t="str" cm="1">
        <f t="array" ref="C2409">IF(B2409="-","-",_xldudf_EVEONLINE_CATEGORY(_FV(B2409,"category_id")))</f>
        <v>-</v>
      </c>
      <c r="K2409" s="4" cm="1">
        <f t="array" ref="K2409">IFERROR(_FV(_xldudf_EVEONLINE_TYPE(_FV(_FV(A2409,"type"),"id")),"Adjusted Price",TRUE),0)</f>
        <v>0</v>
      </c>
      <c r="L2409" s="4">
        <f t="shared" si="37"/>
        <v>0</v>
      </c>
    </row>
    <row r="2410" spans="2:12">
      <c r="B2410" t="str" cm="1">
        <f t="array" ref="B2410">IF(A2410="","-",_xldudf_EVEONLINE_GROUP(_FV(_FV(A2410,"type"),"groupID")))</f>
        <v>-</v>
      </c>
      <c r="C2410" t="str" cm="1">
        <f t="array" ref="C2410">IF(B2410="-","-",_xldudf_EVEONLINE_CATEGORY(_FV(B2410,"category_id")))</f>
        <v>-</v>
      </c>
      <c r="K2410" s="4" cm="1">
        <f t="array" ref="K2410">IFERROR(_FV(_xldudf_EVEONLINE_TYPE(_FV(_FV(A2410,"type"),"id")),"Adjusted Price",TRUE),0)</f>
        <v>0</v>
      </c>
      <c r="L2410" s="4">
        <f t="shared" si="37"/>
        <v>0</v>
      </c>
    </row>
    <row r="2411" spans="2:12">
      <c r="B2411" t="str" cm="1">
        <f t="array" ref="B2411">IF(A2411="","-",_xldudf_EVEONLINE_GROUP(_FV(_FV(A2411,"type"),"groupID")))</f>
        <v>-</v>
      </c>
      <c r="C2411" t="str" cm="1">
        <f t="array" ref="C2411">IF(B2411="-","-",_xldudf_EVEONLINE_CATEGORY(_FV(B2411,"category_id")))</f>
        <v>-</v>
      </c>
      <c r="K2411" s="4" cm="1">
        <f t="array" ref="K2411">IFERROR(_FV(_xldudf_EVEONLINE_TYPE(_FV(_FV(A2411,"type"),"id")),"Adjusted Price",TRUE),0)</f>
        <v>0</v>
      </c>
      <c r="L2411" s="4">
        <f t="shared" si="37"/>
        <v>0</v>
      </c>
    </row>
    <row r="2412" spans="2:12">
      <c r="B2412" t="str" cm="1">
        <f t="array" ref="B2412">IF(A2412="","-",_xldudf_EVEONLINE_GROUP(_FV(_FV(A2412,"type"),"groupID")))</f>
        <v>-</v>
      </c>
      <c r="C2412" t="str" cm="1">
        <f t="array" ref="C2412">IF(B2412="-","-",_xldudf_EVEONLINE_CATEGORY(_FV(B2412,"category_id")))</f>
        <v>-</v>
      </c>
      <c r="K2412" s="4" cm="1">
        <f t="array" ref="K2412">IFERROR(_FV(_xldudf_EVEONLINE_TYPE(_FV(_FV(A2412,"type"),"id")),"Adjusted Price",TRUE),0)</f>
        <v>0</v>
      </c>
      <c r="L2412" s="4">
        <f t="shared" si="37"/>
        <v>0</v>
      </c>
    </row>
    <row r="2413" spans="2:12">
      <c r="B2413" t="str" cm="1">
        <f t="array" ref="B2413">IF(A2413="","-",_xldudf_EVEONLINE_GROUP(_FV(_FV(A2413,"type"),"groupID")))</f>
        <v>-</v>
      </c>
      <c r="C2413" t="str" cm="1">
        <f t="array" ref="C2413">IF(B2413="-","-",_xldudf_EVEONLINE_CATEGORY(_FV(B2413,"category_id")))</f>
        <v>-</v>
      </c>
      <c r="K2413" s="4" cm="1">
        <f t="array" ref="K2413">IFERROR(_FV(_xldudf_EVEONLINE_TYPE(_FV(_FV(A2413,"type"),"id")),"Adjusted Price",TRUE),0)</f>
        <v>0</v>
      </c>
      <c r="L2413" s="4">
        <f t="shared" si="37"/>
        <v>0</v>
      </c>
    </row>
    <row r="2414" spans="2:12">
      <c r="B2414" t="str" cm="1">
        <f t="array" ref="B2414">IF(A2414="","-",_xldudf_EVEONLINE_GROUP(_FV(_FV(A2414,"type"),"groupID")))</f>
        <v>-</v>
      </c>
      <c r="C2414" t="str" cm="1">
        <f t="array" ref="C2414">IF(B2414="-","-",_xldudf_EVEONLINE_CATEGORY(_FV(B2414,"category_id")))</f>
        <v>-</v>
      </c>
      <c r="K2414" s="4" cm="1">
        <f t="array" ref="K2414">IFERROR(_FV(_xldudf_EVEONLINE_TYPE(_FV(_FV(A2414,"type"),"id")),"Adjusted Price",TRUE),0)</f>
        <v>0</v>
      </c>
      <c r="L2414" s="4">
        <f t="shared" si="37"/>
        <v>0</v>
      </c>
    </row>
    <row r="2415" spans="2:12">
      <c r="B2415" t="str" cm="1">
        <f t="array" ref="B2415">IF(A2415="","-",_xldudf_EVEONLINE_GROUP(_FV(_FV(A2415,"type"),"groupID")))</f>
        <v>-</v>
      </c>
      <c r="C2415" t="str" cm="1">
        <f t="array" ref="C2415">IF(B2415="-","-",_xldudf_EVEONLINE_CATEGORY(_FV(B2415,"category_id")))</f>
        <v>-</v>
      </c>
      <c r="K2415" s="4" cm="1">
        <f t="array" ref="K2415">IFERROR(_FV(_xldudf_EVEONLINE_TYPE(_FV(_FV(A2415,"type"),"id")),"Adjusted Price",TRUE),0)</f>
        <v>0</v>
      </c>
      <c r="L2415" s="4">
        <f t="shared" si="37"/>
        <v>0</v>
      </c>
    </row>
    <row r="2416" spans="2:12">
      <c r="B2416" t="str" cm="1">
        <f t="array" ref="B2416">IF(A2416="","-",_xldudf_EVEONLINE_GROUP(_FV(_FV(A2416,"type"),"groupID")))</f>
        <v>-</v>
      </c>
      <c r="C2416" t="str" cm="1">
        <f t="array" ref="C2416">IF(B2416="-","-",_xldudf_EVEONLINE_CATEGORY(_FV(B2416,"category_id")))</f>
        <v>-</v>
      </c>
      <c r="K2416" s="4" cm="1">
        <f t="array" ref="K2416">IFERROR(_FV(_xldudf_EVEONLINE_TYPE(_FV(_FV(A2416,"type"),"id")),"Adjusted Price",TRUE),0)</f>
        <v>0</v>
      </c>
      <c r="L2416" s="4">
        <f t="shared" si="37"/>
        <v>0</v>
      </c>
    </row>
    <row r="2417" spans="2:12">
      <c r="B2417" t="str" cm="1">
        <f t="array" ref="B2417">IF(A2417="","-",_xldudf_EVEONLINE_GROUP(_FV(_FV(A2417,"type"),"groupID")))</f>
        <v>-</v>
      </c>
      <c r="C2417" t="str" cm="1">
        <f t="array" ref="C2417">IF(B2417="-","-",_xldudf_EVEONLINE_CATEGORY(_FV(B2417,"category_id")))</f>
        <v>-</v>
      </c>
      <c r="K2417" s="4" cm="1">
        <f t="array" ref="K2417">IFERROR(_FV(_xldudf_EVEONLINE_TYPE(_FV(_FV(A2417,"type"),"id")),"Adjusted Price",TRUE),0)</f>
        <v>0</v>
      </c>
      <c r="L2417" s="4">
        <f t="shared" si="37"/>
        <v>0</v>
      </c>
    </row>
    <row r="2418" spans="2:12">
      <c r="B2418" t="str" cm="1">
        <f t="array" ref="B2418">IF(A2418="","-",_xldudf_EVEONLINE_GROUP(_FV(_FV(A2418,"type"),"groupID")))</f>
        <v>-</v>
      </c>
      <c r="C2418" t="str" cm="1">
        <f t="array" ref="C2418">IF(B2418="-","-",_xldudf_EVEONLINE_CATEGORY(_FV(B2418,"category_id")))</f>
        <v>-</v>
      </c>
      <c r="K2418" s="4" cm="1">
        <f t="array" ref="K2418">IFERROR(_FV(_xldudf_EVEONLINE_TYPE(_FV(_FV(A2418,"type"),"id")),"Adjusted Price",TRUE),0)</f>
        <v>0</v>
      </c>
      <c r="L2418" s="4">
        <f t="shared" si="37"/>
        <v>0</v>
      </c>
    </row>
    <row r="2419" spans="2:12">
      <c r="B2419" t="str" cm="1">
        <f t="array" ref="B2419">IF(A2419="","-",_xldudf_EVEONLINE_GROUP(_FV(_FV(A2419,"type"),"groupID")))</f>
        <v>-</v>
      </c>
      <c r="C2419" t="str" cm="1">
        <f t="array" ref="C2419">IF(B2419="-","-",_xldudf_EVEONLINE_CATEGORY(_FV(B2419,"category_id")))</f>
        <v>-</v>
      </c>
      <c r="K2419" s="4" cm="1">
        <f t="array" ref="K2419">IFERROR(_FV(_xldudf_EVEONLINE_TYPE(_FV(_FV(A2419,"type"),"id")),"Adjusted Price",TRUE),0)</f>
        <v>0</v>
      </c>
      <c r="L2419" s="4">
        <f t="shared" si="37"/>
        <v>0</v>
      </c>
    </row>
    <row r="2420" spans="2:12">
      <c r="B2420" t="str" cm="1">
        <f t="array" ref="B2420">IF(A2420="","-",_xldudf_EVEONLINE_GROUP(_FV(_FV(A2420,"type"),"groupID")))</f>
        <v>-</v>
      </c>
      <c r="C2420" t="str" cm="1">
        <f t="array" ref="C2420">IF(B2420="-","-",_xldudf_EVEONLINE_CATEGORY(_FV(B2420,"category_id")))</f>
        <v>-</v>
      </c>
      <c r="K2420" s="4" cm="1">
        <f t="array" ref="K2420">IFERROR(_FV(_xldudf_EVEONLINE_TYPE(_FV(_FV(A2420,"type"),"id")),"Adjusted Price",TRUE),0)</f>
        <v>0</v>
      </c>
      <c r="L2420" s="4">
        <f t="shared" si="37"/>
        <v>0</v>
      </c>
    </row>
    <row r="2421" spans="2:12">
      <c r="B2421" t="str" cm="1">
        <f t="array" ref="B2421">IF(A2421="","-",_xldudf_EVEONLINE_GROUP(_FV(_FV(A2421,"type"),"groupID")))</f>
        <v>-</v>
      </c>
      <c r="C2421" t="str" cm="1">
        <f t="array" ref="C2421">IF(B2421="-","-",_xldudf_EVEONLINE_CATEGORY(_FV(B2421,"category_id")))</f>
        <v>-</v>
      </c>
      <c r="K2421" s="4" cm="1">
        <f t="array" ref="K2421">IFERROR(_FV(_xldudf_EVEONLINE_TYPE(_FV(_FV(A2421,"type"),"id")),"Adjusted Price",TRUE),0)</f>
        <v>0</v>
      </c>
      <c r="L2421" s="4">
        <f t="shared" si="37"/>
        <v>0</v>
      </c>
    </row>
    <row r="2422" spans="2:12">
      <c r="B2422" t="str" cm="1">
        <f t="array" ref="B2422">IF(A2422="","-",_xldudf_EVEONLINE_GROUP(_FV(_FV(A2422,"type"),"groupID")))</f>
        <v>-</v>
      </c>
      <c r="C2422" t="str" cm="1">
        <f t="array" ref="C2422">IF(B2422="-","-",_xldudf_EVEONLINE_CATEGORY(_FV(B2422,"category_id")))</f>
        <v>-</v>
      </c>
      <c r="K2422" s="4" cm="1">
        <f t="array" ref="K2422">IFERROR(_FV(_xldudf_EVEONLINE_TYPE(_FV(_FV(A2422,"type"),"id")),"Adjusted Price",TRUE),0)</f>
        <v>0</v>
      </c>
      <c r="L2422" s="4">
        <f t="shared" si="37"/>
        <v>0</v>
      </c>
    </row>
    <row r="2423" spans="2:12">
      <c r="B2423" t="str" cm="1">
        <f t="array" ref="B2423">IF(A2423="","-",_xldudf_EVEONLINE_GROUP(_FV(_FV(A2423,"type"),"groupID")))</f>
        <v>-</v>
      </c>
      <c r="C2423" t="str" cm="1">
        <f t="array" ref="C2423">IF(B2423="-","-",_xldudf_EVEONLINE_CATEGORY(_FV(B2423,"category_id")))</f>
        <v>-</v>
      </c>
      <c r="K2423" s="4" cm="1">
        <f t="array" ref="K2423">IFERROR(_FV(_xldudf_EVEONLINE_TYPE(_FV(_FV(A2423,"type"),"id")),"Adjusted Price",TRUE),0)</f>
        <v>0</v>
      </c>
      <c r="L2423" s="4">
        <f t="shared" si="37"/>
        <v>0</v>
      </c>
    </row>
    <row r="2424" spans="2:12">
      <c r="B2424" t="str" cm="1">
        <f t="array" ref="B2424">IF(A2424="","-",_xldudf_EVEONLINE_GROUP(_FV(_FV(A2424,"type"),"groupID")))</f>
        <v>-</v>
      </c>
      <c r="C2424" t="str" cm="1">
        <f t="array" ref="C2424">IF(B2424="-","-",_xldudf_EVEONLINE_CATEGORY(_FV(B2424,"category_id")))</f>
        <v>-</v>
      </c>
      <c r="K2424" s="4" cm="1">
        <f t="array" ref="K2424">IFERROR(_FV(_xldudf_EVEONLINE_TYPE(_FV(_FV(A2424,"type"),"id")),"Adjusted Price",TRUE),0)</f>
        <v>0</v>
      </c>
      <c r="L2424" s="4">
        <f t="shared" si="37"/>
        <v>0</v>
      </c>
    </row>
    <row r="2425" spans="2:12">
      <c r="B2425" t="str" cm="1">
        <f t="array" ref="B2425">IF(A2425="","-",_xldudf_EVEONLINE_GROUP(_FV(_FV(A2425,"type"),"groupID")))</f>
        <v>-</v>
      </c>
      <c r="C2425" t="str" cm="1">
        <f t="array" ref="C2425">IF(B2425="-","-",_xldudf_EVEONLINE_CATEGORY(_FV(B2425,"category_id")))</f>
        <v>-</v>
      </c>
      <c r="K2425" s="4" cm="1">
        <f t="array" ref="K2425">IFERROR(_FV(_xldudf_EVEONLINE_TYPE(_FV(_FV(A2425,"type"),"id")),"Adjusted Price",TRUE),0)</f>
        <v>0</v>
      </c>
      <c r="L2425" s="4">
        <f t="shared" si="37"/>
        <v>0</v>
      </c>
    </row>
    <row r="2426" spans="2:12">
      <c r="B2426" t="str" cm="1">
        <f t="array" ref="B2426">IF(A2426="","-",_xldudf_EVEONLINE_GROUP(_FV(_FV(A2426,"type"),"groupID")))</f>
        <v>-</v>
      </c>
      <c r="C2426" t="str" cm="1">
        <f t="array" ref="C2426">IF(B2426="-","-",_xldudf_EVEONLINE_CATEGORY(_FV(B2426,"category_id")))</f>
        <v>-</v>
      </c>
      <c r="K2426" s="4" cm="1">
        <f t="array" ref="K2426">IFERROR(_FV(_xldudf_EVEONLINE_TYPE(_FV(_FV(A2426,"type"),"id")),"Adjusted Price",TRUE),0)</f>
        <v>0</v>
      </c>
      <c r="L2426" s="4">
        <f t="shared" si="37"/>
        <v>0</v>
      </c>
    </row>
    <row r="2427" spans="2:12">
      <c r="B2427" t="str" cm="1">
        <f t="array" ref="B2427">IF(A2427="","-",_xldudf_EVEONLINE_GROUP(_FV(_FV(A2427,"type"),"groupID")))</f>
        <v>-</v>
      </c>
      <c r="C2427" t="str" cm="1">
        <f t="array" ref="C2427">IF(B2427="-","-",_xldudf_EVEONLINE_CATEGORY(_FV(B2427,"category_id")))</f>
        <v>-</v>
      </c>
      <c r="K2427" s="4" cm="1">
        <f t="array" ref="K2427">IFERROR(_FV(_xldudf_EVEONLINE_TYPE(_FV(_FV(A2427,"type"),"id")),"Adjusted Price",TRUE),0)</f>
        <v>0</v>
      </c>
      <c r="L2427" s="4">
        <f t="shared" si="37"/>
        <v>0</v>
      </c>
    </row>
    <row r="2428" spans="2:12">
      <c r="B2428" t="str" cm="1">
        <f t="array" ref="B2428">IF(A2428="","-",_xldudf_EVEONLINE_GROUP(_FV(_FV(A2428,"type"),"groupID")))</f>
        <v>-</v>
      </c>
      <c r="C2428" t="str" cm="1">
        <f t="array" ref="C2428">IF(B2428="-","-",_xldudf_EVEONLINE_CATEGORY(_FV(B2428,"category_id")))</f>
        <v>-</v>
      </c>
      <c r="K2428" s="4" cm="1">
        <f t="array" ref="K2428">IFERROR(_FV(_xldudf_EVEONLINE_TYPE(_FV(_FV(A2428,"type"),"id")),"Adjusted Price",TRUE),0)</f>
        <v>0</v>
      </c>
      <c r="L2428" s="4">
        <f t="shared" si="37"/>
        <v>0</v>
      </c>
    </row>
    <row r="2429" spans="2:12">
      <c r="B2429" t="str" cm="1">
        <f t="array" ref="B2429">IF(A2429="","-",_xldudf_EVEONLINE_GROUP(_FV(_FV(A2429,"type"),"groupID")))</f>
        <v>-</v>
      </c>
      <c r="C2429" t="str" cm="1">
        <f t="array" ref="C2429">IF(B2429="-","-",_xldudf_EVEONLINE_CATEGORY(_FV(B2429,"category_id")))</f>
        <v>-</v>
      </c>
      <c r="K2429" s="4" cm="1">
        <f t="array" ref="K2429">IFERROR(_FV(_xldudf_EVEONLINE_TYPE(_FV(_FV(A2429,"type"),"id")),"Adjusted Price",TRUE),0)</f>
        <v>0</v>
      </c>
      <c r="L2429" s="4">
        <f t="shared" si="37"/>
        <v>0</v>
      </c>
    </row>
    <row r="2430" spans="2:12">
      <c r="B2430" t="str" cm="1">
        <f t="array" ref="B2430">IF(A2430="","-",_xldudf_EVEONLINE_GROUP(_FV(_FV(A2430,"type"),"groupID")))</f>
        <v>-</v>
      </c>
      <c r="C2430" t="str" cm="1">
        <f t="array" ref="C2430">IF(B2430="-","-",_xldudf_EVEONLINE_CATEGORY(_FV(B2430,"category_id")))</f>
        <v>-</v>
      </c>
      <c r="K2430" s="4" cm="1">
        <f t="array" ref="K2430">IFERROR(_FV(_xldudf_EVEONLINE_TYPE(_FV(_FV(A2430,"type"),"id")),"Adjusted Price",TRUE),0)</f>
        <v>0</v>
      </c>
      <c r="L2430" s="4">
        <f t="shared" si="37"/>
        <v>0</v>
      </c>
    </row>
    <row r="2431" spans="2:12">
      <c r="B2431" t="str" cm="1">
        <f t="array" ref="B2431">IF(A2431="","-",_xldudf_EVEONLINE_GROUP(_FV(_FV(A2431,"type"),"groupID")))</f>
        <v>-</v>
      </c>
      <c r="C2431" t="str" cm="1">
        <f t="array" ref="C2431">IF(B2431="-","-",_xldudf_EVEONLINE_CATEGORY(_FV(B2431,"category_id")))</f>
        <v>-</v>
      </c>
      <c r="K2431" s="4" cm="1">
        <f t="array" ref="K2431">IFERROR(_FV(_xldudf_EVEONLINE_TYPE(_FV(_FV(A2431,"type"),"id")),"Adjusted Price",TRUE),0)</f>
        <v>0</v>
      </c>
      <c r="L2431" s="4">
        <f t="shared" si="37"/>
        <v>0</v>
      </c>
    </row>
    <row r="2432" spans="2:12">
      <c r="B2432" t="str" cm="1">
        <f t="array" ref="B2432">IF(A2432="","-",_xldudf_EVEONLINE_GROUP(_FV(_FV(A2432,"type"),"groupID")))</f>
        <v>-</v>
      </c>
      <c r="C2432" t="str" cm="1">
        <f t="array" ref="C2432">IF(B2432="-","-",_xldudf_EVEONLINE_CATEGORY(_FV(B2432,"category_id")))</f>
        <v>-</v>
      </c>
      <c r="K2432" s="4" cm="1">
        <f t="array" ref="K2432">IFERROR(_FV(_xldudf_EVEONLINE_TYPE(_FV(_FV(A2432,"type"),"id")),"Adjusted Price",TRUE),0)</f>
        <v>0</v>
      </c>
      <c r="L2432" s="4">
        <f t="shared" si="37"/>
        <v>0</v>
      </c>
    </row>
    <row r="2433" spans="2:12">
      <c r="B2433" t="str" cm="1">
        <f t="array" ref="B2433">IF(A2433="","-",_xldudf_EVEONLINE_GROUP(_FV(_FV(A2433,"type"),"groupID")))</f>
        <v>-</v>
      </c>
      <c r="C2433" t="str" cm="1">
        <f t="array" ref="C2433">IF(B2433="-","-",_xldudf_EVEONLINE_CATEGORY(_FV(B2433,"category_id")))</f>
        <v>-</v>
      </c>
      <c r="K2433" s="4" cm="1">
        <f t="array" ref="K2433">IFERROR(_FV(_xldudf_EVEONLINE_TYPE(_FV(_FV(A2433,"type"),"id")),"Adjusted Price",TRUE),0)</f>
        <v>0</v>
      </c>
      <c r="L2433" s="4">
        <f t="shared" si="37"/>
        <v>0</v>
      </c>
    </row>
    <row r="2434" spans="2:12">
      <c r="B2434" t="str" cm="1">
        <f t="array" ref="B2434">IF(A2434="","-",_xldudf_EVEONLINE_GROUP(_FV(_FV(A2434,"type"),"groupID")))</f>
        <v>-</v>
      </c>
      <c r="C2434" t="str" cm="1">
        <f t="array" ref="C2434">IF(B2434="-","-",_xldudf_EVEONLINE_CATEGORY(_FV(B2434,"category_id")))</f>
        <v>-</v>
      </c>
      <c r="K2434" s="4" cm="1">
        <f t="array" ref="K2434">IFERROR(_FV(_xldudf_EVEONLINE_TYPE(_FV(_FV(A2434,"type"),"id")),"Adjusted Price",TRUE),0)</f>
        <v>0</v>
      </c>
      <c r="L2434" s="4">
        <f t="shared" si="37"/>
        <v>0</v>
      </c>
    </row>
    <row r="2435" spans="2:12">
      <c r="B2435" t="str" cm="1">
        <f t="array" ref="B2435">IF(A2435="","-",_xldudf_EVEONLINE_GROUP(_FV(_FV(A2435,"type"),"groupID")))</f>
        <v>-</v>
      </c>
      <c r="C2435" t="str" cm="1">
        <f t="array" ref="C2435">IF(B2435="-","-",_xldudf_EVEONLINE_CATEGORY(_FV(B2435,"category_id")))</f>
        <v>-</v>
      </c>
      <c r="K2435" s="4" cm="1">
        <f t="array" ref="K2435">IFERROR(_FV(_xldudf_EVEONLINE_TYPE(_FV(_FV(A2435,"type"),"id")),"Adjusted Price",TRUE),0)</f>
        <v>0</v>
      </c>
      <c r="L2435" s="4">
        <f t="shared" ref="L2435:L2498" si="38">F2435*K2435</f>
        <v>0</v>
      </c>
    </row>
    <row r="2436" spans="2:12">
      <c r="B2436" t="str" cm="1">
        <f t="array" ref="B2436">IF(A2436="","-",_xldudf_EVEONLINE_GROUP(_FV(_FV(A2436,"type"),"groupID")))</f>
        <v>-</v>
      </c>
      <c r="C2436" t="str" cm="1">
        <f t="array" ref="C2436">IF(B2436="-","-",_xldudf_EVEONLINE_CATEGORY(_FV(B2436,"category_id")))</f>
        <v>-</v>
      </c>
      <c r="K2436" s="4" cm="1">
        <f t="array" ref="K2436">IFERROR(_FV(_xldudf_EVEONLINE_TYPE(_FV(_FV(A2436,"type"),"id")),"Adjusted Price",TRUE),0)</f>
        <v>0</v>
      </c>
      <c r="L2436" s="4">
        <f t="shared" si="38"/>
        <v>0</v>
      </c>
    </row>
    <row r="2437" spans="2:12">
      <c r="B2437" t="str" cm="1">
        <f t="array" ref="B2437">IF(A2437="","-",_xldudf_EVEONLINE_GROUP(_FV(_FV(A2437,"type"),"groupID")))</f>
        <v>-</v>
      </c>
      <c r="C2437" t="str" cm="1">
        <f t="array" ref="C2437">IF(B2437="-","-",_xldudf_EVEONLINE_CATEGORY(_FV(B2437,"category_id")))</f>
        <v>-</v>
      </c>
      <c r="K2437" s="4" cm="1">
        <f t="array" ref="K2437">IFERROR(_FV(_xldudf_EVEONLINE_TYPE(_FV(_FV(A2437,"type"),"id")),"Adjusted Price",TRUE),0)</f>
        <v>0</v>
      </c>
      <c r="L2437" s="4">
        <f t="shared" si="38"/>
        <v>0</v>
      </c>
    </row>
    <row r="2438" spans="2:12">
      <c r="B2438" t="str" cm="1">
        <f t="array" ref="B2438">IF(A2438="","-",_xldudf_EVEONLINE_GROUP(_FV(_FV(A2438,"type"),"groupID")))</f>
        <v>-</v>
      </c>
      <c r="C2438" t="str" cm="1">
        <f t="array" ref="C2438">IF(B2438="-","-",_xldudf_EVEONLINE_CATEGORY(_FV(B2438,"category_id")))</f>
        <v>-</v>
      </c>
      <c r="K2438" s="4" cm="1">
        <f t="array" ref="K2438">IFERROR(_FV(_xldudf_EVEONLINE_TYPE(_FV(_FV(A2438,"type"),"id")),"Adjusted Price",TRUE),0)</f>
        <v>0</v>
      </c>
      <c r="L2438" s="4">
        <f t="shared" si="38"/>
        <v>0</v>
      </c>
    </row>
    <row r="2439" spans="2:12">
      <c r="B2439" t="str" cm="1">
        <f t="array" ref="B2439">IF(A2439="","-",_xldudf_EVEONLINE_GROUP(_FV(_FV(A2439,"type"),"groupID")))</f>
        <v>-</v>
      </c>
      <c r="C2439" t="str" cm="1">
        <f t="array" ref="C2439">IF(B2439="-","-",_xldudf_EVEONLINE_CATEGORY(_FV(B2439,"category_id")))</f>
        <v>-</v>
      </c>
      <c r="K2439" s="4" cm="1">
        <f t="array" ref="K2439">IFERROR(_FV(_xldudf_EVEONLINE_TYPE(_FV(_FV(A2439,"type"),"id")),"Adjusted Price",TRUE),0)</f>
        <v>0</v>
      </c>
      <c r="L2439" s="4">
        <f t="shared" si="38"/>
        <v>0</v>
      </c>
    </row>
    <row r="2440" spans="2:12">
      <c r="B2440" t="str" cm="1">
        <f t="array" ref="B2440">IF(A2440="","-",_xldudf_EVEONLINE_GROUP(_FV(_FV(A2440,"type"),"groupID")))</f>
        <v>-</v>
      </c>
      <c r="C2440" t="str" cm="1">
        <f t="array" ref="C2440">IF(B2440="-","-",_xldudf_EVEONLINE_CATEGORY(_FV(B2440,"category_id")))</f>
        <v>-</v>
      </c>
      <c r="K2440" s="4" cm="1">
        <f t="array" ref="K2440">IFERROR(_FV(_xldudf_EVEONLINE_TYPE(_FV(_FV(A2440,"type"),"id")),"Adjusted Price",TRUE),0)</f>
        <v>0</v>
      </c>
      <c r="L2440" s="4">
        <f t="shared" si="38"/>
        <v>0</v>
      </c>
    </row>
    <row r="2441" spans="2:12">
      <c r="B2441" t="str" cm="1">
        <f t="array" ref="B2441">IF(A2441="","-",_xldudf_EVEONLINE_GROUP(_FV(_FV(A2441,"type"),"groupID")))</f>
        <v>-</v>
      </c>
      <c r="C2441" t="str" cm="1">
        <f t="array" ref="C2441">IF(B2441="-","-",_xldudf_EVEONLINE_CATEGORY(_FV(B2441,"category_id")))</f>
        <v>-</v>
      </c>
      <c r="K2441" s="4" cm="1">
        <f t="array" ref="K2441">IFERROR(_FV(_xldudf_EVEONLINE_TYPE(_FV(_FV(A2441,"type"),"id")),"Adjusted Price",TRUE),0)</f>
        <v>0</v>
      </c>
      <c r="L2441" s="4">
        <f t="shared" si="38"/>
        <v>0</v>
      </c>
    </row>
    <row r="2442" spans="2:12">
      <c r="B2442" t="str" cm="1">
        <f t="array" ref="B2442">IF(A2442="","-",_xldudf_EVEONLINE_GROUP(_FV(_FV(A2442,"type"),"groupID")))</f>
        <v>-</v>
      </c>
      <c r="C2442" t="str" cm="1">
        <f t="array" ref="C2442">IF(B2442="-","-",_xldudf_EVEONLINE_CATEGORY(_FV(B2442,"category_id")))</f>
        <v>-</v>
      </c>
      <c r="K2442" s="4" cm="1">
        <f t="array" ref="K2442">IFERROR(_FV(_xldudf_EVEONLINE_TYPE(_FV(_FV(A2442,"type"),"id")),"Adjusted Price",TRUE),0)</f>
        <v>0</v>
      </c>
      <c r="L2442" s="4">
        <f t="shared" si="38"/>
        <v>0</v>
      </c>
    </row>
    <row r="2443" spans="2:12">
      <c r="B2443" t="str" cm="1">
        <f t="array" ref="B2443">IF(A2443="","-",_xldudf_EVEONLINE_GROUP(_FV(_FV(A2443,"type"),"groupID")))</f>
        <v>-</v>
      </c>
      <c r="C2443" t="str" cm="1">
        <f t="array" ref="C2443">IF(B2443="-","-",_xldudf_EVEONLINE_CATEGORY(_FV(B2443,"category_id")))</f>
        <v>-</v>
      </c>
      <c r="K2443" s="4" cm="1">
        <f t="array" ref="K2443">IFERROR(_FV(_xldudf_EVEONLINE_TYPE(_FV(_FV(A2443,"type"),"id")),"Adjusted Price",TRUE),0)</f>
        <v>0</v>
      </c>
      <c r="L2443" s="4">
        <f t="shared" si="38"/>
        <v>0</v>
      </c>
    </row>
    <row r="2444" spans="2:12">
      <c r="B2444" t="str" cm="1">
        <f t="array" ref="B2444">IF(A2444="","-",_xldudf_EVEONLINE_GROUP(_FV(_FV(A2444,"type"),"groupID")))</f>
        <v>-</v>
      </c>
      <c r="C2444" t="str" cm="1">
        <f t="array" ref="C2444">IF(B2444="-","-",_xldudf_EVEONLINE_CATEGORY(_FV(B2444,"category_id")))</f>
        <v>-</v>
      </c>
      <c r="K2444" s="4" cm="1">
        <f t="array" ref="K2444">IFERROR(_FV(_xldudf_EVEONLINE_TYPE(_FV(_FV(A2444,"type"),"id")),"Adjusted Price",TRUE),0)</f>
        <v>0</v>
      </c>
      <c r="L2444" s="4">
        <f t="shared" si="38"/>
        <v>0</v>
      </c>
    </row>
    <row r="2445" spans="2:12">
      <c r="B2445" t="str" cm="1">
        <f t="array" ref="B2445">IF(A2445="","-",_xldudf_EVEONLINE_GROUP(_FV(_FV(A2445,"type"),"groupID")))</f>
        <v>-</v>
      </c>
      <c r="C2445" t="str" cm="1">
        <f t="array" ref="C2445">IF(B2445="-","-",_xldudf_EVEONLINE_CATEGORY(_FV(B2445,"category_id")))</f>
        <v>-</v>
      </c>
      <c r="K2445" s="4" cm="1">
        <f t="array" ref="K2445">IFERROR(_FV(_xldudf_EVEONLINE_TYPE(_FV(_FV(A2445,"type"),"id")),"Adjusted Price",TRUE),0)</f>
        <v>0</v>
      </c>
      <c r="L2445" s="4">
        <f t="shared" si="38"/>
        <v>0</v>
      </c>
    </row>
    <row r="2446" spans="2:12">
      <c r="B2446" t="str" cm="1">
        <f t="array" ref="B2446">IF(A2446="","-",_xldudf_EVEONLINE_GROUP(_FV(_FV(A2446,"type"),"groupID")))</f>
        <v>-</v>
      </c>
      <c r="C2446" t="str" cm="1">
        <f t="array" ref="C2446">IF(B2446="-","-",_xldudf_EVEONLINE_CATEGORY(_FV(B2446,"category_id")))</f>
        <v>-</v>
      </c>
      <c r="K2446" s="4" cm="1">
        <f t="array" ref="K2446">IFERROR(_FV(_xldudf_EVEONLINE_TYPE(_FV(_FV(A2446,"type"),"id")),"Adjusted Price",TRUE),0)</f>
        <v>0</v>
      </c>
      <c r="L2446" s="4">
        <f t="shared" si="38"/>
        <v>0</v>
      </c>
    </row>
    <row r="2447" spans="2:12">
      <c r="B2447" t="str" cm="1">
        <f t="array" ref="B2447">IF(A2447="","-",_xldudf_EVEONLINE_GROUP(_FV(_FV(A2447,"type"),"groupID")))</f>
        <v>-</v>
      </c>
      <c r="C2447" t="str" cm="1">
        <f t="array" ref="C2447">IF(B2447="-","-",_xldudf_EVEONLINE_CATEGORY(_FV(B2447,"category_id")))</f>
        <v>-</v>
      </c>
      <c r="K2447" s="4" cm="1">
        <f t="array" ref="K2447">IFERROR(_FV(_xldudf_EVEONLINE_TYPE(_FV(_FV(A2447,"type"),"id")),"Adjusted Price",TRUE),0)</f>
        <v>0</v>
      </c>
      <c r="L2447" s="4">
        <f t="shared" si="38"/>
        <v>0</v>
      </c>
    </row>
    <row r="2448" spans="2:12">
      <c r="B2448" t="str" cm="1">
        <f t="array" ref="B2448">IF(A2448="","-",_xldudf_EVEONLINE_GROUP(_FV(_FV(A2448,"type"),"groupID")))</f>
        <v>-</v>
      </c>
      <c r="C2448" t="str" cm="1">
        <f t="array" ref="C2448">IF(B2448="-","-",_xldudf_EVEONLINE_CATEGORY(_FV(B2448,"category_id")))</f>
        <v>-</v>
      </c>
      <c r="K2448" s="4" cm="1">
        <f t="array" ref="K2448">IFERROR(_FV(_xldudf_EVEONLINE_TYPE(_FV(_FV(A2448,"type"),"id")),"Adjusted Price",TRUE),0)</f>
        <v>0</v>
      </c>
      <c r="L2448" s="4">
        <f t="shared" si="38"/>
        <v>0</v>
      </c>
    </row>
    <row r="2449" spans="2:12">
      <c r="B2449" t="str" cm="1">
        <f t="array" ref="B2449">IF(A2449="","-",_xldudf_EVEONLINE_GROUP(_FV(_FV(A2449,"type"),"groupID")))</f>
        <v>-</v>
      </c>
      <c r="C2449" t="str" cm="1">
        <f t="array" ref="C2449">IF(B2449="-","-",_xldudf_EVEONLINE_CATEGORY(_FV(B2449,"category_id")))</f>
        <v>-</v>
      </c>
      <c r="K2449" s="4" cm="1">
        <f t="array" ref="K2449">IFERROR(_FV(_xldudf_EVEONLINE_TYPE(_FV(_FV(A2449,"type"),"id")),"Adjusted Price",TRUE),0)</f>
        <v>0</v>
      </c>
      <c r="L2449" s="4">
        <f t="shared" si="38"/>
        <v>0</v>
      </c>
    </row>
    <row r="2450" spans="2:12">
      <c r="B2450" t="str" cm="1">
        <f t="array" ref="B2450">IF(A2450="","-",_xldudf_EVEONLINE_GROUP(_FV(_FV(A2450,"type"),"groupID")))</f>
        <v>-</v>
      </c>
      <c r="C2450" t="str" cm="1">
        <f t="array" ref="C2450">IF(B2450="-","-",_xldudf_EVEONLINE_CATEGORY(_FV(B2450,"category_id")))</f>
        <v>-</v>
      </c>
      <c r="K2450" s="4" cm="1">
        <f t="array" ref="K2450">IFERROR(_FV(_xldudf_EVEONLINE_TYPE(_FV(_FV(A2450,"type"),"id")),"Adjusted Price",TRUE),0)</f>
        <v>0</v>
      </c>
      <c r="L2450" s="4">
        <f t="shared" si="38"/>
        <v>0</v>
      </c>
    </row>
    <row r="2451" spans="2:12">
      <c r="B2451" t="str" cm="1">
        <f t="array" ref="B2451">IF(A2451="","-",_xldudf_EVEONLINE_GROUP(_FV(_FV(A2451,"type"),"groupID")))</f>
        <v>-</v>
      </c>
      <c r="C2451" t="str" cm="1">
        <f t="array" ref="C2451">IF(B2451="-","-",_xldudf_EVEONLINE_CATEGORY(_FV(B2451,"category_id")))</f>
        <v>-</v>
      </c>
      <c r="K2451" s="4" cm="1">
        <f t="array" ref="K2451">IFERROR(_FV(_xldudf_EVEONLINE_TYPE(_FV(_FV(A2451,"type"),"id")),"Adjusted Price",TRUE),0)</f>
        <v>0</v>
      </c>
      <c r="L2451" s="4">
        <f t="shared" si="38"/>
        <v>0</v>
      </c>
    </row>
    <row r="2452" spans="2:12">
      <c r="B2452" t="str" cm="1">
        <f t="array" ref="B2452">IF(A2452="","-",_xldudf_EVEONLINE_GROUP(_FV(_FV(A2452,"type"),"groupID")))</f>
        <v>-</v>
      </c>
      <c r="C2452" t="str" cm="1">
        <f t="array" ref="C2452">IF(B2452="-","-",_xldudf_EVEONLINE_CATEGORY(_FV(B2452,"category_id")))</f>
        <v>-</v>
      </c>
      <c r="K2452" s="4" cm="1">
        <f t="array" ref="K2452">IFERROR(_FV(_xldudf_EVEONLINE_TYPE(_FV(_FV(A2452,"type"),"id")),"Adjusted Price",TRUE),0)</f>
        <v>0</v>
      </c>
      <c r="L2452" s="4">
        <f t="shared" si="38"/>
        <v>0</v>
      </c>
    </row>
    <row r="2453" spans="2:12">
      <c r="B2453" t="str" cm="1">
        <f t="array" ref="B2453">IF(A2453="","-",_xldudf_EVEONLINE_GROUP(_FV(_FV(A2453,"type"),"groupID")))</f>
        <v>-</v>
      </c>
      <c r="C2453" t="str" cm="1">
        <f t="array" ref="C2453">IF(B2453="-","-",_xldudf_EVEONLINE_CATEGORY(_FV(B2453,"category_id")))</f>
        <v>-</v>
      </c>
      <c r="K2453" s="4" cm="1">
        <f t="array" ref="K2453">IFERROR(_FV(_xldudf_EVEONLINE_TYPE(_FV(_FV(A2453,"type"),"id")),"Adjusted Price",TRUE),0)</f>
        <v>0</v>
      </c>
      <c r="L2453" s="4">
        <f t="shared" si="38"/>
        <v>0</v>
      </c>
    </row>
    <row r="2454" spans="2:12">
      <c r="B2454" t="str" cm="1">
        <f t="array" ref="B2454">IF(A2454="","-",_xldudf_EVEONLINE_GROUP(_FV(_FV(A2454,"type"),"groupID")))</f>
        <v>-</v>
      </c>
      <c r="C2454" t="str" cm="1">
        <f t="array" ref="C2454">IF(B2454="-","-",_xldudf_EVEONLINE_CATEGORY(_FV(B2454,"category_id")))</f>
        <v>-</v>
      </c>
      <c r="K2454" s="4" cm="1">
        <f t="array" ref="K2454">IFERROR(_FV(_xldudf_EVEONLINE_TYPE(_FV(_FV(A2454,"type"),"id")),"Adjusted Price",TRUE),0)</f>
        <v>0</v>
      </c>
      <c r="L2454" s="4">
        <f t="shared" si="38"/>
        <v>0</v>
      </c>
    </row>
    <row r="2455" spans="2:12">
      <c r="B2455" t="str" cm="1">
        <f t="array" ref="B2455">IF(A2455="","-",_xldudf_EVEONLINE_GROUP(_FV(_FV(A2455,"type"),"groupID")))</f>
        <v>-</v>
      </c>
      <c r="C2455" t="str" cm="1">
        <f t="array" ref="C2455">IF(B2455="-","-",_xldudf_EVEONLINE_CATEGORY(_FV(B2455,"category_id")))</f>
        <v>-</v>
      </c>
      <c r="K2455" s="4" cm="1">
        <f t="array" ref="K2455">IFERROR(_FV(_xldudf_EVEONLINE_TYPE(_FV(_FV(A2455,"type"),"id")),"Adjusted Price",TRUE),0)</f>
        <v>0</v>
      </c>
      <c r="L2455" s="4">
        <f t="shared" si="38"/>
        <v>0</v>
      </c>
    </row>
    <row r="2456" spans="2:12">
      <c r="B2456" t="str" cm="1">
        <f t="array" ref="B2456">IF(A2456="","-",_xldudf_EVEONLINE_GROUP(_FV(_FV(A2456,"type"),"groupID")))</f>
        <v>-</v>
      </c>
      <c r="C2456" t="str" cm="1">
        <f t="array" ref="C2456">IF(B2456="-","-",_xldudf_EVEONLINE_CATEGORY(_FV(B2456,"category_id")))</f>
        <v>-</v>
      </c>
      <c r="K2456" s="4" cm="1">
        <f t="array" ref="K2456">IFERROR(_FV(_xldudf_EVEONLINE_TYPE(_FV(_FV(A2456,"type"),"id")),"Adjusted Price",TRUE),0)</f>
        <v>0</v>
      </c>
      <c r="L2456" s="4">
        <f t="shared" si="38"/>
        <v>0</v>
      </c>
    </row>
    <row r="2457" spans="2:12">
      <c r="B2457" t="str" cm="1">
        <f t="array" ref="B2457">IF(A2457="","-",_xldudf_EVEONLINE_GROUP(_FV(_FV(A2457,"type"),"groupID")))</f>
        <v>-</v>
      </c>
      <c r="C2457" t="str" cm="1">
        <f t="array" ref="C2457">IF(B2457="-","-",_xldudf_EVEONLINE_CATEGORY(_FV(B2457,"category_id")))</f>
        <v>-</v>
      </c>
      <c r="K2457" s="4" cm="1">
        <f t="array" ref="K2457">IFERROR(_FV(_xldudf_EVEONLINE_TYPE(_FV(_FV(A2457,"type"),"id")),"Adjusted Price",TRUE),0)</f>
        <v>0</v>
      </c>
      <c r="L2457" s="4">
        <f t="shared" si="38"/>
        <v>0</v>
      </c>
    </row>
    <row r="2458" spans="2:12">
      <c r="B2458" t="str" cm="1">
        <f t="array" ref="B2458">IF(A2458="","-",_xldudf_EVEONLINE_GROUP(_FV(_FV(A2458,"type"),"groupID")))</f>
        <v>-</v>
      </c>
      <c r="C2458" t="str" cm="1">
        <f t="array" ref="C2458">IF(B2458="-","-",_xldudf_EVEONLINE_CATEGORY(_FV(B2458,"category_id")))</f>
        <v>-</v>
      </c>
      <c r="K2458" s="4" cm="1">
        <f t="array" ref="K2458">IFERROR(_FV(_xldudf_EVEONLINE_TYPE(_FV(_FV(A2458,"type"),"id")),"Adjusted Price",TRUE),0)</f>
        <v>0</v>
      </c>
      <c r="L2458" s="4">
        <f t="shared" si="38"/>
        <v>0</v>
      </c>
    </row>
    <row r="2459" spans="2:12">
      <c r="B2459" t="str" cm="1">
        <f t="array" ref="B2459">IF(A2459="","-",_xldudf_EVEONLINE_GROUP(_FV(_FV(A2459,"type"),"groupID")))</f>
        <v>-</v>
      </c>
      <c r="C2459" t="str" cm="1">
        <f t="array" ref="C2459">IF(B2459="-","-",_xldudf_EVEONLINE_CATEGORY(_FV(B2459,"category_id")))</f>
        <v>-</v>
      </c>
      <c r="K2459" s="4" cm="1">
        <f t="array" ref="K2459">IFERROR(_FV(_xldudf_EVEONLINE_TYPE(_FV(_FV(A2459,"type"),"id")),"Adjusted Price",TRUE),0)</f>
        <v>0</v>
      </c>
      <c r="L2459" s="4">
        <f t="shared" si="38"/>
        <v>0</v>
      </c>
    </row>
    <row r="2460" spans="2:12">
      <c r="B2460" t="str" cm="1">
        <f t="array" ref="B2460">IF(A2460="","-",_xldudf_EVEONLINE_GROUP(_FV(_FV(A2460,"type"),"groupID")))</f>
        <v>-</v>
      </c>
      <c r="C2460" t="str" cm="1">
        <f t="array" ref="C2460">IF(B2460="-","-",_xldudf_EVEONLINE_CATEGORY(_FV(B2460,"category_id")))</f>
        <v>-</v>
      </c>
      <c r="K2460" s="4" cm="1">
        <f t="array" ref="K2460">IFERROR(_FV(_xldudf_EVEONLINE_TYPE(_FV(_FV(A2460,"type"),"id")),"Adjusted Price",TRUE),0)</f>
        <v>0</v>
      </c>
      <c r="L2460" s="4">
        <f t="shared" si="38"/>
        <v>0</v>
      </c>
    </row>
    <row r="2461" spans="2:12">
      <c r="B2461" t="str" cm="1">
        <f t="array" ref="B2461">IF(A2461="","-",_xldudf_EVEONLINE_GROUP(_FV(_FV(A2461,"type"),"groupID")))</f>
        <v>-</v>
      </c>
      <c r="C2461" t="str" cm="1">
        <f t="array" ref="C2461">IF(B2461="-","-",_xldudf_EVEONLINE_CATEGORY(_FV(B2461,"category_id")))</f>
        <v>-</v>
      </c>
      <c r="K2461" s="4" cm="1">
        <f t="array" ref="K2461">IFERROR(_FV(_xldudf_EVEONLINE_TYPE(_FV(_FV(A2461,"type"),"id")),"Adjusted Price",TRUE),0)</f>
        <v>0</v>
      </c>
      <c r="L2461" s="4">
        <f t="shared" si="38"/>
        <v>0</v>
      </c>
    </row>
    <row r="2462" spans="2:12">
      <c r="B2462" t="str" cm="1">
        <f t="array" ref="B2462">IF(A2462="","-",_xldudf_EVEONLINE_GROUP(_FV(_FV(A2462,"type"),"groupID")))</f>
        <v>-</v>
      </c>
      <c r="C2462" t="str" cm="1">
        <f t="array" ref="C2462">IF(B2462="-","-",_xldudf_EVEONLINE_CATEGORY(_FV(B2462,"category_id")))</f>
        <v>-</v>
      </c>
      <c r="K2462" s="4" cm="1">
        <f t="array" ref="K2462">IFERROR(_FV(_xldudf_EVEONLINE_TYPE(_FV(_FV(A2462,"type"),"id")),"Adjusted Price",TRUE),0)</f>
        <v>0</v>
      </c>
      <c r="L2462" s="4">
        <f t="shared" si="38"/>
        <v>0</v>
      </c>
    </row>
    <row r="2463" spans="2:12">
      <c r="B2463" t="str" cm="1">
        <f t="array" ref="B2463">IF(A2463="","-",_xldudf_EVEONLINE_GROUP(_FV(_FV(A2463,"type"),"groupID")))</f>
        <v>-</v>
      </c>
      <c r="C2463" t="str" cm="1">
        <f t="array" ref="C2463">IF(B2463="-","-",_xldudf_EVEONLINE_CATEGORY(_FV(B2463,"category_id")))</f>
        <v>-</v>
      </c>
      <c r="K2463" s="4" cm="1">
        <f t="array" ref="K2463">IFERROR(_FV(_xldudf_EVEONLINE_TYPE(_FV(_FV(A2463,"type"),"id")),"Adjusted Price",TRUE),0)</f>
        <v>0</v>
      </c>
      <c r="L2463" s="4">
        <f t="shared" si="38"/>
        <v>0</v>
      </c>
    </row>
    <row r="2464" spans="2:12">
      <c r="B2464" t="str" cm="1">
        <f t="array" ref="B2464">IF(A2464="","-",_xldudf_EVEONLINE_GROUP(_FV(_FV(A2464,"type"),"groupID")))</f>
        <v>-</v>
      </c>
      <c r="C2464" t="str" cm="1">
        <f t="array" ref="C2464">IF(B2464="-","-",_xldudf_EVEONLINE_CATEGORY(_FV(B2464,"category_id")))</f>
        <v>-</v>
      </c>
      <c r="K2464" s="4" cm="1">
        <f t="array" ref="K2464">IFERROR(_FV(_xldudf_EVEONLINE_TYPE(_FV(_FV(A2464,"type"),"id")),"Adjusted Price",TRUE),0)</f>
        <v>0</v>
      </c>
      <c r="L2464" s="4">
        <f t="shared" si="38"/>
        <v>0</v>
      </c>
    </row>
    <row r="2465" spans="2:12">
      <c r="B2465" t="str" cm="1">
        <f t="array" ref="B2465">IF(A2465="","-",_xldudf_EVEONLINE_GROUP(_FV(_FV(A2465,"type"),"groupID")))</f>
        <v>-</v>
      </c>
      <c r="C2465" t="str" cm="1">
        <f t="array" ref="C2465">IF(B2465="-","-",_xldudf_EVEONLINE_CATEGORY(_FV(B2465,"category_id")))</f>
        <v>-</v>
      </c>
      <c r="K2465" s="4" cm="1">
        <f t="array" ref="K2465">IFERROR(_FV(_xldudf_EVEONLINE_TYPE(_FV(_FV(A2465,"type"),"id")),"Adjusted Price",TRUE),0)</f>
        <v>0</v>
      </c>
      <c r="L2465" s="4">
        <f t="shared" si="38"/>
        <v>0</v>
      </c>
    </row>
    <row r="2466" spans="2:12">
      <c r="B2466" t="str" cm="1">
        <f t="array" ref="B2466">IF(A2466="","-",_xldudf_EVEONLINE_GROUP(_FV(_FV(A2466,"type"),"groupID")))</f>
        <v>-</v>
      </c>
      <c r="C2466" t="str" cm="1">
        <f t="array" ref="C2466">IF(B2466="-","-",_xldudf_EVEONLINE_CATEGORY(_FV(B2466,"category_id")))</f>
        <v>-</v>
      </c>
      <c r="K2466" s="4" cm="1">
        <f t="array" ref="K2466">IFERROR(_FV(_xldudf_EVEONLINE_TYPE(_FV(_FV(A2466,"type"),"id")),"Adjusted Price",TRUE),0)</f>
        <v>0</v>
      </c>
      <c r="L2466" s="4">
        <f t="shared" si="38"/>
        <v>0</v>
      </c>
    </row>
    <row r="2467" spans="2:12">
      <c r="B2467" t="str" cm="1">
        <f t="array" ref="B2467">IF(A2467="","-",_xldudf_EVEONLINE_GROUP(_FV(_FV(A2467,"type"),"groupID")))</f>
        <v>-</v>
      </c>
      <c r="C2467" t="str" cm="1">
        <f t="array" ref="C2467">IF(B2467="-","-",_xldudf_EVEONLINE_CATEGORY(_FV(B2467,"category_id")))</f>
        <v>-</v>
      </c>
      <c r="K2467" s="4" cm="1">
        <f t="array" ref="K2467">IFERROR(_FV(_xldudf_EVEONLINE_TYPE(_FV(_FV(A2467,"type"),"id")),"Adjusted Price",TRUE),0)</f>
        <v>0</v>
      </c>
      <c r="L2467" s="4">
        <f t="shared" si="38"/>
        <v>0</v>
      </c>
    </row>
    <row r="2468" spans="2:12">
      <c r="B2468" t="str" cm="1">
        <f t="array" ref="B2468">IF(A2468="","-",_xldudf_EVEONLINE_GROUP(_FV(_FV(A2468,"type"),"groupID")))</f>
        <v>-</v>
      </c>
      <c r="C2468" t="str" cm="1">
        <f t="array" ref="C2468">IF(B2468="-","-",_xldudf_EVEONLINE_CATEGORY(_FV(B2468,"category_id")))</f>
        <v>-</v>
      </c>
      <c r="K2468" s="4" cm="1">
        <f t="array" ref="K2468">IFERROR(_FV(_xldudf_EVEONLINE_TYPE(_FV(_FV(A2468,"type"),"id")),"Adjusted Price",TRUE),0)</f>
        <v>0</v>
      </c>
      <c r="L2468" s="4">
        <f t="shared" si="38"/>
        <v>0</v>
      </c>
    </row>
    <row r="2469" spans="2:12">
      <c r="B2469" t="str" cm="1">
        <f t="array" ref="B2469">IF(A2469="","-",_xldudf_EVEONLINE_GROUP(_FV(_FV(A2469,"type"),"groupID")))</f>
        <v>-</v>
      </c>
      <c r="C2469" t="str" cm="1">
        <f t="array" ref="C2469">IF(B2469="-","-",_xldudf_EVEONLINE_CATEGORY(_FV(B2469,"category_id")))</f>
        <v>-</v>
      </c>
      <c r="K2469" s="4" cm="1">
        <f t="array" ref="K2469">IFERROR(_FV(_xldudf_EVEONLINE_TYPE(_FV(_FV(A2469,"type"),"id")),"Adjusted Price",TRUE),0)</f>
        <v>0</v>
      </c>
      <c r="L2469" s="4">
        <f t="shared" si="38"/>
        <v>0</v>
      </c>
    </row>
    <row r="2470" spans="2:12">
      <c r="B2470" t="str" cm="1">
        <f t="array" ref="B2470">IF(A2470="","-",_xldudf_EVEONLINE_GROUP(_FV(_FV(A2470,"type"),"groupID")))</f>
        <v>-</v>
      </c>
      <c r="C2470" t="str" cm="1">
        <f t="array" ref="C2470">IF(B2470="-","-",_xldudf_EVEONLINE_CATEGORY(_FV(B2470,"category_id")))</f>
        <v>-</v>
      </c>
      <c r="K2470" s="4" cm="1">
        <f t="array" ref="K2470">IFERROR(_FV(_xldudf_EVEONLINE_TYPE(_FV(_FV(A2470,"type"),"id")),"Adjusted Price",TRUE),0)</f>
        <v>0</v>
      </c>
      <c r="L2470" s="4">
        <f t="shared" si="38"/>
        <v>0</v>
      </c>
    </row>
    <row r="2471" spans="2:12">
      <c r="B2471" t="str" cm="1">
        <f t="array" ref="B2471">IF(A2471="","-",_xldudf_EVEONLINE_GROUP(_FV(_FV(A2471,"type"),"groupID")))</f>
        <v>-</v>
      </c>
      <c r="C2471" t="str" cm="1">
        <f t="array" ref="C2471">IF(B2471="-","-",_xldudf_EVEONLINE_CATEGORY(_FV(B2471,"category_id")))</f>
        <v>-</v>
      </c>
      <c r="K2471" s="4" cm="1">
        <f t="array" ref="K2471">IFERROR(_FV(_xldudf_EVEONLINE_TYPE(_FV(_FV(A2471,"type"),"id")),"Adjusted Price",TRUE),0)</f>
        <v>0</v>
      </c>
      <c r="L2471" s="4">
        <f t="shared" si="38"/>
        <v>0</v>
      </c>
    </row>
    <row r="2472" spans="2:12">
      <c r="B2472" t="str" cm="1">
        <f t="array" ref="B2472">IF(A2472="","-",_xldudf_EVEONLINE_GROUP(_FV(_FV(A2472,"type"),"groupID")))</f>
        <v>-</v>
      </c>
      <c r="C2472" t="str" cm="1">
        <f t="array" ref="C2472">IF(B2472="-","-",_xldudf_EVEONLINE_CATEGORY(_FV(B2472,"category_id")))</f>
        <v>-</v>
      </c>
      <c r="K2472" s="4" cm="1">
        <f t="array" ref="K2472">IFERROR(_FV(_xldudf_EVEONLINE_TYPE(_FV(_FV(A2472,"type"),"id")),"Adjusted Price",TRUE),0)</f>
        <v>0</v>
      </c>
      <c r="L2472" s="4">
        <f t="shared" si="38"/>
        <v>0</v>
      </c>
    </row>
    <row r="2473" spans="2:12">
      <c r="B2473" t="str" cm="1">
        <f t="array" ref="B2473">IF(A2473="","-",_xldudf_EVEONLINE_GROUP(_FV(_FV(A2473,"type"),"groupID")))</f>
        <v>-</v>
      </c>
      <c r="C2473" t="str" cm="1">
        <f t="array" ref="C2473">IF(B2473="-","-",_xldudf_EVEONLINE_CATEGORY(_FV(B2473,"category_id")))</f>
        <v>-</v>
      </c>
      <c r="K2473" s="4" cm="1">
        <f t="array" ref="K2473">IFERROR(_FV(_xldudf_EVEONLINE_TYPE(_FV(_FV(A2473,"type"),"id")),"Adjusted Price",TRUE),0)</f>
        <v>0</v>
      </c>
      <c r="L2473" s="4">
        <f t="shared" si="38"/>
        <v>0</v>
      </c>
    </row>
    <row r="2474" spans="2:12">
      <c r="B2474" t="str" cm="1">
        <f t="array" ref="B2474">IF(A2474="","-",_xldudf_EVEONLINE_GROUP(_FV(_FV(A2474,"type"),"groupID")))</f>
        <v>-</v>
      </c>
      <c r="C2474" t="str" cm="1">
        <f t="array" ref="C2474">IF(B2474="-","-",_xldudf_EVEONLINE_CATEGORY(_FV(B2474,"category_id")))</f>
        <v>-</v>
      </c>
      <c r="K2474" s="4" cm="1">
        <f t="array" ref="K2474">IFERROR(_FV(_xldudf_EVEONLINE_TYPE(_FV(_FV(A2474,"type"),"id")),"Adjusted Price",TRUE),0)</f>
        <v>0</v>
      </c>
      <c r="L2474" s="4">
        <f t="shared" si="38"/>
        <v>0</v>
      </c>
    </row>
    <row r="2475" spans="2:12">
      <c r="B2475" t="str" cm="1">
        <f t="array" ref="B2475">IF(A2475="","-",_xldudf_EVEONLINE_GROUP(_FV(_FV(A2475,"type"),"groupID")))</f>
        <v>-</v>
      </c>
      <c r="C2475" t="str" cm="1">
        <f t="array" ref="C2475">IF(B2475="-","-",_xldudf_EVEONLINE_CATEGORY(_FV(B2475,"category_id")))</f>
        <v>-</v>
      </c>
      <c r="K2475" s="4" cm="1">
        <f t="array" ref="K2475">IFERROR(_FV(_xldudf_EVEONLINE_TYPE(_FV(_FV(A2475,"type"),"id")),"Adjusted Price",TRUE),0)</f>
        <v>0</v>
      </c>
      <c r="L2475" s="4">
        <f t="shared" si="38"/>
        <v>0</v>
      </c>
    </row>
    <row r="2476" spans="2:12">
      <c r="B2476" t="str" cm="1">
        <f t="array" ref="B2476">IF(A2476="","-",_xldudf_EVEONLINE_GROUP(_FV(_FV(A2476,"type"),"groupID")))</f>
        <v>-</v>
      </c>
      <c r="C2476" t="str" cm="1">
        <f t="array" ref="C2476">IF(B2476="-","-",_xldudf_EVEONLINE_CATEGORY(_FV(B2476,"category_id")))</f>
        <v>-</v>
      </c>
      <c r="K2476" s="4" cm="1">
        <f t="array" ref="K2476">IFERROR(_FV(_xldudf_EVEONLINE_TYPE(_FV(_FV(A2476,"type"),"id")),"Adjusted Price",TRUE),0)</f>
        <v>0</v>
      </c>
      <c r="L2476" s="4">
        <f t="shared" si="38"/>
        <v>0</v>
      </c>
    </row>
    <row r="2477" spans="2:12">
      <c r="B2477" t="str" cm="1">
        <f t="array" ref="B2477">IF(A2477="","-",_xldudf_EVEONLINE_GROUP(_FV(_FV(A2477,"type"),"groupID")))</f>
        <v>-</v>
      </c>
      <c r="C2477" t="str" cm="1">
        <f t="array" ref="C2477">IF(B2477="-","-",_xldudf_EVEONLINE_CATEGORY(_FV(B2477,"category_id")))</f>
        <v>-</v>
      </c>
      <c r="K2477" s="4" cm="1">
        <f t="array" ref="K2477">IFERROR(_FV(_xldudf_EVEONLINE_TYPE(_FV(_FV(A2477,"type"),"id")),"Adjusted Price",TRUE),0)</f>
        <v>0</v>
      </c>
      <c r="L2477" s="4">
        <f t="shared" si="38"/>
        <v>0</v>
      </c>
    </row>
    <row r="2478" spans="2:12">
      <c r="B2478" t="str" cm="1">
        <f t="array" ref="B2478">IF(A2478="","-",_xldudf_EVEONLINE_GROUP(_FV(_FV(A2478,"type"),"groupID")))</f>
        <v>-</v>
      </c>
      <c r="C2478" t="str" cm="1">
        <f t="array" ref="C2478">IF(B2478="-","-",_xldudf_EVEONLINE_CATEGORY(_FV(B2478,"category_id")))</f>
        <v>-</v>
      </c>
      <c r="K2478" s="4" cm="1">
        <f t="array" ref="K2478">IFERROR(_FV(_xldudf_EVEONLINE_TYPE(_FV(_FV(A2478,"type"),"id")),"Adjusted Price",TRUE),0)</f>
        <v>0</v>
      </c>
      <c r="L2478" s="4">
        <f t="shared" si="38"/>
        <v>0</v>
      </c>
    </row>
    <row r="2479" spans="2:12">
      <c r="B2479" t="str" cm="1">
        <f t="array" ref="B2479">IF(A2479="","-",_xldudf_EVEONLINE_GROUP(_FV(_FV(A2479,"type"),"groupID")))</f>
        <v>-</v>
      </c>
      <c r="C2479" t="str" cm="1">
        <f t="array" ref="C2479">IF(B2479="-","-",_xldudf_EVEONLINE_CATEGORY(_FV(B2479,"category_id")))</f>
        <v>-</v>
      </c>
      <c r="K2479" s="4" cm="1">
        <f t="array" ref="K2479">IFERROR(_FV(_xldudf_EVEONLINE_TYPE(_FV(_FV(A2479,"type"),"id")),"Adjusted Price",TRUE),0)</f>
        <v>0</v>
      </c>
      <c r="L2479" s="4">
        <f t="shared" si="38"/>
        <v>0</v>
      </c>
    </row>
    <row r="2480" spans="2:12">
      <c r="B2480" t="str" cm="1">
        <f t="array" ref="B2480">IF(A2480="","-",_xldudf_EVEONLINE_GROUP(_FV(_FV(A2480,"type"),"groupID")))</f>
        <v>-</v>
      </c>
      <c r="C2480" t="str" cm="1">
        <f t="array" ref="C2480">IF(B2480="-","-",_xldudf_EVEONLINE_CATEGORY(_FV(B2480,"category_id")))</f>
        <v>-</v>
      </c>
      <c r="K2480" s="4" cm="1">
        <f t="array" ref="K2480">IFERROR(_FV(_xldudf_EVEONLINE_TYPE(_FV(_FV(A2480,"type"),"id")),"Adjusted Price",TRUE),0)</f>
        <v>0</v>
      </c>
      <c r="L2480" s="4">
        <f t="shared" si="38"/>
        <v>0</v>
      </c>
    </row>
    <row r="2481" spans="2:12">
      <c r="B2481" t="str" cm="1">
        <f t="array" ref="B2481">IF(A2481="","-",_xldudf_EVEONLINE_GROUP(_FV(_FV(A2481,"type"),"groupID")))</f>
        <v>-</v>
      </c>
      <c r="C2481" t="str" cm="1">
        <f t="array" ref="C2481">IF(B2481="-","-",_xldudf_EVEONLINE_CATEGORY(_FV(B2481,"category_id")))</f>
        <v>-</v>
      </c>
      <c r="K2481" s="4" cm="1">
        <f t="array" ref="K2481">IFERROR(_FV(_xldudf_EVEONLINE_TYPE(_FV(_FV(A2481,"type"),"id")),"Adjusted Price",TRUE),0)</f>
        <v>0</v>
      </c>
      <c r="L2481" s="4">
        <f t="shared" si="38"/>
        <v>0</v>
      </c>
    </row>
    <row r="2482" spans="2:12">
      <c r="B2482" t="str" cm="1">
        <f t="array" ref="B2482">IF(A2482="","-",_xldudf_EVEONLINE_GROUP(_FV(_FV(A2482,"type"),"groupID")))</f>
        <v>-</v>
      </c>
      <c r="C2482" t="str" cm="1">
        <f t="array" ref="C2482">IF(B2482="-","-",_xldudf_EVEONLINE_CATEGORY(_FV(B2482,"category_id")))</f>
        <v>-</v>
      </c>
      <c r="K2482" s="4" cm="1">
        <f t="array" ref="K2482">IFERROR(_FV(_xldudf_EVEONLINE_TYPE(_FV(_FV(A2482,"type"),"id")),"Adjusted Price",TRUE),0)</f>
        <v>0</v>
      </c>
      <c r="L2482" s="4">
        <f t="shared" si="38"/>
        <v>0</v>
      </c>
    </row>
    <row r="2483" spans="2:12">
      <c r="B2483" t="str" cm="1">
        <f t="array" ref="B2483">IF(A2483="","-",_xldudf_EVEONLINE_GROUP(_FV(_FV(A2483,"type"),"groupID")))</f>
        <v>-</v>
      </c>
      <c r="C2483" t="str" cm="1">
        <f t="array" ref="C2483">IF(B2483="-","-",_xldudf_EVEONLINE_CATEGORY(_FV(B2483,"category_id")))</f>
        <v>-</v>
      </c>
      <c r="K2483" s="4" cm="1">
        <f t="array" ref="K2483">IFERROR(_FV(_xldudf_EVEONLINE_TYPE(_FV(_FV(A2483,"type"),"id")),"Adjusted Price",TRUE),0)</f>
        <v>0</v>
      </c>
      <c r="L2483" s="4">
        <f t="shared" si="38"/>
        <v>0</v>
      </c>
    </row>
    <row r="2484" spans="2:12">
      <c r="B2484" t="str" cm="1">
        <f t="array" ref="B2484">IF(A2484="","-",_xldudf_EVEONLINE_GROUP(_FV(_FV(A2484,"type"),"groupID")))</f>
        <v>-</v>
      </c>
      <c r="C2484" t="str" cm="1">
        <f t="array" ref="C2484">IF(B2484="-","-",_xldudf_EVEONLINE_CATEGORY(_FV(B2484,"category_id")))</f>
        <v>-</v>
      </c>
      <c r="K2484" s="4" cm="1">
        <f t="array" ref="K2484">IFERROR(_FV(_xldudf_EVEONLINE_TYPE(_FV(_FV(A2484,"type"),"id")),"Adjusted Price",TRUE),0)</f>
        <v>0</v>
      </c>
      <c r="L2484" s="4">
        <f t="shared" si="38"/>
        <v>0</v>
      </c>
    </row>
    <row r="2485" spans="2:12">
      <c r="B2485" t="str" cm="1">
        <f t="array" ref="B2485">IF(A2485="","-",_xldudf_EVEONLINE_GROUP(_FV(_FV(A2485,"type"),"groupID")))</f>
        <v>-</v>
      </c>
      <c r="C2485" t="str" cm="1">
        <f t="array" ref="C2485">IF(B2485="-","-",_xldudf_EVEONLINE_CATEGORY(_FV(B2485,"category_id")))</f>
        <v>-</v>
      </c>
      <c r="K2485" s="4" cm="1">
        <f t="array" ref="K2485">IFERROR(_FV(_xldudf_EVEONLINE_TYPE(_FV(_FV(A2485,"type"),"id")),"Adjusted Price",TRUE),0)</f>
        <v>0</v>
      </c>
      <c r="L2485" s="4">
        <f t="shared" si="38"/>
        <v>0</v>
      </c>
    </row>
    <row r="2486" spans="2:12">
      <c r="B2486" t="str" cm="1">
        <f t="array" ref="B2486">IF(A2486="","-",_xldudf_EVEONLINE_GROUP(_FV(_FV(A2486,"type"),"groupID")))</f>
        <v>-</v>
      </c>
      <c r="C2486" t="str" cm="1">
        <f t="array" ref="C2486">IF(B2486="-","-",_xldudf_EVEONLINE_CATEGORY(_FV(B2486,"category_id")))</f>
        <v>-</v>
      </c>
      <c r="K2486" s="4" cm="1">
        <f t="array" ref="K2486">IFERROR(_FV(_xldudf_EVEONLINE_TYPE(_FV(_FV(A2486,"type"),"id")),"Adjusted Price",TRUE),0)</f>
        <v>0</v>
      </c>
      <c r="L2486" s="4">
        <f t="shared" si="38"/>
        <v>0</v>
      </c>
    </row>
    <row r="2487" spans="2:12">
      <c r="B2487" t="str" cm="1">
        <f t="array" ref="B2487">IF(A2487="","-",_xldudf_EVEONLINE_GROUP(_FV(_FV(A2487,"type"),"groupID")))</f>
        <v>-</v>
      </c>
      <c r="C2487" t="str" cm="1">
        <f t="array" ref="C2487">IF(B2487="-","-",_xldudf_EVEONLINE_CATEGORY(_FV(B2487,"category_id")))</f>
        <v>-</v>
      </c>
      <c r="K2487" s="4" cm="1">
        <f t="array" ref="K2487">IFERROR(_FV(_xldudf_EVEONLINE_TYPE(_FV(_FV(A2487,"type"),"id")),"Adjusted Price",TRUE),0)</f>
        <v>0</v>
      </c>
      <c r="L2487" s="4">
        <f t="shared" si="38"/>
        <v>0</v>
      </c>
    </row>
    <row r="2488" spans="2:12">
      <c r="B2488" t="str" cm="1">
        <f t="array" ref="B2488">IF(A2488="","-",_xldudf_EVEONLINE_GROUP(_FV(_FV(A2488,"type"),"groupID")))</f>
        <v>-</v>
      </c>
      <c r="C2488" t="str" cm="1">
        <f t="array" ref="C2488">IF(B2488="-","-",_xldudf_EVEONLINE_CATEGORY(_FV(B2488,"category_id")))</f>
        <v>-</v>
      </c>
      <c r="K2488" s="4" cm="1">
        <f t="array" ref="K2488">IFERROR(_FV(_xldudf_EVEONLINE_TYPE(_FV(_FV(A2488,"type"),"id")),"Adjusted Price",TRUE),0)</f>
        <v>0</v>
      </c>
      <c r="L2488" s="4">
        <f t="shared" si="38"/>
        <v>0</v>
      </c>
    </row>
    <row r="2489" spans="2:12">
      <c r="B2489" t="str" cm="1">
        <f t="array" ref="B2489">IF(A2489="","-",_xldudf_EVEONLINE_GROUP(_FV(_FV(A2489,"type"),"groupID")))</f>
        <v>-</v>
      </c>
      <c r="C2489" t="str" cm="1">
        <f t="array" ref="C2489">IF(B2489="-","-",_xldudf_EVEONLINE_CATEGORY(_FV(B2489,"category_id")))</f>
        <v>-</v>
      </c>
      <c r="K2489" s="4" cm="1">
        <f t="array" ref="K2489">IFERROR(_FV(_xldudf_EVEONLINE_TYPE(_FV(_FV(A2489,"type"),"id")),"Adjusted Price",TRUE),0)</f>
        <v>0</v>
      </c>
      <c r="L2489" s="4">
        <f t="shared" si="38"/>
        <v>0</v>
      </c>
    </row>
    <row r="2490" spans="2:12">
      <c r="B2490" t="str" cm="1">
        <f t="array" ref="B2490">IF(A2490="","-",_xldudf_EVEONLINE_GROUP(_FV(_FV(A2490,"type"),"groupID")))</f>
        <v>-</v>
      </c>
      <c r="C2490" t="str" cm="1">
        <f t="array" ref="C2490">IF(B2490="-","-",_xldudf_EVEONLINE_CATEGORY(_FV(B2490,"category_id")))</f>
        <v>-</v>
      </c>
      <c r="K2490" s="4" cm="1">
        <f t="array" ref="K2490">IFERROR(_FV(_xldudf_EVEONLINE_TYPE(_FV(_FV(A2490,"type"),"id")),"Adjusted Price",TRUE),0)</f>
        <v>0</v>
      </c>
      <c r="L2490" s="4">
        <f t="shared" si="38"/>
        <v>0</v>
      </c>
    </row>
    <row r="2491" spans="2:12">
      <c r="B2491" t="str" cm="1">
        <f t="array" ref="B2491">IF(A2491="","-",_xldudf_EVEONLINE_GROUP(_FV(_FV(A2491,"type"),"groupID")))</f>
        <v>-</v>
      </c>
      <c r="C2491" t="str" cm="1">
        <f t="array" ref="C2491">IF(B2491="-","-",_xldudf_EVEONLINE_CATEGORY(_FV(B2491,"category_id")))</f>
        <v>-</v>
      </c>
      <c r="K2491" s="4" cm="1">
        <f t="array" ref="K2491">IFERROR(_FV(_xldudf_EVEONLINE_TYPE(_FV(_FV(A2491,"type"),"id")),"Adjusted Price",TRUE),0)</f>
        <v>0</v>
      </c>
      <c r="L2491" s="4">
        <f t="shared" si="38"/>
        <v>0</v>
      </c>
    </row>
    <row r="2492" spans="2:12">
      <c r="B2492" t="str" cm="1">
        <f t="array" ref="B2492">IF(A2492="","-",_xldudf_EVEONLINE_GROUP(_FV(_FV(A2492,"type"),"groupID")))</f>
        <v>-</v>
      </c>
      <c r="C2492" t="str" cm="1">
        <f t="array" ref="C2492">IF(B2492="-","-",_xldudf_EVEONLINE_CATEGORY(_FV(B2492,"category_id")))</f>
        <v>-</v>
      </c>
      <c r="K2492" s="4" cm="1">
        <f t="array" ref="K2492">IFERROR(_FV(_xldudf_EVEONLINE_TYPE(_FV(_FV(A2492,"type"),"id")),"Adjusted Price",TRUE),0)</f>
        <v>0</v>
      </c>
      <c r="L2492" s="4">
        <f t="shared" si="38"/>
        <v>0</v>
      </c>
    </row>
    <row r="2493" spans="2:12">
      <c r="B2493" t="str" cm="1">
        <f t="array" ref="B2493">IF(A2493="","-",_xldudf_EVEONLINE_GROUP(_FV(_FV(A2493,"type"),"groupID")))</f>
        <v>-</v>
      </c>
      <c r="C2493" t="str" cm="1">
        <f t="array" ref="C2493">IF(B2493="-","-",_xldudf_EVEONLINE_CATEGORY(_FV(B2493,"category_id")))</f>
        <v>-</v>
      </c>
      <c r="K2493" s="4" cm="1">
        <f t="array" ref="K2493">IFERROR(_FV(_xldudf_EVEONLINE_TYPE(_FV(_FV(A2493,"type"),"id")),"Adjusted Price",TRUE),0)</f>
        <v>0</v>
      </c>
      <c r="L2493" s="4">
        <f t="shared" si="38"/>
        <v>0</v>
      </c>
    </row>
    <row r="2494" spans="2:12">
      <c r="B2494" t="str" cm="1">
        <f t="array" ref="B2494">IF(A2494="","-",_xldudf_EVEONLINE_GROUP(_FV(_FV(A2494,"type"),"groupID")))</f>
        <v>-</v>
      </c>
      <c r="C2494" t="str" cm="1">
        <f t="array" ref="C2494">IF(B2494="-","-",_xldudf_EVEONLINE_CATEGORY(_FV(B2494,"category_id")))</f>
        <v>-</v>
      </c>
      <c r="K2494" s="4" cm="1">
        <f t="array" ref="K2494">IFERROR(_FV(_xldudf_EVEONLINE_TYPE(_FV(_FV(A2494,"type"),"id")),"Adjusted Price",TRUE),0)</f>
        <v>0</v>
      </c>
      <c r="L2494" s="4">
        <f t="shared" si="38"/>
        <v>0</v>
      </c>
    </row>
    <row r="2495" spans="2:12">
      <c r="B2495" t="str" cm="1">
        <f t="array" ref="B2495">IF(A2495="","-",_xldudf_EVEONLINE_GROUP(_FV(_FV(A2495,"type"),"groupID")))</f>
        <v>-</v>
      </c>
      <c r="C2495" t="str" cm="1">
        <f t="array" ref="C2495">IF(B2495="-","-",_xldudf_EVEONLINE_CATEGORY(_FV(B2495,"category_id")))</f>
        <v>-</v>
      </c>
      <c r="K2495" s="4" cm="1">
        <f t="array" ref="K2495">IFERROR(_FV(_xldudf_EVEONLINE_TYPE(_FV(_FV(A2495,"type"),"id")),"Adjusted Price",TRUE),0)</f>
        <v>0</v>
      </c>
      <c r="L2495" s="4">
        <f t="shared" si="38"/>
        <v>0</v>
      </c>
    </row>
    <row r="2496" spans="2:12">
      <c r="B2496" t="str" cm="1">
        <f t="array" ref="B2496">IF(A2496="","-",_xldudf_EVEONLINE_GROUP(_FV(_FV(A2496,"type"),"groupID")))</f>
        <v>-</v>
      </c>
      <c r="C2496" t="str" cm="1">
        <f t="array" ref="C2496">IF(B2496="-","-",_xldudf_EVEONLINE_CATEGORY(_FV(B2496,"category_id")))</f>
        <v>-</v>
      </c>
      <c r="K2496" s="4" cm="1">
        <f t="array" ref="K2496">IFERROR(_FV(_xldudf_EVEONLINE_TYPE(_FV(_FV(A2496,"type"),"id")),"Adjusted Price",TRUE),0)</f>
        <v>0</v>
      </c>
      <c r="L2496" s="4">
        <f t="shared" si="38"/>
        <v>0</v>
      </c>
    </row>
    <row r="2497" spans="2:12">
      <c r="B2497" t="str" cm="1">
        <f t="array" ref="B2497">IF(A2497="","-",_xldudf_EVEONLINE_GROUP(_FV(_FV(A2497,"type"),"groupID")))</f>
        <v>-</v>
      </c>
      <c r="C2497" t="str" cm="1">
        <f t="array" ref="C2497">IF(B2497="-","-",_xldudf_EVEONLINE_CATEGORY(_FV(B2497,"category_id")))</f>
        <v>-</v>
      </c>
      <c r="K2497" s="4" cm="1">
        <f t="array" ref="K2497">IFERROR(_FV(_xldudf_EVEONLINE_TYPE(_FV(_FV(A2497,"type"),"id")),"Adjusted Price",TRUE),0)</f>
        <v>0</v>
      </c>
      <c r="L2497" s="4">
        <f t="shared" si="38"/>
        <v>0</v>
      </c>
    </row>
    <row r="2498" spans="2:12">
      <c r="B2498" t="str" cm="1">
        <f t="array" ref="B2498">IF(A2498="","-",_xldudf_EVEONLINE_GROUP(_FV(_FV(A2498,"type"),"groupID")))</f>
        <v>-</v>
      </c>
      <c r="C2498" t="str" cm="1">
        <f t="array" ref="C2498">IF(B2498="-","-",_xldudf_EVEONLINE_CATEGORY(_FV(B2498,"category_id")))</f>
        <v>-</v>
      </c>
      <c r="K2498" s="4" cm="1">
        <f t="array" ref="K2498">IFERROR(_FV(_xldudf_EVEONLINE_TYPE(_FV(_FV(A2498,"type"),"id")),"Adjusted Price",TRUE),0)</f>
        <v>0</v>
      </c>
      <c r="L2498" s="4">
        <f t="shared" si="38"/>
        <v>0</v>
      </c>
    </row>
    <row r="2499" spans="2:12">
      <c r="B2499" t="str" cm="1">
        <f t="array" ref="B2499">IF(A2499="","-",_xldudf_EVEONLINE_GROUP(_FV(_FV(A2499,"type"),"groupID")))</f>
        <v>-</v>
      </c>
      <c r="C2499" t="str" cm="1">
        <f t="array" ref="C2499">IF(B2499="-","-",_xldudf_EVEONLINE_CATEGORY(_FV(B2499,"category_id")))</f>
        <v>-</v>
      </c>
      <c r="K2499" s="4" cm="1">
        <f t="array" ref="K2499">IFERROR(_FV(_xldudf_EVEONLINE_TYPE(_FV(_FV(A2499,"type"),"id")),"Adjusted Price",TRUE),0)</f>
        <v>0</v>
      </c>
      <c r="L2499" s="4">
        <f t="shared" ref="L2499:L2562" si="39">F2499*K2499</f>
        <v>0</v>
      </c>
    </row>
    <row r="2500" spans="2:12">
      <c r="B2500" t="str" cm="1">
        <f t="array" ref="B2500">IF(A2500="","-",_xldudf_EVEONLINE_GROUP(_FV(_FV(A2500,"type"),"groupID")))</f>
        <v>-</v>
      </c>
      <c r="C2500" t="str" cm="1">
        <f t="array" ref="C2500">IF(B2500="-","-",_xldudf_EVEONLINE_CATEGORY(_FV(B2500,"category_id")))</f>
        <v>-</v>
      </c>
      <c r="K2500" s="4" cm="1">
        <f t="array" ref="K2500">IFERROR(_FV(_xldudf_EVEONLINE_TYPE(_FV(_FV(A2500,"type"),"id")),"Adjusted Price",TRUE),0)</f>
        <v>0</v>
      </c>
      <c r="L2500" s="4">
        <f t="shared" si="39"/>
        <v>0</v>
      </c>
    </row>
    <row r="2501" spans="2:12">
      <c r="B2501" t="str" cm="1">
        <f t="array" ref="B2501">IF(A2501="","-",_xldudf_EVEONLINE_GROUP(_FV(_FV(A2501,"type"),"groupID")))</f>
        <v>-</v>
      </c>
      <c r="C2501" t="str" cm="1">
        <f t="array" ref="C2501">IF(B2501="-","-",_xldudf_EVEONLINE_CATEGORY(_FV(B2501,"category_id")))</f>
        <v>-</v>
      </c>
      <c r="K2501" s="4" cm="1">
        <f t="array" ref="K2501">IFERROR(_FV(_xldudf_EVEONLINE_TYPE(_FV(_FV(A2501,"type"),"id")),"Adjusted Price",TRUE),0)</f>
        <v>0</v>
      </c>
      <c r="L2501" s="4">
        <f t="shared" si="39"/>
        <v>0</v>
      </c>
    </row>
    <row r="2502" spans="2:12">
      <c r="B2502" t="str" cm="1">
        <f t="array" ref="B2502">IF(A2502="","-",_xldudf_EVEONLINE_GROUP(_FV(_FV(A2502,"type"),"groupID")))</f>
        <v>-</v>
      </c>
      <c r="C2502" t="str" cm="1">
        <f t="array" ref="C2502">IF(B2502="-","-",_xldudf_EVEONLINE_CATEGORY(_FV(B2502,"category_id")))</f>
        <v>-</v>
      </c>
      <c r="K2502" s="4" cm="1">
        <f t="array" ref="K2502">IFERROR(_FV(_xldudf_EVEONLINE_TYPE(_FV(_FV(A2502,"type"),"id")),"Adjusted Price",TRUE),0)</f>
        <v>0</v>
      </c>
      <c r="L2502" s="4">
        <f t="shared" si="39"/>
        <v>0</v>
      </c>
    </row>
    <row r="2503" spans="2:12">
      <c r="B2503" t="str" cm="1">
        <f t="array" ref="B2503">IF(A2503="","-",_xldudf_EVEONLINE_GROUP(_FV(_FV(A2503,"type"),"groupID")))</f>
        <v>-</v>
      </c>
      <c r="C2503" t="str" cm="1">
        <f t="array" ref="C2503">IF(B2503="-","-",_xldudf_EVEONLINE_CATEGORY(_FV(B2503,"category_id")))</f>
        <v>-</v>
      </c>
      <c r="K2503" s="4" cm="1">
        <f t="array" ref="K2503">IFERROR(_FV(_xldudf_EVEONLINE_TYPE(_FV(_FV(A2503,"type"),"id")),"Adjusted Price",TRUE),0)</f>
        <v>0</v>
      </c>
      <c r="L2503" s="4">
        <f t="shared" si="39"/>
        <v>0</v>
      </c>
    </row>
    <row r="2504" spans="2:12">
      <c r="B2504" t="str" cm="1">
        <f t="array" ref="B2504">IF(A2504="","-",_xldudf_EVEONLINE_GROUP(_FV(_FV(A2504,"type"),"groupID")))</f>
        <v>-</v>
      </c>
      <c r="C2504" t="str" cm="1">
        <f t="array" ref="C2504">IF(B2504="-","-",_xldudf_EVEONLINE_CATEGORY(_FV(B2504,"category_id")))</f>
        <v>-</v>
      </c>
      <c r="K2504" s="4" cm="1">
        <f t="array" ref="K2504">IFERROR(_FV(_xldudf_EVEONLINE_TYPE(_FV(_FV(A2504,"type"),"id")),"Adjusted Price",TRUE),0)</f>
        <v>0</v>
      </c>
      <c r="L2504" s="4">
        <f t="shared" si="39"/>
        <v>0</v>
      </c>
    </row>
    <row r="2505" spans="2:12">
      <c r="B2505" t="str" cm="1">
        <f t="array" ref="B2505">IF(A2505="","-",_xldudf_EVEONLINE_GROUP(_FV(_FV(A2505,"type"),"groupID")))</f>
        <v>-</v>
      </c>
      <c r="C2505" t="str" cm="1">
        <f t="array" ref="C2505">IF(B2505="-","-",_xldudf_EVEONLINE_CATEGORY(_FV(B2505,"category_id")))</f>
        <v>-</v>
      </c>
      <c r="K2505" s="4" cm="1">
        <f t="array" ref="K2505">IFERROR(_FV(_xldudf_EVEONLINE_TYPE(_FV(_FV(A2505,"type"),"id")),"Adjusted Price",TRUE),0)</f>
        <v>0</v>
      </c>
      <c r="L2505" s="4">
        <f t="shared" si="39"/>
        <v>0</v>
      </c>
    </row>
    <row r="2506" spans="2:12">
      <c r="B2506" t="str" cm="1">
        <f t="array" ref="B2506">IF(A2506="","-",_xldudf_EVEONLINE_GROUP(_FV(_FV(A2506,"type"),"groupID")))</f>
        <v>-</v>
      </c>
      <c r="C2506" t="str" cm="1">
        <f t="array" ref="C2506">IF(B2506="-","-",_xldudf_EVEONLINE_CATEGORY(_FV(B2506,"category_id")))</f>
        <v>-</v>
      </c>
      <c r="K2506" s="4" cm="1">
        <f t="array" ref="K2506">IFERROR(_FV(_xldudf_EVEONLINE_TYPE(_FV(_FV(A2506,"type"),"id")),"Adjusted Price",TRUE),0)</f>
        <v>0</v>
      </c>
      <c r="L2506" s="4">
        <f t="shared" si="39"/>
        <v>0</v>
      </c>
    </row>
    <row r="2507" spans="2:12">
      <c r="B2507" t="str" cm="1">
        <f t="array" ref="B2507">IF(A2507="","-",_xldudf_EVEONLINE_GROUP(_FV(_FV(A2507,"type"),"groupID")))</f>
        <v>-</v>
      </c>
      <c r="C2507" t="str" cm="1">
        <f t="array" ref="C2507">IF(B2507="-","-",_xldudf_EVEONLINE_CATEGORY(_FV(B2507,"category_id")))</f>
        <v>-</v>
      </c>
      <c r="K2507" s="4" cm="1">
        <f t="array" ref="K2507">IFERROR(_FV(_xldudf_EVEONLINE_TYPE(_FV(_FV(A2507,"type"),"id")),"Adjusted Price",TRUE),0)</f>
        <v>0</v>
      </c>
      <c r="L2507" s="4">
        <f t="shared" si="39"/>
        <v>0</v>
      </c>
    </row>
    <row r="2508" spans="2:12">
      <c r="B2508" t="str" cm="1">
        <f t="array" ref="B2508">IF(A2508="","-",_xldudf_EVEONLINE_GROUP(_FV(_FV(A2508,"type"),"groupID")))</f>
        <v>-</v>
      </c>
      <c r="C2508" t="str" cm="1">
        <f t="array" ref="C2508">IF(B2508="-","-",_xldudf_EVEONLINE_CATEGORY(_FV(B2508,"category_id")))</f>
        <v>-</v>
      </c>
      <c r="K2508" s="4" cm="1">
        <f t="array" ref="K2508">IFERROR(_FV(_xldudf_EVEONLINE_TYPE(_FV(_FV(A2508,"type"),"id")),"Adjusted Price",TRUE),0)</f>
        <v>0</v>
      </c>
      <c r="L2508" s="4">
        <f t="shared" si="39"/>
        <v>0</v>
      </c>
    </row>
    <row r="2509" spans="2:12">
      <c r="B2509" t="str" cm="1">
        <f t="array" ref="B2509">IF(A2509="","-",_xldudf_EVEONLINE_GROUP(_FV(_FV(A2509,"type"),"groupID")))</f>
        <v>-</v>
      </c>
      <c r="C2509" t="str" cm="1">
        <f t="array" ref="C2509">IF(B2509="-","-",_xldudf_EVEONLINE_CATEGORY(_FV(B2509,"category_id")))</f>
        <v>-</v>
      </c>
      <c r="K2509" s="4" cm="1">
        <f t="array" ref="K2509">IFERROR(_FV(_xldudf_EVEONLINE_TYPE(_FV(_FV(A2509,"type"),"id")),"Adjusted Price",TRUE),0)</f>
        <v>0</v>
      </c>
      <c r="L2509" s="4">
        <f t="shared" si="39"/>
        <v>0</v>
      </c>
    </row>
    <row r="2510" spans="2:12">
      <c r="B2510" t="str" cm="1">
        <f t="array" ref="B2510">IF(A2510="","-",_xldudf_EVEONLINE_GROUP(_FV(_FV(A2510,"type"),"groupID")))</f>
        <v>-</v>
      </c>
      <c r="C2510" t="str" cm="1">
        <f t="array" ref="C2510">IF(B2510="-","-",_xldudf_EVEONLINE_CATEGORY(_FV(B2510,"category_id")))</f>
        <v>-</v>
      </c>
      <c r="K2510" s="4" cm="1">
        <f t="array" ref="K2510">IFERROR(_FV(_xldudf_EVEONLINE_TYPE(_FV(_FV(A2510,"type"),"id")),"Adjusted Price",TRUE),0)</f>
        <v>0</v>
      </c>
      <c r="L2510" s="4">
        <f t="shared" si="39"/>
        <v>0</v>
      </c>
    </row>
    <row r="2511" spans="2:12">
      <c r="B2511" t="str" cm="1">
        <f t="array" ref="B2511">IF(A2511="","-",_xldudf_EVEONLINE_GROUP(_FV(_FV(A2511,"type"),"groupID")))</f>
        <v>-</v>
      </c>
      <c r="C2511" t="str" cm="1">
        <f t="array" ref="C2511">IF(B2511="-","-",_xldudf_EVEONLINE_CATEGORY(_FV(B2511,"category_id")))</f>
        <v>-</v>
      </c>
      <c r="K2511" s="4" cm="1">
        <f t="array" ref="K2511">IFERROR(_FV(_xldudf_EVEONLINE_TYPE(_FV(_FV(A2511,"type"),"id")),"Adjusted Price",TRUE),0)</f>
        <v>0</v>
      </c>
      <c r="L2511" s="4">
        <f t="shared" si="39"/>
        <v>0</v>
      </c>
    </row>
    <row r="2512" spans="2:12">
      <c r="B2512" t="str" cm="1">
        <f t="array" ref="B2512">IF(A2512="","-",_xldudf_EVEONLINE_GROUP(_FV(_FV(A2512,"type"),"groupID")))</f>
        <v>-</v>
      </c>
      <c r="C2512" t="str" cm="1">
        <f t="array" ref="C2512">IF(B2512="-","-",_xldudf_EVEONLINE_CATEGORY(_FV(B2512,"category_id")))</f>
        <v>-</v>
      </c>
      <c r="K2512" s="4" cm="1">
        <f t="array" ref="K2512">IFERROR(_FV(_xldudf_EVEONLINE_TYPE(_FV(_FV(A2512,"type"),"id")),"Adjusted Price",TRUE),0)</f>
        <v>0</v>
      </c>
      <c r="L2512" s="4">
        <f t="shared" si="39"/>
        <v>0</v>
      </c>
    </row>
    <row r="2513" spans="2:12">
      <c r="B2513" t="str" cm="1">
        <f t="array" ref="B2513">IF(A2513="","-",_xldudf_EVEONLINE_GROUP(_FV(_FV(A2513,"type"),"groupID")))</f>
        <v>-</v>
      </c>
      <c r="C2513" t="str" cm="1">
        <f t="array" ref="C2513">IF(B2513="-","-",_xldudf_EVEONLINE_CATEGORY(_FV(B2513,"category_id")))</f>
        <v>-</v>
      </c>
      <c r="K2513" s="4" cm="1">
        <f t="array" ref="K2513">IFERROR(_FV(_xldudf_EVEONLINE_TYPE(_FV(_FV(A2513,"type"),"id")),"Adjusted Price",TRUE),0)</f>
        <v>0</v>
      </c>
      <c r="L2513" s="4">
        <f t="shared" si="39"/>
        <v>0</v>
      </c>
    </row>
    <row r="2514" spans="2:12">
      <c r="B2514" t="str" cm="1">
        <f t="array" ref="B2514">IF(A2514="","-",_xldudf_EVEONLINE_GROUP(_FV(_FV(A2514,"type"),"groupID")))</f>
        <v>-</v>
      </c>
      <c r="C2514" t="str" cm="1">
        <f t="array" ref="C2514">IF(B2514="-","-",_xldudf_EVEONLINE_CATEGORY(_FV(B2514,"category_id")))</f>
        <v>-</v>
      </c>
      <c r="K2514" s="4" cm="1">
        <f t="array" ref="K2514">IFERROR(_FV(_xldudf_EVEONLINE_TYPE(_FV(_FV(A2514,"type"),"id")),"Adjusted Price",TRUE),0)</f>
        <v>0</v>
      </c>
      <c r="L2514" s="4">
        <f t="shared" si="39"/>
        <v>0</v>
      </c>
    </row>
    <row r="2515" spans="2:12">
      <c r="B2515" t="str" cm="1">
        <f t="array" ref="B2515">IF(A2515="","-",_xldudf_EVEONLINE_GROUP(_FV(_FV(A2515,"type"),"groupID")))</f>
        <v>-</v>
      </c>
      <c r="C2515" t="str" cm="1">
        <f t="array" ref="C2515">IF(B2515="-","-",_xldudf_EVEONLINE_CATEGORY(_FV(B2515,"category_id")))</f>
        <v>-</v>
      </c>
      <c r="K2515" s="4" cm="1">
        <f t="array" ref="K2515">IFERROR(_FV(_xldudf_EVEONLINE_TYPE(_FV(_FV(A2515,"type"),"id")),"Adjusted Price",TRUE),0)</f>
        <v>0</v>
      </c>
      <c r="L2515" s="4">
        <f t="shared" si="39"/>
        <v>0</v>
      </c>
    </row>
    <row r="2516" spans="2:12">
      <c r="B2516" t="str" cm="1">
        <f t="array" ref="B2516">IF(A2516="","-",_xldudf_EVEONLINE_GROUP(_FV(_FV(A2516,"type"),"groupID")))</f>
        <v>-</v>
      </c>
      <c r="C2516" t="str" cm="1">
        <f t="array" ref="C2516">IF(B2516="-","-",_xldudf_EVEONLINE_CATEGORY(_FV(B2516,"category_id")))</f>
        <v>-</v>
      </c>
      <c r="K2516" s="4" cm="1">
        <f t="array" ref="K2516">IFERROR(_FV(_xldudf_EVEONLINE_TYPE(_FV(_FV(A2516,"type"),"id")),"Adjusted Price",TRUE),0)</f>
        <v>0</v>
      </c>
      <c r="L2516" s="4">
        <f t="shared" si="39"/>
        <v>0</v>
      </c>
    </row>
    <row r="2517" spans="2:12">
      <c r="B2517" t="str" cm="1">
        <f t="array" ref="B2517">IF(A2517="","-",_xldudf_EVEONLINE_GROUP(_FV(_FV(A2517,"type"),"groupID")))</f>
        <v>-</v>
      </c>
      <c r="C2517" t="str" cm="1">
        <f t="array" ref="C2517">IF(B2517="-","-",_xldudf_EVEONLINE_CATEGORY(_FV(B2517,"category_id")))</f>
        <v>-</v>
      </c>
      <c r="K2517" s="4" cm="1">
        <f t="array" ref="K2517">IFERROR(_FV(_xldudf_EVEONLINE_TYPE(_FV(_FV(A2517,"type"),"id")),"Adjusted Price",TRUE),0)</f>
        <v>0</v>
      </c>
      <c r="L2517" s="4">
        <f t="shared" si="39"/>
        <v>0</v>
      </c>
    </row>
    <row r="2518" spans="2:12">
      <c r="B2518" t="str" cm="1">
        <f t="array" ref="B2518">IF(A2518="","-",_xldudf_EVEONLINE_GROUP(_FV(_FV(A2518,"type"),"groupID")))</f>
        <v>-</v>
      </c>
      <c r="C2518" t="str" cm="1">
        <f t="array" ref="C2518">IF(B2518="-","-",_xldudf_EVEONLINE_CATEGORY(_FV(B2518,"category_id")))</f>
        <v>-</v>
      </c>
      <c r="K2518" s="4" cm="1">
        <f t="array" ref="K2518">IFERROR(_FV(_xldudf_EVEONLINE_TYPE(_FV(_FV(A2518,"type"),"id")),"Adjusted Price",TRUE),0)</f>
        <v>0</v>
      </c>
      <c r="L2518" s="4">
        <f t="shared" si="39"/>
        <v>0</v>
      </c>
    </row>
    <row r="2519" spans="2:12">
      <c r="B2519" t="str" cm="1">
        <f t="array" ref="B2519">IF(A2519="","-",_xldudf_EVEONLINE_GROUP(_FV(_FV(A2519,"type"),"groupID")))</f>
        <v>-</v>
      </c>
      <c r="C2519" t="str" cm="1">
        <f t="array" ref="C2519">IF(B2519="-","-",_xldudf_EVEONLINE_CATEGORY(_FV(B2519,"category_id")))</f>
        <v>-</v>
      </c>
      <c r="K2519" s="4" cm="1">
        <f t="array" ref="K2519">IFERROR(_FV(_xldudf_EVEONLINE_TYPE(_FV(_FV(A2519,"type"),"id")),"Adjusted Price",TRUE),0)</f>
        <v>0</v>
      </c>
      <c r="L2519" s="4">
        <f t="shared" si="39"/>
        <v>0</v>
      </c>
    </row>
    <row r="2520" spans="2:12">
      <c r="B2520" t="str" cm="1">
        <f t="array" ref="B2520">IF(A2520="","-",_xldudf_EVEONLINE_GROUP(_FV(_FV(A2520,"type"),"groupID")))</f>
        <v>-</v>
      </c>
      <c r="C2520" t="str" cm="1">
        <f t="array" ref="C2520">IF(B2520="-","-",_xldudf_EVEONLINE_CATEGORY(_FV(B2520,"category_id")))</f>
        <v>-</v>
      </c>
      <c r="K2520" s="4" cm="1">
        <f t="array" ref="K2520">IFERROR(_FV(_xldudf_EVEONLINE_TYPE(_FV(_FV(A2520,"type"),"id")),"Adjusted Price",TRUE),0)</f>
        <v>0</v>
      </c>
      <c r="L2520" s="4">
        <f t="shared" si="39"/>
        <v>0</v>
      </c>
    </row>
    <row r="2521" spans="2:12">
      <c r="B2521" t="str" cm="1">
        <f t="array" ref="B2521">IF(A2521="","-",_xldudf_EVEONLINE_GROUP(_FV(_FV(A2521,"type"),"groupID")))</f>
        <v>-</v>
      </c>
      <c r="C2521" t="str" cm="1">
        <f t="array" ref="C2521">IF(B2521="-","-",_xldudf_EVEONLINE_CATEGORY(_FV(B2521,"category_id")))</f>
        <v>-</v>
      </c>
      <c r="K2521" s="4" cm="1">
        <f t="array" ref="K2521">IFERROR(_FV(_xldudf_EVEONLINE_TYPE(_FV(_FV(A2521,"type"),"id")),"Adjusted Price",TRUE),0)</f>
        <v>0</v>
      </c>
      <c r="L2521" s="4">
        <f t="shared" si="39"/>
        <v>0</v>
      </c>
    </row>
    <row r="2522" spans="2:12">
      <c r="B2522" t="str" cm="1">
        <f t="array" ref="B2522">IF(A2522="","-",_xldudf_EVEONLINE_GROUP(_FV(_FV(A2522,"type"),"groupID")))</f>
        <v>-</v>
      </c>
      <c r="C2522" t="str" cm="1">
        <f t="array" ref="C2522">IF(B2522="-","-",_xldudf_EVEONLINE_CATEGORY(_FV(B2522,"category_id")))</f>
        <v>-</v>
      </c>
      <c r="K2522" s="4" cm="1">
        <f t="array" ref="K2522">IFERROR(_FV(_xldudf_EVEONLINE_TYPE(_FV(_FV(A2522,"type"),"id")),"Adjusted Price",TRUE),0)</f>
        <v>0</v>
      </c>
      <c r="L2522" s="4">
        <f t="shared" si="39"/>
        <v>0</v>
      </c>
    </row>
    <row r="2523" spans="2:12">
      <c r="B2523" t="str" cm="1">
        <f t="array" ref="B2523">IF(A2523="","-",_xldudf_EVEONLINE_GROUP(_FV(_FV(A2523,"type"),"groupID")))</f>
        <v>-</v>
      </c>
      <c r="C2523" t="str" cm="1">
        <f t="array" ref="C2523">IF(B2523="-","-",_xldudf_EVEONLINE_CATEGORY(_FV(B2523,"category_id")))</f>
        <v>-</v>
      </c>
      <c r="K2523" s="4" cm="1">
        <f t="array" ref="K2523">IFERROR(_FV(_xldudf_EVEONLINE_TYPE(_FV(_FV(A2523,"type"),"id")),"Adjusted Price",TRUE),0)</f>
        <v>0</v>
      </c>
      <c r="L2523" s="4">
        <f t="shared" si="39"/>
        <v>0</v>
      </c>
    </row>
    <row r="2524" spans="2:12">
      <c r="B2524" t="str" cm="1">
        <f t="array" ref="B2524">IF(A2524="","-",_xldudf_EVEONLINE_GROUP(_FV(_FV(A2524,"type"),"groupID")))</f>
        <v>-</v>
      </c>
      <c r="C2524" t="str" cm="1">
        <f t="array" ref="C2524">IF(B2524="-","-",_xldudf_EVEONLINE_CATEGORY(_FV(B2524,"category_id")))</f>
        <v>-</v>
      </c>
      <c r="K2524" s="4" cm="1">
        <f t="array" ref="K2524">IFERROR(_FV(_xldudf_EVEONLINE_TYPE(_FV(_FV(A2524,"type"),"id")),"Adjusted Price",TRUE),0)</f>
        <v>0</v>
      </c>
      <c r="L2524" s="4">
        <f t="shared" si="39"/>
        <v>0</v>
      </c>
    </row>
    <row r="2525" spans="2:12">
      <c r="B2525" t="str" cm="1">
        <f t="array" ref="B2525">IF(A2525="","-",_xldudf_EVEONLINE_GROUP(_FV(_FV(A2525,"type"),"groupID")))</f>
        <v>-</v>
      </c>
      <c r="C2525" t="str" cm="1">
        <f t="array" ref="C2525">IF(B2525="-","-",_xldudf_EVEONLINE_CATEGORY(_FV(B2525,"category_id")))</f>
        <v>-</v>
      </c>
      <c r="K2525" s="4" cm="1">
        <f t="array" ref="K2525">IFERROR(_FV(_xldudf_EVEONLINE_TYPE(_FV(_FV(A2525,"type"),"id")),"Adjusted Price",TRUE),0)</f>
        <v>0</v>
      </c>
      <c r="L2525" s="4">
        <f t="shared" si="39"/>
        <v>0</v>
      </c>
    </row>
    <row r="2526" spans="2:12">
      <c r="B2526" t="str" cm="1">
        <f t="array" ref="B2526">IF(A2526="","-",_xldudf_EVEONLINE_GROUP(_FV(_FV(A2526,"type"),"groupID")))</f>
        <v>-</v>
      </c>
      <c r="C2526" t="str" cm="1">
        <f t="array" ref="C2526">IF(B2526="-","-",_xldudf_EVEONLINE_CATEGORY(_FV(B2526,"category_id")))</f>
        <v>-</v>
      </c>
      <c r="K2526" s="4" cm="1">
        <f t="array" ref="K2526">IFERROR(_FV(_xldudf_EVEONLINE_TYPE(_FV(_FV(A2526,"type"),"id")),"Adjusted Price",TRUE),0)</f>
        <v>0</v>
      </c>
      <c r="L2526" s="4">
        <f t="shared" si="39"/>
        <v>0</v>
      </c>
    </row>
    <row r="2527" spans="2:12">
      <c r="B2527" t="str" cm="1">
        <f t="array" ref="B2527">IF(A2527="","-",_xldudf_EVEONLINE_GROUP(_FV(_FV(A2527,"type"),"groupID")))</f>
        <v>-</v>
      </c>
      <c r="C2527" t="str" cm="1">
        <f t="array" ref="C2527">IF(B2527="-","-",_xldudf_EVEONLINE_CATEGORY(_FV(B2527,"category_id")))</f>
        <v>-</v>
      </c>
      <c r="K2527" s="4" cm="1">
        <f t="array" ref="K2527">IFERROR(_FV(_xldudf_EVEONLINE_TYPE(_FV(_FV(A2527,"type"),"id")),"Adjusted Price",TRUE),0)</f>
        <v>0</v>
      </c>
      <c r="L2527" s="4">
        <f t="shared" si="39"/>
        <v>0</v>
      </c>
    </row>
    <row r="2528" spans="2:12">
      <c r="B2528" t="str" cm="1">
        <f t="array" ref="B2528">IF(A2528="","-",_xldudf_EVEONLINE_GROUP(_FV(_FV(A2528,"type"),"groupID")))</f>
        <v>-</v>
      </c>
      <c r="C2528" t="str" cm="1">
        <f t="array" ref="C2528">IF(B2528="-","-",_xldudf_EVEONLINE_CATEGORY(_FV(B2528,"category_id")))</f>
        <v>-</v>
      </c>
      <c r="K2528" s="4" cm="1">
        <f t="array" ref="K2528">IFERROR(_FV(_xldudf_EVEONLINE_TYPE(_FV(_FV(A2528,"type"),"id")),"Adjusted Price",TRUE),0)</f>
        <v>0</v>
      </c>
      <c r="L2528" s="4">
        <f t="shared" si="39"/>
        <v>0</v>
      </c>
    </row>
    <row r="2529" spans="2:12">
      <c r="B2529" t="str" cm="1">
        <f t="array" ref="B2529">IF(A2529="","-",_xldudf_EVEONLINE_GROUP(_FV(_FV(A2529,"type"),"groupID")))</f>
        <v>-</v>
      </c>
      <c r="C2529" t="str" cm="1">
        <f t="array" ref="C2529">IF(B2529="-","-",_xldudf_EVEONLINE_CATEGORY(_FV(B2529,"category_id")))</f>
        <v>-</v>
      </c>
      <c r="K2529" s="4" cm="1">
        <f t="array" ref="K2529">IFERROR(_FV(_xldudf_EVEONLINE_TYPE(_FV(_FV(A2529,"type"),"id")),"Adjusted Price",TRUE),0)</f>
        <v>0</v>
      </c>
      <c r="L2529" s="4">
        <f t="shared" si="39"/>
        <v>0</v>
      </c>
    </row>
    <row r="2530" spans="2:12">
      <c r="B2530" t="str" cm="1">
        <f t="array" ref="B2530">IF(A2530="","-",_xldudf_EVEONLINE_GROUP(_FV(_FV(A2530,"type"),"groupID")))</f>
        <v>-</v>
      </c>
      <c r="C2530" t="str" cm="1">
        <f t="array" ref="C2530">IF(B2530="-","-",_xldudf_EVEONLINE_CATEGORY(_FV(B2530,"category_id")))</f>
        <v>-</v>
      </c>
      <c r="K2530" s="4" cm="1">
        <f t="array" ref="K2530">IFERROR(_FV(_xldudf_EVEONLINE_TYPE(_FV(_FV(A2530,"type"),"id")),"Adjusted Price",TRUE),0)</f>
        <v>0</v>
      </c>
      <c r="L2530" s="4">
        <f t="shared" si="39"/>
        <v>0</v>
      </c>
    </row>
    <row r="2531" spans="2:12">
      <c r="B2531" t="str" cm="1">
        <f t="array" ref="B2531">IF(A2531="","-",_xldudf_EVEONLINE_GROUP(_FV(_FV(A2531,"type"),"groupID")))</f>
        <v>-</v>
      </c>
      <c r="C2531" t="str" cm="1">
        <f t="array" ref="C2531">IF(B2531="-","-",_xldudf_EVEONLINE_CATEGORY(_FV(B2531,"category_id")))</f>
        <v>-</v>
      </c>
      <c r="K2531" s="4" cm="1">
        <f t="array" ref="K2531">IFERROR(_FV(_xldudf_EVEONLINE_TYPE(_FV(_FV(A2531,"type"),"id")),"Adjusted Price",TRUE),0)</f>
        <v>0</v>
      </c>
      <c r="L2531" s="4">
        <f t="shared" si="39"/>
        <v>0</v>
      </c>
    </row>
    <row r="2532" spans="2:12">
      <c r="B2532" t="str" cm="1">
        <f t="array" ref="B2532">IF(A2532="","-",_xldudf_EVEONLINE_GROUP(_FV(_FV(A2532,"type"),"groupID")))</f>
        <v>-</v>
      </c>
      <c r="C2532" t="str" cm="1">
        <f t="array" ref="C2532">IF(B2532="-","-",_xldudf_EVEONLINE_CATEGORY(_FV(B2532,"category_id")))</f>
        <v>-</v>
      </c>
      <c r="K2532" s="4" cm="1">
        <f t="array" ref="K2532">IFERROR(_FV(_xldudf_EVEONLINE_TYPE(_FV(_FV(A2532,"type"),"id")),"Adjusted Price",TRUE),0)</f>
        <v>0</v>
      </c>
      <c r="L2532" s="4">
        <f t="shared" si="39"/>
        <v>0</v>
      </c>
    </row>
    <row r="2533" spans="2:12">
      <c r="B2533" t="str" cm="1">
        <f t="array" ref="B2533">IF(A2533="","-",_xldudf_EVEONLINE_GROUP(_FV(_FV(A2533,"type"),"groupID")))</f>
        <v>-</v>
      </c>
      <c r="C2533" t="str" cm="1">
        <f t="array" ref="C2533">IF(B2533="-","-",_xldudf_EVEONLINE_CATEGORY(_FV(B2533,"category_id")))</f>
        <v>-</v>
      </c>
      <c r="K2533" s="4" cm="1">
        <f t="array" ref="K2533">IFERROR(_FV(_xldudf_EVEONLINE_TYPE(_FV(_FV(A2533,"type"),"id")),"Adjusted Price",TRUE),0)</f>
        <v>0</v>
      </c>
      <c r="L2533" s="4">
        <f t="shared" si="39"/>
        <v>0</v>
      </c>
    </row>
    <row r="2534" spans="2:12">
      <c r="B2534" t="str" cm="1">
        <f t="array" ref="B2534">IF(A2534="","-",_xldudf_EVEONLINE_GROUP(_FV(_FV(A2534,"type"),"groupID")))</f>
        <v>-</v>
      </c>
      <c r="C2534" t="str" cm="1">
        <f t="array" ref="C2534">IF(B2534="-","-",_xldudf_EVEONLINE_CATEGORY(_FV(B2534,"category_id")))</f>
        <v>-</v>
      </c>
      <c r="K2534" s="4" cm="1">
        <f t="array" ref="K2534">IFERROR(_FV(_xldudf_EVEONLINE_TYPE(_FV(_FV(A2534,"type"),"id")),"Adjusted Price",TRUE),0)</f>
        <v>0</v>
      </c>
      <c r="L2534" s="4">
        <f t="shared" si="39"/>
        <v>0</v>
      </c>
    </row>
    <row r="2535" spans="2:12">
      <c r="B2535" t="str" cm="1">
        <f t="array" ref="B2535">IF(A2535="","-",_xldudf_EVEONLINE_GROUP(_FV(_FV(A2535,"type"),"groupID")))</f>
        <v>-</v>
      </c>
      <c r="C2535" t="str" cm="1">
        <f t="array" ref="C2535">IF(B2535="-","-",_xldudf_EVEONLINE_CATEGORY(_FV(B2535,"category_id")))</f>
        <v>-</v>
      </c>
      <c r="K2535" s="4" cm="1">
        <f t="array" ref="K2535">IFERROR(_FV(_xldudf_EVEONLINE_TYPE(_FV(_FV(A2535,"type"),"id")),"Adjusted Price",TRUE),0)</f>
        <v>0</v>
      </c>
      <c r="L2535" s="4">
        <f t="shared" si="39"/>
        <v>0</v>
      </c>
    </row>
    <row r="2536" spans="2:12">
      <c r="B2536" t="str" cm="1">
        <f t="array" ref="B2536">IF(A2536="","-",_xldudf_EVEONLINE_GROUP(_FV(_FV(A2536,"type"),"groupID")))</f>
        <v>-</v>
      </c>
      <c r="C2536" t="str" cm="1">
        <f t="array" ref="C2536">IF(B2536="-","-",_xldudf_EVEONLINE_CATEGORY(_FV(B2536,"category_id")))</f>
        <v>-</v>
      </c>
      <c r="K2536" s="4" cm="1">
        <f t="array" ref="K2536">IFERROR(_FV(_xldudf_EVEONLINE_TYPE(_FV(_FV(A2536,"type"),"id")),"Adjusted Price",TRUE),0)</f>
        <v>0</v>
      </c>
      <c r="L2536" s="4">
        <f t="shared" si="39"/>
        <v>0</v>
      </c>
    </row>
    <row r="2537" spans="2:12">
      <c r="B2537" t="str" cm="1">
        <f t="array" ref="B2537">IF(A2537="","-",_xldudf_EVEONLINE_GROUP(_FV(_FV(A2537,"type"),"groupID")))</f>
        <v>-</v>
      </c>
      <c r="C2537" t="str" cm="1">
        <f t="array" ref="C2537">IF(B2537="-","-",_xldudf_EVEONLINE_CATEGORY(_FV(B2537,"category_id")))</f>
        <v>-</v>
      </c>
      <c r="K2537" s="4" cm="1">
        <f t="array" ref="K2537">IFERROR(_FV(_xldudf_EVEONLINE_TYPE(_FV(_FV(A2537,"type"),"id")),"Adjusted Price",TRUE),0)</f>
        <v>0</v>
      </c>
      <c r="L2537" s="4">
        <f t="shared" si="39"/>
        <v>0</v>
      </c>
    </row>
    <row r="2538" spans="2:12">
      <c r="B2538" t="str" cm="1">
        <f t="array" ref="B2538">IF(A2538="","-",_xldudf_EVEONLINE_GROUP(_FV(_FV(A2538,"type"),"groupID")))</f>
        <v>-</v>
      </c>
      <c r="C2538" t="str" cm="1">
        <f t="array" ref="C2538">IF(B2538="-","-",_xldudf_EVEONLINE_CATEGORY(_FV(B2538,"category_id")))</f>
        <v>-</v>
      </c>
      <c r="K2538" s="4" cm="1">
        <f t="array" ref="K2538">IFERROR(_FV(_xldudf_EVEONLINE_TYPE(_FV(_FV(A2538,"type"),"id")),"Adjusted Price",TRUE),0)</f>
        <v>0</v>
      </c>
      <c r="L2538" s="4">
        <f t="shared" si="39"/>
        <v>0</v>
      </c>
    </row>
    <row r="2539" spans="2:12">
      <c r="B2539" t="str" cm="1">
        <f t="array" ref="B2539">IF(A2539="","-",_xldudf_EVEONLINE_GROUP(_FV(_FV(A2539,"type"),"groupID")))</f>
        <v>-</v>
      </c>
      <c r="C2539" t="str" cm="1">
        <f t="array" ref="C2539">IF(B2539="-","-",_xldudf_EVEONLINE_CATEGORY(_FV(B2539,"category_id")))</f>
        <v>-</v>
      </c>
      <c r="K2539" s="4" cm="1">
        <f t="array" ref="K2539">IFERROR(_FV(_xldudf_EVEONLINE_TYPE(_FV(_FV(A2539,"type"),"id")),"Adjusted Price",TRUE),0)</f>
        <v>0</v>
      </c>
      <c r="L2539" s="4">
        <f t="shared" si="39"/>
        <v>0</v>
      </c>
    </row>
    <row r="2540" spans="2:12">
      <c r="B2540" t="str" cm="1">
        <f t="array" ref="B2540">IF(A2540="","-",_xldudf_EVEONLINE_GROUP(_FV(_FV(A2540,"type"),"groupID")))</f>
        <v>-</v>
      </c>
      <c r="C2540" t="str" cm="1">
        <f t="array" ref="C2540">IF(B2540="-","-",_xldudf_EVEONLINE_CATEGORY(_FV(B2540,"category_id")))</f>
        <v>-</v>
      </c>
      <c r="K2540" s="4" cm="1">
        <f t="array" ref="K2540">IFERROR(_FV(_xldudf_EVEONLINE_TYPE(_FV(_FV(A2540,"type"),"id")),"Adjusted Price",TRUE),0)</f>
        <v>0</v>
      </c>
      <c r="L2540" s="4">
        <f t="shared" si="39"/>
        <v>0</v>
      </c>
    </row>
    <row r="2541" spans="2:12">
      <c r="B2541" t="str" cm="1">
        <f t="array" ref="B2541">IF(A2541="","-",_xldudf_EVEONLINE_GROUP(_FV(_FV(A2541,"type"),"groupID")))</f>
        <v>-</v>
      </c>
      <c r="C2541" t="str" cm="1">
        <f t="array" ref="C2541">IF(B2541="-","-",_xldudf_EVEONLINE_CATEGORY(_FV(B2541,"category_id")))</f>
        <v>-</v>
      </c>
      <c r="K2541" s="4" cm="1">
        <f t="array" ref="K2541">IFERROR(_FV(_xldudf_EVEONLINE_TYPE(_FV(_FV(A2541,"type"),"id")),"Adjusted Price",TRUE),0)</f>
        <v>0</v>
      </c>
      <c r="L2541" s="4">
        <f t="shared" si="39"/>
        <v>0</v>
      </c>
    </row>
    <row r="2542" spans="2:12">
      <c r="B2542" t="str" cm="1">
        <f t="array" ref="B2542">IF(A2542="","-",_xldudf_EVEONLINE_GROUP(_FV(_FV(A2542,"type"),"groupID")))</f>
        <v>-</v>
      </c>
      <c r="C2542" t="str" cm="1">
        <f t="array" ref="C2542">IF(B2542="-","-",_xldudf_EVEONLINE_CATEGORY(_FV(B2542,"category_id")))</f>
        <v>-</v>
      </c>
      <c r="K2542" s="4" cm="1">
        <f t="array" ref="K2542">IFERROR(_FV(_xldudf_EVEONLINE_TYPE(_FV(_FV(A2542,"type"),"id")),"Adjusted Price",TRUE),0)</f>
        <v>0</v>
      </c>
      <c r="L2542" s="4">
        <f t="shared" si="39"/>
        <v>0</v>
      </c>
    </row>
    <row r="2543" spans="2:12">
      <c r="B2543" t="str" cm="1">
        <f t="array" ref="B2543">IF(A2543="","-",_xldudf_EVEONLINE_GROUP(_FV(_FV(A2543,"type"),"groupID")))</f>
        <v>-</v>
      </c>
      <c r="C2543" t="str" cm="1">
        <f t="array" ref="C2543">IF(B2543="-","-",_xldudf_EVEONLINE_CATEGORY(_FV(B2543,"category_id")))</f>
        <v>-</v>
      </c>
      <c r="K2543" s="4" cm="1">
        <f t="array" ref="K2543">IFERROR(_FV(_xldudf_EVEONLINE_TYPE(_FV(_FV(A2543,"type"),"id")),"Adjusted Price",TRUE),0)</f>
        <v>0</v>
      </c>
      <c r="L2543" s="4">
        <f t="shared" si="39"/>
        <v>0</v>
      </c>
    </row>
    <row r="2544" spans="2:12">
      <c r="B2544" t="str" cm="1">
        <f t="array" ref="B2544">IF(A2544="","-",_xldudf_EVEONLINE_GROUP(_FV(_FV(A2544,"type"),"groupID")))</f>
        <v>-</v>
      </c>
      <c r="C2544" t="str" cm="1">
        <f t="array" ref="C2544">IF(B2544="-","-",_xldudf_EVEONLINE_CATEGORY(_FV(B2544,"category_id")))</f>
        <v>-</v>
      </c>
      <c r="K2544" s="4" cm="1">
        <f t="array" ref="K2544">IFERROR(_FV(_xldudf_EVEONLINE_TYPE(_FV(_FV(A2544,"type"),"id")),"Adjusted Price",TRUE),0)</f>
        <v>0</v>
      </c>
      <c r="L2544" s="4">
        <f t="shared" si="39"/>
        <v>0</v>
      </c>
    </row>
    <row r="2545" spans="2:12">
      <c r="B2545" t="str" cm="1">
        <f t="array" ref="B2545">IF(A2545="","-",_xldudf_EVEONLINE_GROUP(_FV(_FV(A2545,"type"),"groupID")))</f>
        <v>-</v>
      </c>
      <c r="C2545" t="str" cm="1">
        <f t="array" ref="C2545">IF(B2545="-","-",_xldudf_EVEONLINE_CATEGORY(_FV(B2545,"category_id")))</f>
        <v>-</v>
      </c>
      <c r="K2545" s="4" cm="1">
        <f t="array" ref="K2545">IFERROR(_FV(_xldudf_EVEONLINE_TYPE(_FV(_FV(A2545,"type"),"id")),"Adjusted Price",TRUE),0)</f>
        <v>0</v>
      </c>
      <c r="L2545" s="4">
        <f t="shared" si="39"/>
        <v>0</v>
      </c>
    </row>
    <row r="2546" spans="2:12">
      <c r="B2546" t="str" cm="1">
        <f t="array" ref="B2546">IF(A2546="","-",_xldudf_EVEONLINE_GROUP(_FV(_FV(A2546,"type"),"groupID")))</f>
        <v>-</v>
      </c>
      <c r="C2546" t="str" cm="1">
        <f t="array" ref="C2546">IF(B2546="-","-",_xldudf_EVEONLINE_CATEGORY(_FV(B2546,"category_id")))</f>
        <v>-</v>
      </c>
      <c r="K2546" s="4" cm="1">
        <f t="array" ref="K2546">IFERROR(_FV(_xldudf_EVEONLINE_TYPE(_FV(_FV(A2546,"type"),"id")),"Adjusted Price",TRUE),0)</f>
        <v>0</v>
      </c>
      <c r="L2546" s="4">
        <f t="shared" si="39"/>
        <v>0</v>
      </c>
    </row>
    <row r="2547" spans="2:12">
      <c r="B2547" t="str" cm="1">
        <f t="array" ref="B2547">IF(A2547="","-",_xldudf_EVEONLINE_GROUP(_FV(_FV(A2547,"type"),"groupID")))</f>
        <v>-</v>
      </c>
      <c r="C2547" t="str" cm="1">
        <f t="array" ref="C2547">IF(B2547="-","-",_xldudf_EVEONLINE_CATEGORY(_FV(B2547,"category_id")))</f>
        <v>-</v>
      </c>
      <c r="K2547" s="4" cm="1">
        <f t="array" ref="K2547">IFERROR(_FV(_xldudf_EVEONLINE_TYPE(_FV(_FV(A2547,"type"),"id")),"Adjusted Price",TRUE),0)</f>
        <v>0</v>
      </c>
      <c r="L2547" s="4">
        <f t="shared" si="39"/>
        <v>0</v>
      </c>
    </row>
    <row r="2548" spans="2:12">
      <c r="B2548" t="str" cm="1">
        <f t="array" ref="B2548">IF(A2548="","-",_xldudf_EVEONLINE_GROUP(_FV(_FV(A2548,"type"),"groupID")))</f>
        <v>-</v>
      </c>
      <c r="C2548" t="str" cm="1">
        <f t="array" ref="C2548">IF(B2548="-","-",_xldudf_EVEONLINE_CATEGORY(_FV(B2548,"category_id")))</f>
        <v>-</v>
      </c>
      <c r="K2548" s="4" cm="1">
        <f t="array" ref="K2548">IFERROR(_FV(_xldudf_EVEONLINE_TYPE(_FV(_FV(A2548,"type"),"id")),"Adjusted Price",TRUE),0)</f>
        <v>0</v>
      </c>
      <c r="L2548" s="4">
        <f t="shared" si="39"/>
        <v>0</v>
      </c>
    </row>
    <row r="2549" spans="2:12">
      <c r="B2549" t="str" cm="1">
        <f t="array" ref="B2549">IF(A2549="","-",_xldudf_EVEONLINE_GROUP(_FV(_FV(A2549,"type"),"groupID")))</f>
        <v>-</v>
      </c>
      <c r="C2549" t="str" cm="1">
        <f t="array" ref="C2549">IF(B2549="-","-",_xldudf_EVEONLINE_CATEGORY(_FV(B2549,"category_id")))</f>
        <v>-</v>
      </c>
      <c r="K2549" s="4" cm="1">
        <f t="array" ref="K2549">IFERROR(_FV(_xldudf_EVEONLINE_TYPE(_FV(_FV(A2549,"type"),"id")),"Adjusted Price",TRUE),0)</f>
        <v>0</v>
      </c>
      <c r="L2549" s="4">
        <f t="shared" si="39"/>
        <v>0</v>
      </c>
    </row>
    <row r="2550" spans="2:12">
      <c r="B2550" t="str" cm="1">
        <f t="array" ref="B2550">IF(A2550="","-",_xldudf_EVEONLINE_GROUP(_FV(_FV(A2550,"type"),"groupID")))</f>
        <v>-</v>
      </c>
      <c r="C2550" t="str" cm="1">
        <f t="array" ref="C2550">IF(B2550="-","-",_xldudf_EVEONLINE_CATEGORY(_FV(B2550,"category_id")))</f>
        <v>-</v>
      </c>
      <c r="K2550" s="4" cm="1">
        <f t="array" ref="K2550">IFERROR(_FV(_xldudf_EVEONLINE_TYPE(_FV(_FV(A2550,"type"),"id")),"Adjusted Price",TRUE),0)</f>
        <v>0</v>
      </c>
      <c r="L2550" s="4">
        <f t="shared" si="39"/>
        <v>0</v>
      </c>
    </row>
    <row r="2551" spans="2:12">
      <c r="B2551" t="str" cm="1">
        <f t="array" ref="B2551">IF(A2551="","-",_xldudf_EVEONLINE_GROUP(_FV(_FV(A2551,"type"),"groupID")))</f>
        <v>-</v>
      </c>
      <c r="C2551" t="str" cm="1">
        <f t="array" ref="C2551">IF(B2551="-","-",_xldudf_EVEONLINE_CATEGORY(_FV(B2551,"category_id")))</f>
        <v>-</v>
      </c>
      <c r="K2551" s="4" cm="1">
        <f t="array" ref="K2551">IFERROR(_FV(_xldudf_EVEONLINE_TYPE(_FV(_FV(A2551,"type"),"id")),"Adjusted Price",TRUE),0)</f>
        <v>0</v>
      </c>
      <c r="L2551" s="4">
        <f t="shared" si="39"/>
        <v>0</v>
      </c>
    </row>
    <row r="2552" spans="2:12">
      <c r="B2552" t="str" cm="1">
        <f t="array" ref="B2552">IF(A2552="","-",_xldudf_EVEONLINE_GROUP(_FV(_FV(A2552,"type"),"groupID")))</f>
        <v>-</v>
      </c>
      <c r="C2552" t="str" cm="1">
        <f t="array" ref="C2552">IF(B2552="-","-",_xldudf_EVEONLINE_CATEGORY(_FV(B2552,"category_id")))</f>
        <v>-</v>
      </c>
      <c r="K2552" s="4" cm="1">
        <f t="array" ref="K2552">IFERROR(_FV(_xldudf_EVEONLINE_TYPE(_FV(_FV(A2552,"type"),"id")),"Adjusted Price",TRUE),0)</f>
        <v>0</v>
      </c>
      <c r="L2552" s="4">
        <f t="shared" si="39"/>
        <v>0</v>
      </c>
    </row>
    <row r="2553" spans="2:12">
      <c r="B2553" t="str" cm="1">
        <f t="array" ref="B2553">IF(A2553="","-",_xldudf_EVEONLINE_GROUP(_FV(_FV(A2553,"type"),"groupID")))</f>
        <v>-</v>
      </c>
      <c r="C2553" t="str" cm="1">
        <f t="array" ref="C2553">IF(B2553="-","-",_xldudf_EVEONLINE_CATEGORY(_FV(B2553,"category_id")))</f>
        <v>-</v>
      </c>
      <c r="K2553" s="4" cm="1">
        <f t="array" ref="K2553">IFERROR(_FV(_xldudf_EVEONLINE_TYPE(_FV(_FV(A2553,"type"),"id")),"Adjusted Price",TRUE),0)</f>
        <v>0</v>
      </c>
      <c r="L2553" s="4">
        <f t="shared" si="39"/>
        <v>0</v>
      </c>
    </row>
    <row r="2554" spans="2:12">
      <c r="B2554" t="str" cm="1">
        <f t="array" ref="B2554">IF(A2554="","-",_xldudf_EVEONLINE_GROUP(_FV(_FV(A2554,"type"),"groupID")))</f>
        <v>-</v>
      </c>
      <c r="C2554" t="str" cm="1">
        <f t="array" ref="C2554">IF(B2554="-","-",_xldudf_EVEONLINE_CATEGORY(_FV(B2554,"category_id")))</f>
        <v>-</v>
      </c>
      <c r="K2554" s="4" cm="1">
        <f t="array" ref="K2554">IFERROR(_FV(_xldudf_EVEONLINE_TYPE(_FV(_FV(A2554,"type"),"id")),"Adjusted Price",TRUE),0)</f>
        <v>0</v>
      </c>
      <c r="L2554" s="4">
        <f t="shared" si="39"/>
        <v>0</v>
      </c>
    </row>
    <row r="2555" spans="2:12">
      <c r="B2555" t="str" cm="1">
        <f t="array" ref="B2555">IF(A2555="","-",_xldudf_EVEONLINE_GROUP(_FV(_FV(A2555,"type"),"groupID")))</f>
        <v>-</v>
      </c>
      <c r="C2555" t="str" cm="1">
        <f t="array" ref="C2555">IF(B2555="-","-",_xldudf_EVEONLINE_CATEGORY(_FV(B2555,"category_id")))</f>
        <v>-</v>
      </c>
      <c r="K2555" s="4" cm="1">
        <f t="array" ref="K2555">IFERROR(_FV(_xldudf_EVEONLINE_TYPE(_FV(_FV(A2555,"type"),"id")),"Adjusted Price",TRUE),0)</f>
        <v>0</v>
      </c>
      <c r="L2555" s="4">
        <f t="shared" si="39"/>
        <v>0</v>
      </c>
    </row>
    <row r="2556" spans="2:12">
      <c r="B2556" t="str" cm="1">
        <f t="array" ref="B2556">IF(A2556="","-",_xldudf_EVEONLINE_GROUP(_FV(_FV(A2556,"type"),"groupID")))</f>
        <v>-</v>
      </c>
      <c r="C2556" t="str" cm="1">
        <f t="array" ref="C2556">IF(B2556="-","-",_xldudf_EVEONLINE_CATEGORY(_FV(B2556,"category_id")))</f>
        <v>-</v>
      </c>
      <c r="K2556" s="4" cm="1">
        <f t="array" ref="K2556">IFERROR(_FV(_xldudf_EVEONLINE_TYPE(_FV(_FV(A2556,"type"),"id")),"Adjusted Price",TRUE),0)</f>
        <v>0</v>
      </c>
      <c r="L2556" s="4">
        <f t="shared" si="39"/>
        <v>0</v>
      </c>
    </row>
    <row r="2557" spans="2:12">
      <c r="B2557" t="str" cm="1">
        <f t="array" ref="B2557">IF(A2557="","-",_xldudf_EVEONLINE_GROUP(_FV(_FV(A2557,"type"),"groupID")))</f>
        <v>-</v>
      </c>
      <c r="C2557" t="str" cm="1">
        <f t="array" ref="C2557">IF(B2557="-","-",_xldudf_EVEONLINE_CATEGORY(_FV(B2557,"category_id")))</f>
        <v>-</v>
      </c>
      <c r="K2557" s="4" cm="1">
        <f t="array" ref="K2557">IFERROR(_FV(_xldudf_EVEONLINE_TYPE(_FV(_FV(A2557,"type"),"id")),"Adjusted Price",TRUE),0)</f>
        <v>0</v>
      </c>
      <c r="L2557" s="4">
        <f t="shared" si="39"/>
        <v>0</v>
      </c>
    </row>
    <row r="2558" spans="2:12">
      <c r="B2558" t="str" cm="1">
        <f t="array" ref="B2558">IF(A2558="","-",_xldudf_EVEONLINE_GROUP(_FV(_FV(A2558,"type"),"groupID")))</f>
        <v>-</v>
      </c>
      <c r="C2558" t="str" cm="1">
        <f t="array" ref="C2558">IF(B2558="-","-",_xldudf_EVEONLINE_CATEGORY(_FV(B2558,"category_id")))</f>
        <v>-</v>
      </c>
      <c r="K2558" s="4" cm="1">
        <f t="array" ref="K2558">IFERROR(_FV(_xldudf_EVEONLINE_TYPE(_FV(_FV(A2558,"type"),"id")),"Adjusted Price",TRUE),0)</f>
        <v>0</v>
      </c>
      <c r="L2558" s="4">
        <f t="shared" si="39"/>
        <v>0</v>
      </c>
    </row>
    <row r="2559" spans="2:12">
      <c r="B2559" t="str" cm="1">
        <f t="array" ref="B2559">IF(A2559="","-",_xldudf_EVEONLINE_GROUP(_FV(_FV(A2559,"type"),"groupID")))</f>
        <v>-</v>
      </c>
      <c r="C2559" t="str" cm="1">
        <f t="array" ref="C2559">IF(B2559="-","-",_xldudf_EVEONLINE_CATEGORY(_FV(B2559,"category_id")))</f>
        <v>-</v>
      </c>
      <c r="K2559" s="4" cm="1">
        <f t="array" ref="K2559">IFERROR(_FV(_xldudf_EVEONLINE_TYPE(_FV(_FV(A2559,"type"),"id")),"Adjusted Price",TRUE),0)</f>
        <v>0</v>
      </c>
      <c r="L2559" s="4">
        <f t="shared" si="39"/>
        <v>0</v>
      </c>
    </row>
    <row r="2560" spans="2:12">
      <c r="B2560" t="str" cm="1">
        <f t="array" ref="B2560">IF(A2560="","-",_xldudf_EVEONLINE_GROUP(_FV(_FV(A2560,"type"),"groupID")))</f>
        <v>-</v>
      </c>
      <c r="C2560" t="str" cm="1">
        <f t="array" ref="C2560">IF(B2560="-","-",_xldudf_EVEONLINE_CATEGORY(_FV(B2560,"category_id")))</f>
        <v>-</v>
      </c>
      <c r="K2560" s="4" cm="1">
        <f t="array" ref="K2560">IFERROR(_FV(_xldudf_EVEONLINE_TYPE(_FV(_FV(A2560,"type"),"id")),"Adjusted Price",TRUE),0)</f>
        <v>0</v>
      </c>
      <c r="L2560" s="4">
        <f t="shared" si="39"/>
        <v>0</v>
      </c>
    </row>
    <row r="2561" spans="2:12">
      <c r="B2561" t="str" cm="1">
        <f t="array" ref="B2561">IF(A2561="","-",_xldudf_EVEONLINE_GROUP(_FV(_FV(A2561,"type"),"groupID")))</f>
        <v>-</v>
      </c>
      <c r="C2561" t="str" cm="1">
        <f t="array" ref="C2561">IF(B2561="-","-",_xldudf_EVEONLINE_CATEGORY(_FV(B2561,"category_id")))</f>
        <v>-</v>
      </c>
      <c r="K2561" s="4" cm="1">
        <f t="array" ref="K2561">IFERROR(_FV(_xldudf_EVEONLINE_TYPE(_FV(_FV(A2561,"type"),"id")),"Adjusted Price",TRUE),0)</f>
        <v>0</v>
      </c>
      <c r="L2561" s="4">
        <f t="shared" si="39"/>
        <v>0</v>
      </c>
    </row>
    <row r="2562" spans="2:12">
      <c r="B2562" t="str" cm="1">
        <f t="array" ref="B2562">IF(A2562="","-",_xldudf_EVEONLINE_GROUP(_FV(_FV(A2562,"type"),"groupID")))</f>
        <v>-</v>
      </c>
      <c r="C2562" t="str" cm="1">
        <f t="array" ref="C2562">IF(B2562="-","-",_xldudf_EVEONLINE_CATEGORY(_FV(B2562,"category_id")))</f>
        <v>-</v>
      </c>
      <c r="K2562" s="4" cm="1">
        <f t="array" ref="K2562">IFERROR(_FV(_xldudf_EVEONLINE_TYPE(_FV(_FV(A2562,"type"),"id")),"Adjusted Price",TRUE),0)</f>
        <v>0</v>
      </c>
      <c r="L2562" s="4">
        <f t="shared" si="39"/>
        <v>0</v>
      </c>
    </row>
    <row r="2563" spans="2:12">
      <c r="B2563" t="str" cm="1">
        <f t="array" ref="B2563">IF(A2563="","-",_xldudf_EVEONLINE_GROUP(_FV(_FV(A2563,"type"),"groupID")))</f>
        <v>-</v>
      </c>
      <c r="C2563" t="str" cm="1">
        <f t="array" ref="C2563">IF(B2563="-","-",_xldudf_EVEONLINE_CATEGORY(_FV(B2563,"category_id")))</f>
        <v>-</v>
      </c>
      <c r="K2563" s="4" cm="1">
        <f t="array" ref="K2563">IFERROR(_FV(_xldudf_EVEONLINE_TYPE(_FV(_FV(A2563,"type"),"id")),"Adjusted Price",TRUE),0)</f>
        <v>0</v>
      </c>
      <c r="L2563" s="4">
        <f t="shared" ref="L2563:L2626" si="40">F2563*K2563</f>
        <v>0</v>
      </c>
    </row>
    <row r="2564" spans="2:12">
      <c r="B2564" t="str" cm="1">
        <f t="array" ref="B2564">IF(A2564="","-",_xldudf_EVEONLINE_GROUP(_FV(_FV(A2564,"type"),"groupID")))</f>
        <v>-</v>
      </c>
      <c r="C2564" t="str" cm="1">
        <f t="array" ref="C2564">IF(B2564="-","-",_xldudf_EVEONLINE_CATEGORY(_FV(B2564,"category_id")))</f>
        <v>-</v>
      </c>
      <c r="K2564" s="4" cm="1">
        <f t="array" ref="K2564">IFERROR(_FV(_xldudf_EVEONLINE_TYPE(_FV(_FV(A2564,"type"),"id")),"Adjusted Price",TRUE),0)</f>
        <v>0</v>
      </c>
      <c r="L2564" s="4">
        <f t="shared" si="40"/>
        <v>0</v>
      </c>
    </row>
    <row r="2565" spans="2:12">
      <c r="B2565" t="str" cm="1">
        <f t="array" ref="B2565">IF(A2565="","-",_xldudf_EVEONLINE_GROUP(_FV(_FV(A2565,"type"),"groupID")))</f>
        <v>-</v>
      </c>
      <c r="C2565" t="str" cm="1">
        <f t="array" ref="C2565">IF(B2565="-","-",_xldudf_EVEONLINE_CATEGORY(_FV(B2565,"category_id")))</f>
        <v>-</v>
      </c>
      <c r="K2565" s="4" cm="1">
        <f t="array" ref="K2565">IFERROR(_FV(_xldudf_EVEONLINE_TYPE(_FV(_FV(A2565,"type"),"id")),"Adjusted Price",TRUE),0)</f>
        <v>0</v>
      </c>
      <c r="L2565" s="4">
        <f t="shared" si="40"/>
        <v>0</v>
      </c>
    </row>
    <row r="2566" spans="2:12">
      <c r="B2566" t="str" cm="1">
        <f t="array" ref="B2566">IF(A2566="","-",_xldudf_EVEONLINE_GROUP(_FV(_FV(A2566,"type"),"groupID")))</f>
        <v>-</v>
      </c>
      <c r="C2566" t="str" cm="1">
        <f t="array" ref="C2566">IF(B2566="-","-",_xldudf_EVEONLINE_CATEGORY(_FV(B2566,"category_id")))</f>
        <v>-</v>
      </c>
      <c r="K2566" s="4" cm="1">
        <f t="array" ref="K2566">IFERROR(_FV(_xldudf_EVEONLINE_TYPE(_FV(_FV(A2566,"type"),"id")),"Adjusted Price",TRUE),0)</f>
        <v>0</v>
      </c>
      <c r="L2566" s="4">
        <f t="shared" si="40"/>
        <v>0</v>
      </c>
    </row>
    <row r="2567" spans="2:12">
      <c r="B2567" t="str" cm="1">
        <f t="array" ref="B2567">IF(A2567="","-",_xldudf_EVEONLINE_GROUP(_FV(_FV(A2567,"type"),"groupID")))</f>
        <v>-</v>
      </c>
      <c r="C2567" t="str" cm="1">
        <f t="array" ref="C2567">IF(B2567="-","-",_xldudf_EVEONLINE_CATEGORY(_FV(B2567,"category_id")))</f>
        <v>-</v>
      </c>
      <c r="K2567" s="4" cm="1">
        <f t="array" ref="K2567">IFERROR(_FV(_xldudf_EVEONLINE_TYPE(_FV(_FV(A2567,"type"),"id")),"Adjusted Price",TRUE),0)</f>
        <v>0</v>
      </c>
      <c r="L2567" s="4">
        <f t="shared" si="40"/>
        <v>0</v>
      </c>
    </row>
    <row r="2568" spans="2:12">
      <c r="B2568" t="str" cm="1">
        <f t="array" ref="B2568">IF(A2568="","-",_xldudf_EVEONLINE_GROUP(_FV(_FV(A2568,"type"),"groupID")))</f>
        <v>-</v>
      </c>
      <c r="C2568" t="str" cm="1">
        <f t="array" ref="C2568">IF(B2568="-","-",_xldudf_EVEONLINE_CATEGORY(_FV(B2568,"category_id")))</f>
        <v>-</v>
      </c>
      <c r="K2568" s="4" cm="1">
        <f t="array" ref="K2568">IFERROR(_FV(_xldudf_EVEONLINE_TYPE(_FV(_FV(A2568,"type"),"id")),"Adjusted Price",TRUE),0)</f>
        <v>0</v>
      </c>
      <c r="L2568" s="4">
        <f t="shared" si="40"/>
        <v>0</v>
      </c>
    </row>
    <row r="2569" spans="2:12">
      <c r="B2569" t="str" cm="1">
        <f t="array" ref="B2569">IF(A2569="","-",_xldudf_EVEONLINE_GROUP(_FV(_FV(A2569,"type"),"groupID")))</f>
        <v>-</v>
      </c>
      <c r="C2569" t="str" cm="1">
        <f t="array" ref="C2569">IF(B2569="-","-",_xldudf_EVEONLINE_CATEGORY(_FV(B2569,"category_id")))</f>
        <v>-</v>
      </c>
      <c r="K2569" s="4" cm="1">
        <f t="array" ref="K2569">IFERROR(_FV(_xldudf_EVEONLINE_TYPE(_FV(_FV(A2569,"type"),"id")),"Adjusted Price",TRUE),0)</f>
        <v>0</v>
      </c>
      <c r="L2569" s="4">
        <f t="shared" si="40"/>
        <v>0</v>
      </c>
    </row>
    <row r="2570" spans="2:12">
      <c r="B2570" t="str" cm="1">
        <f t="array" ref="B2570">IF(A2570="","-",_xldudf_EVEONLINE_GROUP(_FV(_FV(A2570,"type"),"groupID")))</f>
        <v>-</v>
      </c>
      <c r="C2570" t="str" cm="1">
        <f t="array" ref="C2570">IF(B2570="-","-",_xldudf_EVEONLINE_CATEGORY(_FV(B2570,"category_id")))</f>
        <v>-</v>
      </c>
      <c r="K2570" s="4" cm="1">
        <f t="array" ref="K2570">IFERROR(_FV(_xldudf_EVEONLINE_TYPE(_FV(_FV(A2570,"type"),"id")),"Adjusted Price",TRUE),0)</f>
        <v>0</v>
      </c>
      <c r="L2570" s="4">
        <f t="shared" si="40"/>
        <v>0</v>
      </c>
    </row>
    <row r="2571" spans="2:12">
      <c r="B2571" t="str" cm="1">
        <f t="array" ref="B2571">IF(A2571="","-",_xldudf_EVEONLINE_GROUP(_FV(_FV(A2571,"type"),"groupID")))</f>
        <v>-</v>
      </c>
      <c r="C2571" t="str" cm="1">
        <f t="array" ref="C2571">IF(B2571="-","-",_xldudf_EVEONLINE_CATEGORY(_FV(B2571,"category_id")))</f>
        <v>-</v>
      </c>
      <c r="K2571" s="4" cm="1">
        <f t="array" ref="K2571">IFERROR(_FV(_xldudf_EVEONLINE_TYPE(_FV(_FV(A2571,"type"),"id")),"Adjusted Price",TRUE),0)</f>
        <v>0</v>
      </c>
      <c r="L2571" s="4">
        <f t="shared" si="40"/>
        <v>0</v>
      </c>
    </row>
    <row r="2572" spans="2:12">
      <c r="B2572" t="str" cm="1">
        <f t="array" ref="B2572">IF(A2572="","-",_xldudf_EVEONLINE_GROUP(_FV(_FV(A2572,"type"),"groupID")))</f>
        <v>-</v>
      </c>
      <c r="C2572" t="str" cm="1">
        <f t="array" ref="C2572">IF(B2572="-","-",_xldudf_EVEONLINE_CATEGORY(_FV(B2572,"category_id")))</f>
        <v>-</v>
      </c>
      <c r="K2572" s="4" cm="1">
        <f t="array" ref="K2572">IFERROR(_FV(_xldudf_EVEONLINE_TYPE(_FV(_FV(A2572,"type"),"id")),"Adjusted Price",TRUE),0)</f>
        <v>0</v>
      </c>
      <c r="L2572" s="4">
        <f t="shared" si="40"/>
        <v>0</v>
      </c>
    </row>
    <row r="2573" spans="2:12">
      <c r="B2573" t="str" cm="1">
        <f t="array" ref="B2573">IF(A2573="","-",_xldudf_EVEONLINE_GROUP(_FV(_FV(A2573,"type"),"groupID")))</f>
        <v>-</v>
      </c>
      <c r="C2573" t="str" cm="1">
        <f t="array" ref="C2573">IF(B2573="-","-",_xldudf_EVEONLINE_CATEGORY(_FV(B2573,"category_id")))</f>
        <v>-</v>
      </c>
      <c r="K2573" s="4" cm="1">
        <f t="array" ref="K2573">IFERROR(_FV(_xldudf_EVEONLINE_TYPE(_FV(_FV(A2573,"type"),"id")),"Adjusted Price",TRUE),0)</f>
        <v>0</v>
      </c>
      <c r="L2573" s="4">
        <f t="shared" si="40"/>
        <v>0</v>
      </c>
    </row>
    <row r="2574" spans="2:12">
      <c r="B2574" t="str" cm="1">
        <f t="array" ref="B2574">IF(A2574="","-",_xldudf_EVEONLINE_GROUP(_FV(_FV(A2574,"type"),"groupID")))</f>
        <v>-</v>
      </c>
      <c r="C2574" t="str" cm="1">
        <f t="array" ref="C2574">IF(B2574="-","-",_xldudf_EVEONLINE_CATEGORY(_FV(B2574,"category_id")))</f>
        <v>-</v>
      </c>
      <c r="K2574" s="4" cm="1">
        <f t="array" ref="K2574">IFERROR(_FV(_xldudf_EVEONLINE_TYPE(_FV(_FV(A2574,"type"),"id")),"Adjusted Price",TRUE),0)</f>
        <v>0</v>
      </c>
      <c r="L2574" s="4">
        <f t="shared" si="40"/>
        <v>0</v>
      </c>
    </row>
    <row r="2575" spans="2:12">
      <c r="B2575" t="str" cm="1">
        <f t="array" ref="B2575">IF(A2575="","-",_xldudf_EVEONLINE_GROUP(_FV(_FV(A2575,"type"),"groupID")))</f>
        <v>-</v>
      </c>
      <c r="C2575" t="str" cm="1">
        <f t="array" ref="C2575">IF(B2575="-","-",_xldudf_EVEONLINE_CATEGORY(_FV(B2575,"category_id")))</f>
        <v>-</v>
      </c>
      <c r="K2575" s="4" cm="1">
        <f t="array" ref="K2575">IFERROR(_FV(_xldudf_EVEONLINE_TYPE(_FV(_FV(A2575,"type"),"id")),"Adjusted Price",TRUE),0)</f>
        <v>0</v>
      </c>
      <c r="L2575" s="4">
        <f t="shared" si="40"/>
        <v>0</v>
      </c>
    </row>
    <row r="2576" spans="2:12">
      <c r="B2576" t="str" cm="1">
        <f t="array" ref="B2576">IF(A2576="","-",_xldudf_EVEONLINE_GROUP(_FV(_FV(A2576,"type"),"groupID")))</f>
        <v>-</v>
      </c>
      <c r="C2576" t="str" cm="1">
        <f t="array" ref="C2576">IF(B2576="-","-",_xldudf_EVEONLINE_CATEGORY(_FV(B2576,"category_id")))</f>
        <v>-</v>
      </c>
      <c r="K2576" s="4" cm="1">
        <f t="array" ref="K2576">IFERROR(_FV(_xldudf_EVEONLINE_TYPE(_FV(_FV(A2576,"type"),"id")),"Adjusted Price",TRUE),0)</f>
        <v>0</v>
      </c>
      <c r="L2576" s="4">
        <f t="shared" si="40"/>
        <v>0</v>
      </c>
    </row>
    <row r="2577" spans="2:12">
      <c r="B2577" t="str" cm="1">
        <f t="array" ref="B2577">IF(A2577="","-",_xldudf_EVEONLINE_GROUP(_FV(_FV(A2577,"type"),"groupID")))</f>
        <v>-</v>
      </c>
      <c r="C2577" t="str" cm="1">
        <f t="array" ref="C2577">IF(B2577="-","-",_xldudf_EVEONLINE_CATEGORY(_FV(B2577,"category_id")))</f>
        <v>-</v>
      </c>
      <c r="K2577" s="4" cm="1">
        <f t="array" ref="K2577">IFERROR(_FV(_xldudf_EVEONLINE_TYPE(_FV(_FV(A2577,"type"),"id")),"Adjusted Price",TRUE),0)</f>
        <v>0</v>
      </c>
      <c r="L2577" s="4">
        <f t="shared" si="40"/>
        <v>0</v>
      </c>
    </row>
    <row r="2578" spans="2:12">
      <c r="B2578" t="str" cm="1">
        <f t="array" ref="B2578">IF(A2578="","-",_xldudf_EVEONLINE_GROUP(_FV(_FV(A2578,"type"),"groupID")))</f>
        <v>-</v>
      </c>
      <c r="C2578" t="str" cm="1">
        <f t="array" ref="C2578">IF(B2578="-","-",_xldudf_EVEONLINE_CATEGORY(_FV(B2578,"category_id")))</f>
        <v>-</v>
      </c>
      <c r="K2578" s="4" cm="1">
        <f t="array" ref="K2578">IFERROR(_FV(_xldudf_EVEONLINE_TYPE(_FV(_FV(A2578,"type"),"id")),"Adjusted Price",TRUE),0)</f>
        <v>0</v>
      </c>
      <c r="L2578" s="4">
        <f t="shared" si="40"/>
        <v>0</v>
      </c>
    </row>
    <row r="2579" spans="2:12">
      <c r="B2579" t="str" cm="1">
        <f t="array" ref="B2579">IF(A2579="","-",_xldudf_EVEONLINE_GROUP(_FV(_FV(A2579,"type"),"groupID")))</f>
        <v>-</v>
      </c>
      <c r="C2579" t="str" cm="1">
        <f t="array" ref="C2579">IF(B2579="-","-",_xldudf_EVEONLINE_CATEGORY(_FV(B2579,"category_id")))</f>
        <v>-</v>
      </c>
      <c r="K2579" s="4" cm="1">
        <f t="array" ref="K2579">IFERROR(_FV(_xldudf_EVEONLINE_TYPE(_FV(_FV(A2579,"type"),"id")),"Adjusted Price",TRUE),0)</f>
        <v>0</v>
      </c>
      <c r="L2579" s="4">
        <f t="shared" si="40"/>
        <v>0</v>
      </c>
    </row>
    <row r="2580" spans="2:12">
      <c r="B2580" t="str" cm="1">
        <f t="array" ref="B2580">IF(A2580="","-",_xldudf_EVEONLINE_GROUP(_FV(_FV(A2580,"type"),"groupID")))</f>
        <v>-</v>
      </c>
      <c r="C2580" t="str" cm="1">
        <f t="array" ref="C2580">IF(B2580="-","-",_xldudf_EVEONLINE_CATEGORY(_FV(B2580,"category_id")))</f>
        <v>-</v>
      </c>
      <c r="K2580" s="4" cm="1">
        <f t="array" ref="K2580">IFERROR(_FV(_xldudf_EVEONLINE_TYPE(_FV(_FV(A2580,"type"),"id")),"Adjusted Price",TRUE),0)</f>
        <v>0</v>
      </c>
      <c r="L2580" s="4">
        <f t="shared" si="40"/>
        <v>0</v>
      </c>
    </row>
    <row r="2581" spans="2:12">
      <c r="B2581" t="str" cm="1">
        <f t="array" ref="B2581">IF(A2581="","-",_xldudf_EVEONLINE_GROUP(_FV(_FV(A2581,"type"),"groupID")))</f>
        <v>-</v>
      </c>
      <c r="C2581" t="str" cm="1">
        <f t="array" ref="C2581">IF(B2581="-","-",_xldudf_EVEONLINE_CATEGORY(_FV(B2581,"category_id")))</f>
        <v>-</v>
      </c>
      <c r="K2581" s="4" cm="1">
        <f t="array" ref="K2581">IFERROR(_FV(_xldudf_EVEONLINE_TYPE(_FV(_FV(A2581,"type"),"id")),"Adjusted Price",TRUE),0)</f>
        <v>0</v>
      </c>
      <c r="L2581" s="4">
        <f t="shared" si="40"/>
        <v>0</v>
      </c>
    </row>
    <row r="2582" spans="2:12">
      <c r="B2582" t="str" cm="1">
        <f t="array" ref="B2582">IF(A2582="","-",_xldudf_EVEONLINE_GROUP(_FV(_FV(A2582,"type"),"groupID")))</f>
        <v>-</v>
      </c>
      <c r="C2582" t="str" cm="1">
        <f t="array" ref="C2582">IF(B2582="-","-",_xldudf_EVEONLINE_CATEGORY(_FV(B2582,"category_id")))</f>
        <v>-</v>
      </c>
      <c r="K2582" s="4" cm="1">
        <f t="array" ref="K2582">IFERROR(_FV(_xldudf_EVEONLINE_TYPE(_FV(_FV(A2582,"type"),"id")),"Adjusted Price",TRUE),0)</f>
        <v>0</v>
      </c>
      <c r="L2582" s="4">
        <f t="shared" si="40"/>
        <v>0</v>
      </c>
    </row>
    <row r="2583" spans="2:12">
      <c r="B2583" t="str" cm="1">
        <f t="array" ref="B2583">IF(A2583="","-",_xldudf_EVEONLINE_GROUP(_FV(_FV(A2583,"type"),"groupID")))</f>
        <v>-</v>
      </c>
      <c r="C2583" t="str" cm="1">
        <f t="array" ref="C2583">IF(B2583="-","-",_xldudf_EVEONLINE_CATEGORY(_FV(B2583,"category_id")))</f>
        <v>-</v>
      </c>
      <c r="K2583" s="4" cm="1">
        <f t="array" ref="K2583">IFERROR(_FV(_xldudf_EVEONLINE_TYPE(_FV(_FV(A2583,"type"),"id")),"Adjusted Price",TRUE),0)</f>
        <v>0</v>
      </c>
      <c r="L2583" s="4">
        <f t="shared" si="40"/>
        <v>0</v>
      </c>
    </row>
    <row r="2584" spans="2:12">
      <c r="B2584" t="str" cm="1">
        <f t="array" ref="B2584">IF(A2584="","-",_xldudf_EVEONLINE_GROUP(_FV(_FV(A2584,"type"),"groupID")))</f>
        <v>-</v>
      </c>
      <c r="C2584" t="str" cm="1">
        <f t="array" ref="C2584">IF(B2584="-","-",_xldudf_EVEONLINE_CATEGORY(_FV(B2584,"category_id")))</f>
        <v>-</v>
      </c>
      <c r="K2584" s="4" cm="1">
        <f t="array" ref="K2584">IFERROR(_FV(_xldudf_EVEONLINE_TYPE(_FV(_FV(A2584,"type"),"id")),"Adjusted Price",TRUE),0)</f>
        <v>0</v>
      </c>
      <c r="L2584" s="4">
        <f t="shared" si="40"/>
        <v>0</v>
      </c>
    </row>
    <row r="2585" spans="2:12">
      <c r="B2585" t="str" cm="1">
        <f t="array" ref="B2585">IF(A2585="","-",_xldudf_EVEONLINE_GROUP(_FV(_FV(A2585,"type"),"groupID")))</f>
        <v>-</v>
      </c>
      <c r="C2585" t="str" cm="1">
        <f t="array" ref="C2585">IF(B2585="-","-",_xldudf_EVEONLINE_CATEGORY(_FV(B2585,"category_id")))</f>
        <v>-</v>
      </c>
      <c r="K2585" s="4" cm="1">
        <f t="array" ref="K2585">IFERROR(_FV(_xldudf_EVEONLINE_TYPE(_FV(_FV(A2585,"type"),"id")),"Adjusted Price",TRUE),0)</f>
        <v>0</v>
      </c>
      <c r="L2585" s="4">
        <f t="shared" si="40"/>
        <v>0</v>
      </c>
    </row>
    <row r="2586" spans="2:12">
      <c r="B2586" t="str" cm="1">
        <f t="array" ref="B2586">IF(A2586="","-",_xldudf_EVEONLINE_GROUP(_FV(_FV(A2586,"type"),"groupID")))</f>
        <v>-</v>
      </c>
      <c r="C2586" t="str" cm="1">
        <f t="array" ref="C2586">IF(B2586="-","-",_xldudf_EVEONLINE_CATEGORY(_FV(B2586,"category_id")))</f>
        <v>-</v>
      </c>
      <c r="K2586" s="4" cm="1">
        <f t="array" ref="K2586">IFERROR(_FV(_xldudf_EVEONLINE_TYPE(_FV(_FV(A2586,"type"),"id")),"Adjusted Price",TRUE),0)</f>
        <v>0</v>
      </c>
      <c r="L2586" s="4">
        <f t="shared" si="40"/>
        <v>0</v>
      </c>
    </row>
    <row r="2587" spans="2:12">
      <c r="B2587" t="str" cm="1">
        <f t="array" ref="B2587">IF(A2587="","-",_xldudf_EVEONLINE_GROUP(_FV(_FV(A2587,"type"),"groupID")))</f>
        <v>-</v>
      </c>
      <c r="C2587" t="str" cm="1">
        <f t="array" ref="C2587">IF(B2587="-","-",_xldudf_EVEONLINE_CATEGORY(_FV(B2587,"category_id")))</f>
        <v>-</v>
      </c>
      <c r="K2587" s="4" cm="1">
        <f t="array" ref="K2587">IFERROR(_FV(_xldudf_EVEONLINE_TYPE(_FV(_FV(A2587,"type"),"id")),"Adjusted Price",TRUE),0)</f>
        <v>0</v>
      </c>
      <c r="L2587" s="4">
        <f t="shared" si="40"/>
        <v>0</v>
      </c>
    </row>
    <row r="2588" spans="2:12">
      <c r="B2588" t="str" cm="1">
        <f t="array" ref="B2588">IF(A2588="","-",_xldudf_EVEONLINE_GROUP(_FV(_FV(A2588,"type"),"groupID")))</f>
        <v>-</v>
      </c>
      <c r="C2588" t="str" cm="1">
        <f t="array" ref="C2588">IF(B2588="-","-",_xldudf_EVEONLINE_CATEGORY(_FV(B2588,"category_id")))</f>
        <v>-</v>
      </c>
      <c r="K2588" s="4" cm="1">
        <f t="array" ref="K2588">IFERROR(_FV(_xldudf_EVEONLINE_TYPE(_FV(_FV(A2588,"type"),"id")),"Adjusted Price",TRUE),0)</f>
        <v>0</v>
      </c>
      <c r="L2588" s="4">
        <f t="shared" si="40"/>
        <v>0</v>
      </c>
    </row>
    <row r="2589" spans="2:12">
      <c r="B2589" t="str" cm="1">
        <f t="array" ref="B2589">IF(A2589="","-",_xldudf_EVEONLINE_GROUP(_FV(_FV(A2589,"type"),"groupID")))</f>
        <v>-</v>
      </c>
      <c r="C2589" t="str" cm="1">
        <f t="array" ref="C2589">IF(B2589="-","-",_xldudf_EVEONLINE_CATEGORY(_FV(B2589,"category_id")))</f>
        <v>-</v>
      </c>
      <c r="K2589" s="4" cm="1">
        <f t="array" ref="K2589">IFERROR(_FV(_xldudf_EVEONLINE_TYPE(_FV(_FV(A2589,"type"),"id")),"Adjusted Price",TRUE),0)</f>
        <v>0</v>
      </c>
      <c r="L2589" s="4">
        <f t="shared" si="40"/>
        <v>0</v>
      </c>
    </row>
    <row r="2590" spans="2:12">
      <c r="B2590" t="str" cm="1">
        <f t="array" ref="B2590">IF(A2590="","-",_xldudf_EVEONLINE_GROUP(_FV(_FV(A2590,"type"),"groupID")))</f>
        <v>-</v>
      </c>
      <c r="C2590" t="str" cm="1">
        <f t="array" ref="C2590">IF(B2590="-","-",_xldudf_EVEONLINE_CATEGORY(_FV(B2590,"category_id")))</f>
        <v>-</v>
      </c>
      <c r="K2590" s="4" cm="1">
        <f t="array" ref="K2590">IFERROR(_FV(_xldudf_EVEONLINE_TYPE(_FV(_FV(A2590,"type"),"id")),"Adjusted Price",TRUE),0)</f>
        <v>0</v>
      </c>
      <c r="L2590" s="4">
        <f t="shared" si="40"/>
        <v>0</v>
      </c>
    </row>
    <row r="2591" spans="2:12">
      <c r="B2591" t="str" cm="1">
        <f t="array" ref="B2591">IF(A2591="","-",_xldudf_EVEONLINE_GROUP(_FV(_FV(A2591,"type"),"groupID")))</f>
        <v>-</v>
      </c>
      <c r="C2591" t="str" cm="1">
        <f t="array" ref="C2591">IF(B2591="-","-",_xldudf_EVEONLINE_CATEGORY(_FV(B2591,"category_id")))</f>
        <v>-</v>
      </c>
      <c r="K2591" s="4" cm="1">
        <f t="array" ref="K2591">IFERROR(_FV(_xldudf_EVEONLINE_TYPE(_FV(_FV(A2591,"type"),"id")),"Adjusted Price",TRUE),0)</f>
        <v>0</v>
      </c>
      <c r="L2591" s="4">
        <f t="shared" si="40"/>
        <v>0</v>
      </c>
    </row>
    <row r="2592" spans="2:12">
      <c r="B2592" t="str" cm="1">
        <f t="array" ref="B2592">IF(A2592="","-",_xldudf_EVEONLINE_GROUP(_FV(_FV(A2592,"type"),"groupID")))</f>
        <v>-</v>
      </c>
      <c r="C2592" t="str" cm="1">
        <f t="array" ref="C2592">IF(B2592="-","-",_xldudf_EVEONLINE_CATEGORY(_FV(B2592,"category_id")))</f>
        <v>-</v>
      </c>
      <c r="K2592" s="4" cm="1">
        <f t="array" ref="K2592">IFERROR(_FV(_xldudf_EVEONLINE_TYPE(_FV(_FV(A2592,"type"),"id")),"Adjusted Price",TRUE),0)</f>
        <v>0</v>
      </c>
      <c r="L2592" s="4">
        <f t="shared" si="40"/>
        <v>0</v>
      </c>
    </row>
    <row r="2593" spans="2:12">
      <c r="B2593" t="str" cm="1">
        <f t="array" ref="B2593">IF(A2593="","-",_xldudf_EVEONLINE_GROUP(_FV(_FV(A2593,"type"),"groupID")))</f>
        <v>-</v>
      </c>
      <c r="C2593" t="str" cm="1">
        <f t="array" ref="C2593">IF(B2593="-","-",_xldudf_EVEONLINE_CATEGORY(_FV(B2593,"category_id")))</f>
        <v>-</v>
      </c>
      <c r="K2593" s="4" cm="1">
        <f t="array" ref="K2593">IFERROR(_FV(_xldudf_EVEONLINE_TYPE(_FV(_FV(A2593,"type"),"id")),"Adjusted Price",TRUE),0)</f>
        <v>0</v>
      </c>
      <c r="L2593" s="4">
        <f t="shared" si="40"/>
        <v>0</v>
      </c>
    </row>
    <row r="2594" spans="2:12">
      <c r="B2594" t="str" cm="1">
        <f t="array" ref="B2594">IF(A2594="","-",_xldudf_EVEONLINE_GROUP(_FV(_FV(A2594,"type"),"groupID")))</f>
        <v>-</v>
      </c>
      <c r="C2594" t="str" cm="1">
        <f t="array" ref="C2594">IF(B2594="-","-",_xldudf_EVEONLINE_CATEGORY(_FV(B2594,"category_id")))</f>
        <v>-</v>
      </c>
      <c r="K2594" s="4" cm="1">
        <f t="array" ref="K2594">IFERROR(_FV(_xldudf_EVEONLINE_TYPE(_FV(_FV(A2594,"type"),"id")),"Adjusted Price",TRUE),0)</f>
        <v>0</v>
      </c>
      <c r="L2594" s="4">
        <f t="shared" si="40"/>
        <v>0</v>
      </c>
    </row>
    <row r="2595" spans="2:12">
      <c r="B2595" t="str" cm="1">
        <f t="array" ref="B2595">IF(A2595="","-",_xldudf_EVEONLINE_GROUP(_FV(_FV(A2595,"type"),"groupID")))</f>
        <v>-</v>
      </c>
      <c r="C2595" t="str" cm="1">
        <f t="array" ref="C2595">IF(B2595="-","-",_xldudf_EVEONLINE_CATEGORY(_FV(B2595,"category_id")))</f>
        <v>-</v>
      </c>
      <c r="K2595" s="4" cm="1">
        <f t="array" ref="K2595">IFERROR(_FV(_xldudf_EVEONLINE_TYPE(_FV(_FV(A2595,"type"),"id")),"Adjusted Price",TRUE),0)</f>
        <v>0</v>
      </c>
      <c r="L2595" s="4">
        <f t="shared" si="40"/>
        <v>0</v>
      </c>
    </row>
    <row r="2596" spans="2:12">
      <c r="B2596" t="str" cm="1">
        <f t="array" ref="B2596">IF(A2596="","-",_xldudf_EVEONLINE_GROUP(_FV(_FV(A2596,"type"),"groupID")))</f>
        <v>-</v>
      </c>
      <c r="C2596" t="str" cm="1">
        <f t="array" ref="C2596">IF(B2596="-","-",_xldudf_EVEONLINE_CATEGORY(_FV(B2596,"category_id")))</f>
        <v>-</v>
      </c>
      <c r="K2596" s="4" cm="1">
        <f t="array" ref="K2596">IFERROR(_FV(_xldudf_EVEONLINE_TYPE(_FV(_FV(A2596,"type"),"id")),"Adjusted Price",TRUE),0)</f>
        <v>0</v>
      </c>
      <c r="L2596" s="4">
        <f t="shared" si="40"/>
        <v>0</v>
      </c>
    </row>
    <row r="2597" spans="2:12">
      <c r="B2597" t="str" cm="1">
        <f t="array" ref="B2597">IF(A2597="","-",_xldudf_EVEONLINE_GROUP(_FV(_FV(A2597,"type"),"groupID")))</f>
        <v>-</v>
      </c>
      <c r="C2597" t="str" cm="1">
        <f t="array" ref="C2597">IF(B2597="-","-",_xldudf_EVEONLINE_CATEGORY(_FV(B2597,"category_id")))</f>
        <v>-</v>
      </c>
      <c r="K2597" s="4" cm="1">
        <f t="array" ref="K2597">IFERROR(_FV(_xldudf_EVEONLINE_TYPE(_FV(_FV(A2597,"type"),"id")),"Adjusted Price",TRUE),0)</f>
        <v>0</v>
      </c>
      <c r="L2597" s="4">
        <f t="shared" si="40"/>
        <v>0</v>
      </c>
    </row>
    <row r="2598" spans="2:12">
      <c r="B2598" t="str" cm="1">
        <f t="array" ref="B2598">IF(A2598="","-",_xldudf_EVEONLINE_GROUP(_FV(_FV(A2598,"type"),"groupID")))</f>
        <v>-</v>
      </c>
      <c r="C2598" t="str" cm="1">
        <f t="array" ref="C2598">IF(B2598="-","-",_xldudf_EVEONLINE_CATEGORY(_FV(B2598,"category_id")))</f>
        <v>-</v>
      </c>
      <c r="K2598" s="4" cm="1">
        <f t="array" ref="K2598">IFERROR(_FV(_xldudf_EVEONLINE_TYPE(_FV(_FV(A2598,"type"),"id")),"Adjusted Price",TRUE),0)</f>
        <v>0</v>
      </c>
      <c r="L2598" s="4">
        <f t="shared" si="40"/>
        <v>0</v>
      </c>
    </row>
    <row r="2599" spans="2:12">
      <c r="B2599" t="str" cm="1">
        <f t="array" ref="B2599">IF(A2599="","-",_xldudf_EVEONLINE_GROUP(_FV(_FV(A2599,"type"),"groupID")))</f>
        <v>-</v>
      </c>
      <c r="C2599" t="str" cm="1">
        <f t="array" ref="C2599">IF(B2599="-","-",_xldudf_EVEONLINE_CATEGORY(_FV(B2599,"category_id")))</f>
        <v>-</v>
      </c>
      <c r="K2599" s="4" cm="1">
        <f t="array" ref="K2599">IFERROR(_FV(_xldudf_EVEONLINE_TYPE(_FV(_FV(A2599,"type"),"id")),"Adjusted Price",TRUE),0)</f>
        <v>0</v>
      </c>
      <c r="L2599" s="4">
        <f t="shared" si="40"/>
        <v>0</v>
      </c>
    </row>
    <row r="2600" spans="2:12">
      <c r="B2600" t="str" cm="1">
        <f t="array" ref="B2600">IF(A2600="","-",_xldudf_EVEONLINE_GROUP(_FV(_FV(A2600,"type"),"groupID")))</f>
        <v>-</v>
      </c>
      <c r="C2600" t="str" cm="1">
        <f t="array" ref="C2600">IF(B2600="-","-",_xldudf_EVEONLINE_CATEGORY(_FV(B2600,"category_id")))</f>
        <v>-</v>
      </c>
      <c r="K2600" s="4" cm="1">
        <f t="array" ref="K2600">IFERROR(_FV(_xldudf_EVEONLINE_TYPE(_FV(_FV(A2600,"type"),"id")),"Adjusted Price",TRUE),0)</f>
        <v>0</v>
      </c>
      <c r="L2600" s="4">
        <f t="shared" si="40"/>
        <v>0</v>
      </c>
    </row>
    <row r="2601" spans="2:12">
      <c r="B2601" t="str" cm="1">
        <f t="array" ref="B2601">IF(A2601="","-",_xldudf_EVEONLINE_GROUP(_FV(_FV(A2601,"type"),"groupID")))</f>
        <v>-</v>
      </c>
      <c r="C2601" t="str" cm="1">
        <f t="array" ref="C2601">IF(B2601="-","-",_xldudf_EVEONLINE_CATEGORY(_FV(B2601,"category_id")))</f>
        <v>-</v>
      </c>
      <c r="K2601" s="4" cm="1">
        <f t="array" ref="K2601">IFERROR(_FV(_xldudf_EVEONLINE_TYPE(_FV(_FV(A2601,"type"),"id")),"Adjusted Price",TRUE),0)</f>
        <v>0</v>
      </c>
      <c r="L2601" s="4">
        <f t="shared" si="40"/>
        <v>0</v>
      </c>
    </row>
    <row r="2602" spans="2:12">
      <c r="B2602" t="str" cm="1">
        <f t="array" ref="B2602">IF(A2602="","-",_xldudf_EVEONLINE_GROUP(_FV(_FV(A2602,"type"),"groupID")))</f>
        <v>-</v>
      </c>
      <c r="C2602" t="str" cm="1">
        <f t="array" ref="C2602">IF(B2602="-","-",_xldudf_EVEONLINE_CATEGORY(_FV(B2602,"category_id")))</f>
        <v>-</v>
      </c>
      <c r="K2602" s="4" cm="1">
        <f t="array" ref="K2602">IFERROR(_FV(_xldudf_EVEONLINE_TYPE(_FV(_FV(A2602,"type"),"id")),"Adjusted Price",TRUE),0)</f>
        <v>0</v>
      </c>
      <c r="L2602" s="4">
        <f t="shared" si="40"/>
        <v>0</v>
      </c>
    </row>
    <row r="2603" spans="2:12">
      <c r="B2603" t="str" cm="1">
        <f t="array" ref="B2603">IF(A2603="","-",_xldudf_EVEONLINE_GROUP(_FV(_FV(A2603,"type"),"groupID")))</f>
        <v>-</v>
      </c>
      <c r="C2603" t="str" cm="1">
        <f t="array" ref="C2603">IF(B2603="-","-",_xldudf_EVEONLINE_CATEGORY(_FV(B2603,"category_id")))</f>
        <v>-</v>
      </c>
      <c r="K2603" s="4" cm="1">
        <f t="array" ref="K2603">IFERROR(_FV(_xldudf_EVEONLINE_TYPE(_FV(_FV(A2603,"type"),"id")),"Adjusted Price",TRUE),0)</f>
        <v>0</v>
      </c>
      <c r="L2603" s="4">
        <f t="shared" si="40"/>
        <v>0</v>
      </c>
    </row>
    <row r="2604" spans="2:12">
      <c r="B2604" t="str" cm="1">
        <f t="array" ref="B2604">IF(A2604="","-",_xldudf_EVEONLINE_GROUP(_FV(_FV(A2604,"type"),"groupID")))</f>
        <v>-</v>
      </c>
      <c r="C2604" t="str" cm="1">
        <f t="array" ref="C2604">IF(B2604="-","-",_xldudf_EVEONLINE_CATEGORY(_FV(B2604,"category_id")))</f>
        <v>-</v>
      </c>
      <c r="K2604" s="4" cm="1">
        <f t="array" ref="K2604">IFERROR(_FV(_xldudf_EVEONLINE_TYPE(_FV(_FV(A2604,"type"),"id")),"Adjusted Price",TRUE),0)</f>
        <v>0</v>
      </c>
      <c r="L2604" s="4">
        <f t="shared" si="40"/>
        <v>0</v>
      </c>
    </row>
    <row r="2605" spans="2:12">
      <c r="B2605" t="str" cm="1">
        <f t="array" ref="B2605">IF(A2605="","-",_xldudf_EVEONLINE_GROUP(_FV(_FV(A2605,"type"),"groupID")))</f>
        <v>-</v>
      </c>
      <c r="C2605" t="str" cm="1">
        <f t="array" ref="C2605">IF(B2605="-","-",_xldudf_EVEONLINE_CATEGORY(_FV(B2605,"category_id")))</f>
        <v>-</v>
      </c>
      <c r="K2605" s="4" cm="1">
        <f t="array" ref="K2605">IFERROR(_FV(_xldudf_EVEONLINE_TYPE(_FV(_FV(A2605,"type"),"id")),"Adjusted Price",TRUE),0)</f>
        <v>0</v>
      </c>
      <c r="L2605" s="4">
        <f t="shared" si="40"/>
        <v>0</v>
      </c>
    </row>
    <row r="2606" spans="2:12">
      <c r="B2606" t="str" cm="1">
        <f t="array" ref="B2606">IF(A2606="","-",_xldudf_EVEONLINE_GROUP(_FV(_FV(A2606,"type"),"groupID")))</f>
        <v>-</v>
      </c>
      <c r="C2606" t="str" cm="1">
        <f t="array" ref="C2606">IF(B2606="-","-",_xldudf_EVEONLINE_CATEGORY(_FV(B2606,"category_id")))</f>
        <v>-</v>
      </c>
      <c r="K2606" s="4" cm="1">
        <f t="array" ref="K2606">IFERROR(_FV(_xldudf_EVEONLINE_TYPE(_FV(_FV(A2606,"type"),"id")),"Adjusted Price",TRUE),0)</f>
        <v>0</v>
      </c>
      <c r="L2606" s="4">
        <f t="shared" si="40"/>
        <v>0</v>
      </c>
    </row>
    <row r="2607" spans="2:12">
      <c r="B2607" t="str" cm="1">
        <f t="array" ref="B2607">IF(A2607="","-",_xldudf_EVEONLINE_GROUP(_FV(_FV(A2607,"type"),"groupID")))</f>
        <v>-</v>
      </c>
      <c r="C2607" t="str" cm="1">
        <f t="array" ref="C2607">IF(B2607="-","-",_xldudf_EVEONLINE_CATEGORY(_FV(B2607,"category_id")))</f>
        <v>-</v>
      </c>
      <c r="K2607" s="4" cm="1">
        <f t="array" ref="K2607">IFERROR(_FV(_xldudf_EVEONLINE_TYPE(_FV(_FV(A2607,"type"),"id")),"Adjusted Price",TRUE),0)</f>
        <v>0</v>
      </c>
      <c r="L2607" s="4">
        <f t="shared" si="40"/>
        <v>0</v>
      </c>
    </row>
    <row r="2608" spans="2:12">
      <c r="B2608" t="str" cm="1">
        <f t="array" ref="B2608">IF(A2608="","-",_xldudf_EVEONLINE_GROUP(_FV(_FV(A2608,"type"),"groupID")))</f>
        <v>-</v>
      </c>
      <c r="C2608" t="str" cm="1">
        <f t="array" ref="C2608">IF(B2608="-","-",_xldudf_EVEONLINE_CATEGORY(_FV(B2608,"category_id")))</f>
        <v>-</v>
      </c>
      <c r="K2608" s="4" cm="1">
        <f t="array" ref="K2608">IFERROR(_FV(_xldudf_EVEONLINE_TYPE(_FV(_FV(A2608,"type"),"id")),"Adjusted Price",TRUE),0)</f>
        <v>0</v>
      </c>
      <c r="L2608" s="4">
        <f t="shared" si="40"/>
        <v>0</v>
      </c>
    </row>
    <row r="2609" spans="2:12">
      <c r="B2609" t="str" cm="1">
        <f t="array" ref="B2609">IF(A2609="","-",_xldudf_EVEONLINE_GROUP(_FV(_FV(A2609,"type"),"groupID")))</f>
        <v>-</v>
      </c>
      <c r="C2609" t="str" cm="1">
        <f t="array" ref="C2609">IF(B2609="-","-",_xldudf_EVEONLINE_CATEGORY(_FV(B2609,"category_id")))</f>
        <v>-</v>
      </c>
      <c r="K2609" s="4" cm="1">
        <f t="array" ref="K2609">IFERROR(_FV(_xldudf_EVEONLINE_TYPE(_FV(_FV(A2609,"type"),"id")),"Adjusted Price",TRUE),0)</f>
        <v>0</v>
      </c>
      <c r="L2609" s="4">
        <f t="shared" si="40"/>
        <v>0</v>
      </c>
    </row>
    <row r="2610" spans="2:12">
      <c r="B2610" t="str" cm="1">
        <f t="array" ref="B2610">IF(A2610="","-",_xldudf_EVEONLINE_GROUP(_FV(_FV(A2610,"type"),"groupID")))</f>
        <v>-</v>
      </c>
      <c r="C2610" t="str" cm="1">
        <f t="array" ref="C2610">IF(B2610="-","-",_xldudf_EVEONLINE_CATEGORY(_FV(B2610,"category_id")))</f>
        <v>-</v>
      </c>
      <c r="K2610" s="4" cm="1">
        <f t="array" ref="K2610">IFERROR(_FV(_xldudf_EVEONLINE_TYPE(_FV(_FV(A2610,"type"),"id")),"Adjusted Price",TRUE),0)</f>
        <v>0</v>
      </c>
      <c r="L2610" s="4">
        <f t="shared" si="40"/>
        <v>0</v>
      </c>
    </row>
    <row r="2611" spans="2:12">
      <c r="B2611" t="str" cm="1">
        <f t="array" ref="B2611">IF(A2611="","-",_xldudf_EVEONLINE_GROUP(_FV(_FV(A2611,"type"),"groupID")))</f>
        <v>-</v>
      </c>
      <c r="C2611" t="str" cm="1">
        <f t="array" ref="C2611">IF(B2611="-","-",_xldudf_EVEONLINE_CATEGORY(_FV(B2611,"category_id")))</f>
        <v>-</v>
      </c>
      <c r="K2611" s="4" cm="1">
        <f t="array" ref="K2611">IFERROR(_FV(_xldudf_EVEONLINE_TYPE(_FV(_FV(A2611,"type"),"id")),"Adjusted Price",TRUE),0)</f>
        <v>0</v>
      </c>
      <c r="L2611" s="4">
        <f t="shared" si="40"/>
        <v>0</v>
      </c>
    </row>
    <row r="2612" spans="2:12">
      <c r="B2612" t="str" cm="1">
        <f t="array" ref="B2612">IF(A2612="","-",_xldudf_EVEONLINE_GROUP(_FV(_FV(A2612,"type"),"groupID")))</f>
        <v>-</v>
      </c>
      <c r="C2612" t="str" cm="1">
        <f t="array" ref="C2612">IF(B2612="-","-",_xldudf_EVEONLINE_CATEGORY(_FV(B2612,"category_id")))</f>
        <v>-</v>
      </c>
      <c r="K2612" s="4" cm="1">
        <f t="array" ref="K2612">IFERROR(_FV(_xldudf_EVEONLINE_TYPE(_FV(_FV(A2612,"type"),"id")),"Adjusted Price",TRUE),0)</f>
        <v>0</v>
      </c>
      <c r="L2612" s="4">
        <f t="shared" si="40"/>
        <v>0</v>
      </c>
    </row>
    <row r="2613" spans="2:12">
      <c r="B2613" t="str" cm="1">
        <f t="array" ref="B2613">IF(A2613="","-",_xldudf_EVEONLINE_GROUP(_FV(_FV(A2613,"type"),"groupID")))</f>
        <v>-</v>
      </c>
      <c r="C2613" t="str" cm="1">
        <f t="array" ref="C2613">IF(B2613="-","-",_xldudf_EVEONLINE_CATEGORY(_FV(B2613,"category_id")))</f>
        <v>-</v>
      </c>
      <c r="K2613" s="4" cm="1">
        <f t="array" ref="K2613">IFERROR(_FV(_xldudf_EVEONLINE_TYPE(_FV(_FV(A2613,"type"),"id")),"Adjusted Price",TRUE),0)</f>
        <v>0</v>
      </c>
      <c r="L2613" s="4">
        <f t="shared" si="40"/>
        <v>0</v>
      </c>
    </row>
    <row r="2614" spans="2:12">
      <c r="B2614" t="str" cm="1">
        <f t="array" ref="B2614">IF(A2614="","-",_xldudf_EVEONLINE_GROUP(_FV(_FV(A2614,"type"),"groupID")))</f>
        <v>-</v>
      </c>
      <c r="C2614" t="str" cm="1">
        <f t="array" ref="C2614">IF(B2614="-","-",_xldudf_EVEONLINE_CATEGORY(_FV(B2614,"category_id")))</f>
        <v>-</v>
      </c>
      <c r="K2614" s="4" cm="1">
        <f t="array" ref="K2614">IFERROR(_FV(_xldudf_EVEONLINE_TYPE(_FV(_FV(A2614,"type"),"id")),"Adjusted Price",TRUE),0)</f>
        <v>0</v>
      </c>
      <c r="L2614" s="4">
        <f t="shared" si="40"/>
        <v>0</v>
      </c>
    </row>
    <row r="2615" spans="2:12">
      <c r="B2615" t="str" cm="1">
        <f t="array" ref="B2615">IF(A2615="","-",_xldudf_EVEONLINE_GROUP(_FV(_FV(A2615,"type"),"groupID")))</f>
        <v>-</v>
      </c>
      <c r="C2615" t="str" cm="1">
        <f t="array" ref="C2615">IF(B2615="-","-",_xldudf_EVEONLINE_CATEGORY(_FV(B2615,"category_id")))</f>
        <v>-</v>
      </c>
      <c r="K2615" s="4" cm="1">
        <f t="array" ref="K2615">IFERROR(_FV(_xldudf_EVEONLINE_TYPE(_FV(_FV(A2615,"type"),"id")),"Adjusted Price",TRUE),0)</f>
        <v>0</v>
      </c>
      <c r="L2615" s="4">
        <f t="shared" si="40"/>
        <v>0</v>
      </c>
    </row>
    <row r="2616" spans="2:12">
      <c r="B2616" t="str" cm="1">
        <f t="array" ref="B2616">IF(A2616="","-",_xldudf_EVEONLINE_GROUP(_FV(_FV(A2616,"type"),"groupID")))</f>
        <v>-</v>
      </c>
      <c r="C2616" t="str" cm="1">
        <f t="array" ref="C2616">IF(B2616="-","-",_xldudf_EVEONLINE_CATEGORY(_FV(B2616,"category_id")))</f>
        <v>-</v>
      </c>
      <c r="K2616" s="4" cm="1">
        <f t="array" ref="K2616">IFERROR(_FV(_xldudf_EVEONLINE_TYPE(_FV(_FV(A2616,"type"),"id")),"Adjusted Price",TRUE),0)</f>
        <v>0</v>
      </c>
      <c r="L2616" s="4">
        <f t="shared" si="40"/>
        <v>0</v>
      </c>
    </row>
    <row r="2617" spans="2:12">
      <c r="B2617" t="str" cm="1">
        <f t="array" ref="B2617">IF(A2617="","-",_xldudf_EVEONLINE_GROUP(_FV(_FV(A2617,"type"),"groupID")))</f>
        <v>-</v>
      </c>
      <c r="C2617" t="str" cm="1">
        <f t="array" ref="C2617">IF(B2617="-","-",_xldudf_EVEONLINE_CATEGORY(_FV(B2617,"category_id")))</f>
        <v>-</v>
      </c>
      <c r="K2617" s="4" cm="1">
        <f t="array" ref="K2617">IFERROR(_FV(_xldudf_EVEONLINE_TYPE(_FV(_FV(A2617,"type"),"id")),"Adjusted Price",TRUE),0)</f>
        <v>0</v>
      </c>
      <c r="L2617" s="4">
        <f t="shared" si="40"/>
        <v>0</v>
      </c>
    </row>
    <row r="2618" spans="2:12">
      <c r="B2618" t="str" cm="1">
        <f t="array" ref="B2618">IF(A2618="","-",_xldudf_EVEONLINE_GROUP(_FV(_FV(A2618,"type"),"groupID")))</f>
        <v>-</v>
      </c>
      <c r="C2618" t="str" cm="1">
        <f t="array" ref="C2618">IF(B2618="-","-",_xldudf_EVEONLINE_CATEGORY(_FV(B2618,"category_id")))</f>
        <v>-</v>
      </c>
      <c r="K2618" s="4" cm="1">
        <f t="array" ref="K2618">IFERROR(_FV(_xldudf_EVEONLINE_TYPE(_FV(_FV(A2618,"type"),"id")),"Adjusted Price",TRUE),0)</f>
        <v>0</v>
      </c>
      <c r="L2618" s="4">
        <f t="shared" si="40"/>
        <v>0</v>
      </c>
    </row>
    <row r="2619" spans="2:12">
      <c r="B2619" t="str" cm="1">
        <f t="array" ref="B2619">IF(A2619="","-",_xldudf_EVEONLINE_GROUP(_FV(_FV(A2619,"type"),"groupID")))</f>
        <v>-</v>
      </c>
      <c r="C2619" t="str" cm="1">
        <f t="array" ref="C2619">IF(B2619="-","-",_xldudf_EVEONLINE_CATEGORY(_FV(B2619,"category_id")))</f>
        <v>-</v>
      </c>
      <c r="K2619" s="4" cm="1">
        <f t="array" ref="K2619">IFERROR(_FV(_xldudf_EVEONLINE_TYPE(_FV(_FV(A2619,"type"),"id")),"Adjusted Price",TRUE),0)</f>
        <v>0</v>
      </c>
      <c r="L2619" s="4">
        <f t="shared" si="40"/>
        <v>0</v>
      </c>
    </row>
    <row r="2620" spans="2:12">
      <c r="B2620" t="str" cm="1">
        <f t="array" ref="B2620">IF(A2620="","-",_xldudf_EVEONLINE_GROUP(_FV(_FV(A2620,"type"),"groupID")))</f>
        <v>-</v>
      </c>
      <c r="C2620" t="str" cm="1">
        <f t="array" ref="C2620">IF(B2620="-","-",_xldudf_EVEONLINE_CATEGORY(_FV(B2620,"category_id")))</f>
        <v>-</v>
      </c>
      <c r="K2620" s="4" cm="1">
        <f t="array" ref="K2620">IFERROR(_FV(_xldudf_EVEONLINE_TYPE(_FV(_FV(A2620,"type"),"id")),"Adjusted Price",TRUE),0)</f>
        <v>0</v>
      </c>
      <c r="L2620" s="4">
        <f t="shared" si="40"/>
        <v>0</v>
      </c>
    </row>
    <row r="2621" spans="2:12">
      <c r="B2621" t="str" cm="1">
        <f t="array" ref="B2621">IF(A2621="","-",_xldudf_EVEONLINE_GROUP(_FV(_FV(A2621,"type"),"groupID")))</f>
        <v>-</v>
      </c>
      <c r="C2621" t="str" cm="1">
        <f t="array" ref="C2621">IF(B2621="-","-",_xldudf_EVEONLINE_CATEGORY(_FV(B2621,"category_id")))</f>
        <v>-</v>
      </c>
      <c r="K2621" s="4" cm="1">
        <f t="array" ref="K2621">IFERROR(_FV(_xldudf_EVEONLINE_TYPE(_FV(_FV(A2621,"type"),"id")),"Adjusted Price",TRUE),0)</f>
        <v>0</v>
      </c>
      <c r="L2621" s="4">
        <f t="shared" si="40"/>
        <v>0</v>
      </c>
    </row>
    <row r="2622" spans="2:12">
      <c r="B2622" t="str" cm="1">
        <f t="array" ref="B2622">IF(A2622="","-",_xldudf_EVEONLINE_GROUP(_FV(_FV(A2622,"type"),"groupID")))</f>
        <v>-</v>
      </c>
      <c r="C2622" t="str" cm="1">
        <f t="array" ref="C2622">IF(B2622="-","-",_xldudf_EVEONLINE_CATEGORY(_FV(B2622,"category_id")))</f>
        <v>-</v>
      </c>
      <c r="K2622" s="4" cm="1">
        <f t="array" ref="K2622">IFERROR(_FV(_xldudf_EVEONLINE_TYPE(_FV(_FV(A2622,"type"),"id")),"Adjusted Price",TRUE),0)</f>
        <v>0</v>
      </c>
      <c r="L2622" s="4">
        <f t="shared" si="40"/>
        <v>0</v>
      </c>
    </row>
    <row r="2623" spans="2:12">
      <c r="B2623" t="str" cm="1">
        <f t="array" ref="B2623">IF(A2623="","-",_xldudf_EVEONLINE_GROUP(_FV(_FV(A2623,"type"),"groupID")))</f>
        <v>-</v>
      </c>
      <c r="C2623" t="str" cm="1">
        <f t="array" ref="C2623">IF(B2623="-","-",_xldudf_EVEONLINE_CATEGORY(_FV(B2623,"category_id")))</f>
        <v>-</v>
      </c>
      <c r="K2623" s="4" cm="1">
        <f t="array" ref="K2623">IFERROR(_FV(_xldudf_EVEONLINE_TYPE(_FV(_FV(A2623,"type"),"id")),"Adjusted Price",TRUE),0)</f>
        <v>0</v>
      </c>
      <c r="L2623" s="4">
        <f t="shared" si="40"/>
        <v>0</v>
      </c>
    </row>
    <row r="2624" spans="2:12">
      <c r="B2624" t="str" cm="1">
        <f t="array" ref="B2624">IF(A2624="","-",_xldudf_EVEONLINE_GROUP(_FV(_FV(A2624,"type"),"groupID")))</f>
        <v>-</v>
      </c>
      <c r="C2624" t="str" cm="1">
        <f t="array" ref="C2624">IF(B2624="-","-",_xldudf_EVEONLINE_CATEGORY(_FV(B2624,"category_id")))</f>
        <v>-</v>
      </c>
      <c r="K2624" s="4" cm="1">
        <f t="array" ref="K2624">IFERROR(_FV(_xldudf_EVEONLINE_TYPE(_FV(_FV(A2624,"type"),"id")),"Adjusted Price",TRUE),0)</f>
        <v>0</v>
      </c>
      <c r="L2624" s="4">
        <f t="shared" si="40"/>
        <v>0</v>
      </c>
    </row>
    <row r="2625" spans="2:12">
      <c r="B2625" t="str" cm="1">
        <f t="array" ref="B2625">IF(A2625="","-",_xldudf_EVEONLINE_GROUP(_FV(_FV(A2625,"type"),"groupID")))</f>
        <v>-</v>
      </c>
      <c r="C2625" t="str" cm="1">
        <f t="array" ref="C2625">IF(B2625="-","-",_xldudf_EVEONLINE_CATEGORY(_FV(B2625,"category_id")))</f>
        <v>-</v>
      </c>
      <c r="K2625" s="4" cm="1">
        <f t="array" ref="K2625">IFERROR(_FV(_xldudf_EVEONLINE_TYPE(_FV(_FV(A2625,"type"),"id")),"Adjusted Price",TRUE),0)</f>
        <v>0</v>
      </c>
      <c r="L2625" s="4">
        <f t="shared" si="40"/>
        <v>0</v>
      </c>
    </row>
    <row r="2626" spans="2:12">
      <c r="B2626" t="str" cm="1">
        <f t="array" ref="B2626">IF(A2626="","-",_xldudf_EVEONLINE_GROUP(_FV(_FV(A2626,"type"),"groupID")))</f>
        <v>-</v>
      </c>
      <c r="C2626" t="str" cm="1">
        <f t="array" ref="C2626">IF(B2626="-","-",_xldudf_EVEONLINE_CATEGORY(_FV(B2626,"category_id")))</f>
        <v>-</v>
      </c>
      <c r="K2626" s="4" cm="1">
        <f t="array" ref="K2626">IFERROR(_FV(_xldudf_EVEONLINE_TYPE(_FV(_FV(A2626,"type"),"id")),"Adjusted Price",TRUE),0)</f>
        <v>0</v>
      </c>
      <c r="L2626" s="4">
        <f t="shared" si="40"/>
        <v>0</v>
      </c>
    </row>
    <row r="2627" spans="2:12">
      <c r="B2627" t="str" cm="1">
        <f t="array" ref="B2627">IF(A2627="","-",_xldudf_EVEONLINE_GROUP(_FV(_FV(A2627,"type"),"groupID")))</f>
        <v>-</v>
      </c>
      <c r="C2627" t="str" cm="1">
        <f t="array" ref="C2627">IF(B2627="-","-",_xldudf_EVEONLINE_CATEGORY(_FV(B2627,"category_id")))</f>
        <v>-</v>
      </c>
      <c r="K2627" s="4" cm="1">
        <f t="array" ref="K2627">IFERROR(_FV(_xldudf_EVEONLINE_TYPE(_FV(_FV(A2627,"type"),"id")),"Adjusted Price",TRUE),0)</f>
        <v>0</v>
      </c>
      <c r="L2627" s="4">
        <f t="shared" ref="L2627:L2690" si="41">F2627*K2627</f>
        <v>0</v>
      </c>
    </row>
    <row r="2628" spans="2:12">
      <c r="B2628" t="str" cm="1">
        <f t="array" ref="B2628">IF(A2628="","-",_xldudf_EVEONLINE_GROUP(_FV(_FV(A2628,"type"),"groupID")))</f>
        <v>-</v>
      </c>
      <c r="C2628" t="str" cm="1">
        <f t="array" ref="C2628">IF(B2628="-","-",_xldudf_EVEONLINE_CATEGORY(_FV(B2628,"category_id")))</f>
        <v>-</v>
      </c>
      <c r="K2628" s="4" cm="1">
        <f t="array" ref="K2628">IFERROR(_FV(_xldudf_EVEONLINE_TYPE(_FV(_FV(A2628,"type"),"id")),"Adjusted Price",TRUE),0)</f>
        <v>0</v>
      </c>
      <c r="L2628" s="4">
        <f t="shared" si="41"/>
        <v>0</v>
      </c>
    </row>
    <row r="2629" spans="2:12">
      <c r="B2629" t="str" cm="1">
        <f t="array" ref="B2629">IF(A2629="","-",_xldudf_EVEONLINE_GROUP(_FV(_FV(A2629,"type"),"groupID")))</f>
        <v>-</v>
      </c>
      <c r="C2629" t="str" cm="1">
        <f t="array" ref="C2629">IF(B2629="-","-",_xldudf_EVEONLINE_CATEGORY(_FV(B2629,"category_id")))</f>
        <v>-</v>
      </c>
      <c r="K2629" s="4" cm="1">
        <f t="array" ref="K2629">IFERROR(_FV(_xldudf_EVEONLINE_TYPE(_FV(_FV(A2629,"type"),"id")),"Adjusted Price",TRUE),0)</f>
        <v>0</v>
      </c>
      <c r="L2629" s="4">
        <f t="shared" si="41"/>
        <v>0</v>
      </c>
    </row>
    <row r="2630" spans="2:12">
      <c r="B2630" t="str" cm="1">
        <f t="array" ref="B2630">IF(A2630="","-",_xldudf_EVEONLINE_GROUP(_FV(_FV(A2630,"type"),"groupID")))</f>
        <v>-</v>
      </c>
      <c r="C2630" t="str" cm="1">
        <f t="array" ref="C2630">IF(B2630="-","-",_xldudf_EVEONLINE_CATEGORY(_FV(B2630,"category_id")))</f>
        <v>-</v>
      </c>
      <c r="K2630" s="4" cm="1">
        <f t="array" ref="K2630">IFERROR(_FV(_xldudf_EVEONLINE_TYPE(_FV(_FV(A2630,"type"),"id")),"Adjusted Price",TRUE),0)</f>
        <v>0</v>
      </c>
      <c r="L2630" s="4">
        <f t="shared" si="41"/>
        <v>0</v>
      </c>
    </row>
    <row r="2631" spans="2:12">
      <c r="B2631" t="str" cm="1">
        <f t="array" ref="B2631">IF(A2631="","-",_xldudf_EVEONLINE_GROUP(_FV(_FV(A2631,"type"),"groupID")))</f>
        <v>-</v>
      </c>
      <c r="C2631" t="str" cm="1">
        <f t="array" ref="C2631">IF(B2631="-","-",_xldudf_EVEONLINE_CATEGORY(_FV(B2631,"category_id")))</f>
        <v>-</v>
      </c>
      <c r="K2631" s="4" cm="1">
        <f t="array" ref="K2631">IFERROR(_FV(_xldudf_EVEONLINE_TYPE(_FV(_FV(A2631,"type"),"id")),"Adjusted Price",TRUE),0)</f>
        <v>0</v>
      </c>
      <c r="L2631" s="4">
        <f t="shared" si="41"/>
        <v>0</v>
      </c>
    </row>
    <row r="2632" spans="2:12">
      <c r="B2632" t="str" cm="1">
        <f t="array" ref="B2632">IF(A2632="","-",_xldudf_EVEONLINE_GROUP(_FV(_FV(A2632,"type"),"groupID")))</f>
        <v>-</v>
      </c>
      <c r="C2632" t="str" cm="1">
        <f t="array" ref="C2632">IF(B2632="-","-",_xldudf_EVEONLINE_CATEGORY(_FV(B2632,"category_id")))</f>
        <v>-</v>
      </c>
      <c r="K2632" s="4" cm="1">
        <f t="array" ref="K2632">IFERROR(_FV(_xldudf_EVEONLINE_TYPE(_FV(_FV(A2632,"type"),"id")),"Adjusted Price",TRUE),0)</f>
        <v>0</v>
      </c>
      <c r="L2632" s="4">
        <f t="shared" si="41"/>
        <v>0</v>
      </c>
    </row>
    <row r="2633" spans="2:12">
      <c r="B2633" t="str" cm="1">
        <f t="array" ref="B2633">IF(A2633="","-",_xldudf_EVEONLINE_GROUP(_FV(_FV(A2633,"type"),"groupID")))</f>
        <v>-</v>
      </c>
      <c r="C2633" t="str" cm="1">
        <f t="array" ref="C2633">IF(B2633="-","-",_xldudf_EVEONLINE_CATEGORY(_FV(B2633,"category_id")))</f>
        <v>-</v>
      </c>
      <c r="K2633" s="4" cm="1">
        <f t="array" ref="K2633">IFERROR(_FV(_xldudf_EVEONLINE_TYPE(_FV(_FV(A2633,"type"),"id")),"Adjusted Price",TRUE),0)</f>
        <v>0</v>
      </c>
      <c r="L2633" s="4">
        <f t="shared" si="41"/>
        <v>0</v>
      </c>
    </row>
    <row r="2634" spans="2:12">
      <c r="B2634" t="str" cm="1">
        <f t="array" ref="B2634">IF(A2634="","-",_xldudf_EVEONLINE_GROUP(_FV(_FV(A2634,"type"),"groupID")))</f>
        <v>-</v>
      </c>
      <c r="C2634" t="str" cm="1">
        <f t="array" ref="C2634">IF(B2634="-","-",_xldudf_EVEONLINE_CATEGORY(_FV(B2634,"category_id")))</f>
        <v>-</v>
      </c>
      <c r="K2634" s="4" cm="1">
        <f t="array" ref="K2634">IFERROR(_FV(_xldudf_EVEONLINE_TYPE(_FV(_FV(A2634,"type"),"id")),"Adjusted Price",TRUE),0)</f>
        <v>0</v>
      </c>
      <c r="L2634" s="4">
        <f t="shared" si="41"/>
        <v>0</v>
      </c>
    </row>
    <row r="2635" spans="2:12">
      <c r="B2635" t="str" cm="1">
        <f t="array" ref="B2635">IF(A2635="","-",_xldudf_EVEONLINE_GROUP(_FV(_FV(A2635,"type"),"groupID")))</f>
        <v>-</v>
      </c>
      <c r="C2635" t="str" cm="1">
        <f t="array" ref="C2635">IF(B2635="-","-",_xldudf_EVEONLINE_CATEGORY(_FV(B2635,"category_id")))</f>
        <v>-</v>
      </c>
      <c r="K2635" s="4" cm="1">
        <f t="array" ref="K2635">IFERROR(_FV(_xldudf_EVEONLINE_TYPE(_FV(_FV(A2635,"type"),"id")),"Adjusted Price",TRUE),0)</f>
        <v>0</v>
      </c>
      <c r="L2635" s="4">
        <f t="shared" si="41"/>
        <v>0</v>
      </c>
    </row>
    <row r="2636" spans="2:12">
      <c r="B2636" t="str" cm="1">
        <f t="array" ref="B2636">IF(A2636="","-",_xldudf_EVEONLINE_GROUP(_FV(_FV(A2636,"type"),"groupID")))</f>
        <v>-</v>
      </c>
      <c r="C2636" t="str" cm="1">
        <f t="array" ref="C2636">IF(B2636="-","-",_xldudf_EVEONLINE_CATEGORY(_FV(B2636,"category_id")))</f>
        <v>-</v>
      </c>
      <c r="K2636" s="4" cm="1">
        <f t="array" ref="K2636">IFERROR(_FV(_xldudf_EVEONLINE_TYPE(_FV(_FV(A2636,"type"),"id")),"Adjusted Price",TRUE),0)</f>
        <v>0</v>
      </c>
      <c r="L2636" s="4">
        <f t="shared" si="41"/>
        <v>0</v>
      </c>
    </row>
    <row r="2637" spans="2:12">
      <c r="B2637" t="str" cm="1">
        <f t="array" ref="B2637">IF(A2637="","-",_xldudf_EVEONLINE_GROUP(_FV(_FV(A2637,"type"),"groupID")))</f>
        <v>-</v>
      </c>
      <c r="C2637" t="str" cm="1">
        <f t="array" ref="C2637">IF(B2637="-","-",_xldudf_EVEONLINE_CATEGORY(_FV(B2637,"category_id")))</f>
        <v>-</v>
      </c>
      <c r="K2637" s="4" cm="1">
        <f t="array" ref="K2637">IFERROR(_FV(_xldudf_EVEONLINE_TYPE(_FV(_FV(A2637,"type"),"id")),"Adjusted Price",TRUE),0)</f>
        <v>0</v>
      </c>
      <c r="L2637" s="4">
        <f t="shared" si="41"/>
        <v>0</v>
      </c>
    </row>
    <row r="2638" spans="2:12">
      <c r="B2638" t="str" cm="1">
        <f t="array" ref="B2638">IF(A2638="","-",_xldudf_EVEONLINE_GROUP(_FV(_FV(A2638,"type"),"groupID")))</f>
        <v>-</v>
      </c>
      <c r="C2638" t="str" cm="1">
        <f t="array" ref="C2638">IF(B2638="-","-",_xldudf_EVEONLINE_CATEGORY(_FV(B2638,"category_id")))</f>
        <v>-</v>
      </c>
      <c r="K2638" s="4" cm="1">
        <f t="array" ref="K2638">IFERROR(_FV(_xldudf_EVEONLINE_TYPE(_FV(_FV(A2638,"type"),"id")),"Adjusted Price",TRUE),0)</f>
        <v>0</v>
      </c>
      <c r="L2638" s="4">
        <f t="shared" si="41"/>
        <v>0</v>
      </c>
    </row>
    <row r="2639" spans="2:12">
      <c r="B2639" t="str" cm="1">
        <f t="array" ref="B2639">IF(A2639="","-",_xldudf_EVEONLINE_GROUP(_FV(_FV(A2639,"type"),"groupID")))</f>
        <v>-</v>
      </c>
      <c r="C2639" t="str" cm="1">
        <f t="array" ref="C2639">IF(B2639="-","-",_xldudf_EVEONLINE_CATEGORY(_FV(B2639,"category_id")))</f>
        <v>-</v>
      </c>
      <c r="K2639" s="4" cm="1">
        <f t="array" ref="K2639">IFERROR(_FV(_xldudf_EVEONLINE_TYPE(_FV(_FV(A2639,"type"),"id")),"Adjusted Price",TRUE),0)</f>
        <v>0</v>
      </c>
      <c r="L2639" s="4">
        <f t="shared" si="41"/>
        <v>0</v>
      </c>
    </row>
    <row r="2640" spans="2:12">
      <c r="B2640" t="str" cm="1">
        <f t="array" ref="B2640">IF(A2640="","-",_xldudf_EVEONLINE_GROUP(_FV(_FV(A2640,"type"),"groupID")))</f>
        <v>-</v>
      </c>
      <c r="C2640" t="str" cm="1">
        <f t="array" ref="C2640">IF(B2640="-","-",_xldudf_EVEONLINE_CATEGORY(_FV(B2640,"category_id")))</f>
        <v>-</v>
      </c>
      <c r="K2640" s="4" cm="1">
        <f t="array" ref="K2640">IFERROR(_FV(_xldudf_EVEONLINE_TYPE(_FV(_FV(A2640,"type"),"id")),"Adjusted Price",TRUE),0)</f>
        <v>0</v>
      </c>
      <c r="L2640" s="4">
        <f t="shared" si="41"/>
        <v>0</v>
      </c>
    </row>
    <row r="2641" spans="2:12">
      <c r="B2641" t="str" cm="1">
        <f t="array" ref="B2641">IF(A2641="","-",_xldudf_EVEONLINE_GROUP(_FV(_FV(A2641,"type"),"groupID")))</f>
        <v>-</v>
      </c>
      <c r="C2641" t="str" cm="1">
        <f t="array" ref="C2641">IF(B2641="-","-",_xldudf_EVEONLINE_CATEGORY(_FV(B2641,"category_id")))</f>
        <v>-</v>
      </c>
      <c r="K2641" s="4" cm="1">
        <f t="array" ref="K2641">IFERROR(_FV(_xldudf_EVEONLINE_TYPE(_FV(_FV(A2641,"type"),"id")),"Adjusted Price",TRUE),0)</f>
        <v>0</v>
      </c>
      <c r="L2641" s="4">
        <f t="shared" si="41"/>
        <v>0</v>
      </c>
    </row>
    <row r="2642" spans="2:12">
      <c r="B2642" t="str" cm="1">
        <f t="array" ref="B2642">IF(A2642="","-",_xldudf_EVEONLINE_GROUP(_FV(_FV(A2642,"type"),"groupID")))</f>
        <v>-</v>
      </c>
      <c r="C2642" t="str" cm="1">
        <f t="array" ref="C2642">IF(B2642="-","-",_xldudf_EVEONLINE_CATEGORY(_FV(B2642,"category_id")))</f>
        <v>-</v>
      </c>
      <c r="K2642" s="4" cm="1">
        <f t="array" ref="K2642">IFERROR(_FV(_xldudf_EVEONLINE_TYPE(_FV(_FV(A2642,"type"),"id")),"Adjusted Price",TRUE),0)</f>
        <v>0</v>
      </c>
      <c r="L2642" s="4">
        <f t="shared" si="41"/>
        <v>0</v>
      </c>
    </row>
    <row r="2643" spans="2:12">
      <c r="B2643" t="str" cm="1">
        <f t="array" ref="B2643">IF(A2643="","-",_xldudf_EVEONLINE_GROUP(_FV(_FV(A2643,"type"),"groupID")))</f>
        <v>-</v>
      </c>
      <c r="C2643" t="str" cm="1">
        <f t="array" ref="C2643">IF(B2643="-","-",_xldudf_EVEONLINE_CATEGORY(_FV(B2643,"category_id")))</f>
        <v>-</v>
      </c>
      <c r="K2643" s="4" cm="1">
        <f t="array" ref="K2643">IFERROR(_FV(_xldudf_EVEONLINE_TYPE(_FV(_FV(A2643,"type"),"id")),"Adjusted Price",TRUE),0)</f>
        <v>0</v>
      </c>
      <c r="L2643" s="4">
        <f t="shared" si="41"/>
        <v>0</v>
      </c>
    </row>
    <row r="2644" spans="2:12">
      <c r="B2644" t="str" cm="1">
        <f t="array" ref="B2644">IF(A2644="","-",_xldudf_EVEONLINE_GROUP(_FV(_FV(A2644,"type"),"groupID")))</f>
        <v>-</v>
      </c>
      <c r="C2644" t="str" cm="1">
        <f t="array" ref="C2644">IF(B2644="-","-",_xldudf_EVEONLINE_CATEGORY(_FV(B2644,"category_id")))</f>
        <v>-</v>
      </c>
      <c r="K2644" s="4" cm="1">
        <f t="array" ref="K2644">IFERROR(_FV(_xldudf_EVEONLINE_TYPE(_FV(_FV(A2644,"type"),"id")),"Adjusted Price",TRUE),0)</f>
        <v>0</v>
      </c>
      <c r="L2644" s="4">
        <f t="shared" si="41"/>
        <v>0</v>
      </c>
    </row>
    <row r="2645" spans="2:12">
      <c r="B2645" t="str" cm="1">
        <f t="array" ref="B2645">IF(A2645="","-",_xldudf_EVEONLINE_GROUP(_FV(_FV(A2645,"type"),"groupID")))</f>
        <v>-</v>
      </c>
      <c r="C2645" t="str" cm="1">
        <f t="array" ref="C2645">IF(B2645="-","-",_xldudf_EVEONLINE_CATEGORY(_FV(B2645,"category_id")))</f>
        <v>-</v>
      </c>
      <c r="K2645" s="4" cm="1">
        <f t="array" ref="K2645">IFERROR(_FV(_xldudf_EVEONLINE_TYPE(_FV(_FV(A2645,"type"),"id")),"Adjusted Price",TRUE),0)</f>
        <v>0</v>
      </c>
      <c r="L2645" s="4">
        <f t="shared" si="41"/>
        <v>0</v>
      </c>
    </row>
    <row r="2646" spans="2:12">
      <c r="B2646" t="str" cm="1">
        <f t="array" ref="B2646">IF(A2646="","-",_xldudf_EVEONLINE_GROUP(_FV(_FV(A2646,"type"),"groupID")))</f>
        <v>-</v>
      </c>
      <c r="C2646" t="str" cm="1">
        <f t="array" ref="C2646">IF(B2646="-","-",_xldudf_EVEONLINE_CATEGORY(_FV(B2646,"category_id")))</f>
        <v>-</v>
      </c>
      <c r="K2646" s="4" cm="1">
        <f t="array" ref="K2646">IFERROR(_FV(_xldudf_EVEONLINE_TYPE(_FV(_FV(A2646,"type"),"id")),"Adjusted Price",TRUE),0)</f>
        <v>0</v>
      </c>
      <c r="L2646" s="4">
        <f t="shared" si="41"/>
        <v>0</v>
      </c>
    </row>
    <row r="2647" spans="2:12">
      <c r="B2647" t="str" cm="1">
        <f t="array" ref="B2647">IF(A2647="","-",_xldudf_EVEONLINE_GROUP(_FV(_FV(A2647,"type"),"groupID")))</f>
        <v>-</v>
      </c>
      <c r="C2647" t="str" cm="1">
        <f t="array" ref="C2647">IF(B2647="-","-",_xldudf_EVEONLINE_CATEGORY(_FV(B2647,"category_id")))</f>
        <v>-</v>
      </c>
      <c r="K2647" s="4" cm="1">
        <f t="array" ref="K2647">IFERROR(_FV(_xldudf_EVEONLINE_TYPE(_FV(_FV(A2647,"type"),"id")),"Adjusted Price",TRUE),0)</f>
        <v>0</v>
      </c>
      <c r="L2647" s="4">
        <f t="shared" si="41"/>
        <v>0</v>
      </c>
    </row>
    <row r="2648" spans="2:12">
      <c r="B2648" t="str" cm="1">
        <f t="array" ref="B2648">IF(A2648="","-",_xldudf_EVEONLINE_GROUP(_FV(_FV(A2648,"type"),"groupID")))</f>
        <v>-</v>
      </c>
      <c r="C2648" t="str" cm="1">
        <f t="array" ref="C2648">IF(B2648="-","-",_xldudf_EVEONLINE_CATEGORY(_FV(B2648,"category_id")))</f>
        <v>-</v>
      </c>
      <c r="K2648" s="4" cm="1">
        <f t="array" ref="K2648">IFERROR(_FV(_xldudf_EVEONLINE_TYPE(_FV(_FV(A2648,"type"),"id")),"Adjusted Price",TRUE),0)</f>
        <v>0</v>
      </c>
      <c r="L2648" s="4">
        <f t="shared" si="41"/>
        <v>0</v>
      </c>
    </row>
    <row r="2649" spans="2:12">
      <c r="B2649" t="str" cm="1">
        <f t="array" ref="B2649">IF(A2649="","-",_xldudf_EVEONLINE_GROUP(_FV(_FV(A2649,"type"),"groupID")))</f>
        <v>-</v>
      </c>
      <c r="C2649" t="str" cm="1">
        <f t="array" ref="C2649">IF(B2649="-","-",_xldudf_EVEONLINE_CATEGORY(_FV(B2649,"category_id")))</f>
        <v>-</v>
      </c>
      <c r="K2649" s="4" cm="1">
        <f t="array" ref="K2649">IFERROR(_FV(_xldudf_EVEONLINE_TYPE(_FV(_FV(A2649,"type"),"id")),"Adjusted Price",TRUE),0)</f>
        <v>0</v>
      </c>
      <c r="L2649" s="4">
        <f t="shared" si="41"/>
        <v>0</v>
      </c>
    </row>
    <row r="2650" spans="2:12">
      <c r="B2650" t="str" cm="1">
        <f t="array" ref="B2650">IF(A2650="","-",_xldudf_EVEONLINE_GROUP(_FV(_FV(A2650,"type"),"groupID")))</f>
        <v>-</v>
      </c>
      <c r="C2650" t="str" cm="1">
        <f t="array" ref="C2650">IF(B2650="-","-",_xldudf_EVEONLINE_CATEGORY(_FV(B2650,"category_id")))</f>
        <v>-</v>
      </c>
      <c r="K2650" s="4" cm="1">
        <f t="array" ref="K2650">IFERROR(_FV(_xldudf_EVEONLINE_TYPE(_FV(_FV(A2650,"type"),"id")),"Adjusted Price",TRUE),0)</f>
        <v>0</v>
      </c>
      <c r="L2650" s="4">
        <f t="shared" si="41"/>
        <v>0</v>
      </c>
    </row>
    <row r="2651" spans="2:12">
      <c r="B2651" t="str" cm="1">
        <f t="array" ref="B2651">IF(A2651="","-",_xldudf_EVEONLINE_GROUP(_FV(_FV(A2651,"type"),"groupID")))</f>
        <v>-</v>
      </c>
      <c r="C2651" t="str" cm="1">
        <f t="array" ref="C2651">IF(B2651="-","-",_xldudf_EVEONLINE_CATEGORY(_FV(B2651,"category_id")))</f>
        <v>-</v>
      </c>
      <c r="K2651" s="4" cm="1">
        <f t="array" ref="K2651">IFERROR(_FV(_xldudf_EVEONLINE_TYPE(_FV(_FV(A2651,"type"),"id")),"Adjusted Price",TRUE),0)</f>
        <v>0</v>
      </c>
      <c r="L2651" s="4">
        <f t="shared" si="41"/>
        <v>0</v>
      </c>
    </row>
    <row r="2652" spans="2:12">
      <c r="B2652" t="str" cm="1">
        <f t="array" ref="B2652">IF(A2652="","-",_xldudf_EVEONLINE_GROUP(_FV(_FV(A2652,"type"),"groupID")))</f>
        <v>-</v>
      </c>
      <c r="C2652" t="str" cm="1">
        <f t="array" ref="C2652">IF(B2652="-","-",_xldudf_EVEONLINE_CATEGORY(_FV(B2652,"category_id")))</f>
        <v>-</v>
      </c>
      <c r="K2652" s="4" cm="1">
        <f t="array" ref="K2652">IFERROR(_FV(_xldudf_EVEONLINE_TYPE(_FV(_FV(A2652,"type"),"id")),"Adjusted Price",TRUE),0)</f>
        <v>0</v>
      </c>
      <c r="L2652" s="4">
        <f t="shared" si="41"/>
        <v>0</v>
      </c>
    </row>
    <row r="2653" spans="2:12">
      <c r="B2653" t="str" cm="1">
        <f t="array" ref="B2653">IF(A2653="","-",_xldudf_EVEONLINE_GROUP(_FV(_FV(A2653,"type"),"groupID")))</f>
        <v>-</v>
      </c>
      <c r="C2653" t="str" cm="1">
        <f t="array" ref="C2653">IF(B2653="-","-",_xldudf_EVEONLINE_CATEGORY(_FV(B2653,"category_id")))</f>
        <v>-</v>
      </c>
      <c r="K2653" s="4" cm="1">
        <f t="array" ref="K2653">IFERROR(_FV(_xldudf_EVEONLINE_TYPE(_FV(_FV(A2653,"type"),"id")),"Adjusted Price",TRUE),0)</f>
        <v>0</v>
      </c>
      <c r="L2653" s="4">
        <f t="shared" si="41"/>
        <v>0</v>
      </c>
    </row>
    <row r="2654" spans="2:12">
      <c r="B2654" t="str" cm="1">
        <f t="array" ref="B2654">IF(A2654="","-",_xldudf_EVEONLINE_GROUP(_FV(_FV(A2654,"type"),"groupID")))</f>
        <v>-</v>
      </c>
      <c r="C2654" t="str" cm="1">
        <f t="array" ref="C2654">IF(B2654="-","-",_xldudf_EVEONLINE_CATEGORY(_FV(B2654,"category_id")))</f>
        <v>-</v>
      </c>
      <c r="K2654" s="4" cm="1">
        <f t="array" ref="K2654">IFERROR(_FV(_xldudf_EVEONLINE_TYPE(_FV(_FV(A2654,"type"),"id")),"Adjusted Price",TRUE),0)</f>
        <v>0</v>
      </c>
      <c r="L2654" s="4">
        <f t="shared" si="41"/>
        <v>0</v>
      </c>
    </row>
    <row r="2655" spans="2:12">
      <c r="B2655" t="str" cm="1">
        <f t="array" ref="B2655">IF(A2655="","-",_xldudf_EVEONLINE_GROUP(_FV(_FV(A2655,"type"),"groupID")))</f>
        <v>-</v>
      </c>
      <c r="C2655" t="str" cm="1">
        <f t="array" ref="C2655">IF(B2655="-","-",_xldudf_EVEONLINE_CATEGORY(_FV(B2655,"category_id")))</f>
        <v>-</v>
      </c>
      <c r="K2655" s="4" cm="1">
        <f t="array" ref="K2655">IFERROR(_FV(_xldudf_EVEONLINE_TYPE(_FV(_FV(A2655,"type"),"id")),"Adjusted Price",TRUE),0)</f>
        <v>0</v>
      </c>
      <c r="L2655" s="4">
        <f t="shared" si="41"/>
        <v>0</v>
      </c>
    </row>
    <row r="2656" spans="2:12">
      <c r="B2656" t="str" cm="1">
        <f t="array" ref="B2656">IF(A2656="","-",_xldudf_EVEONLINE_GROUP(_FV(_FV(A2656,"type"),"groupID")))</f>
        <v>-</v>
      </c>
      <c r="C2656" t="str" cm="1">
        <f t="array" ref="C2656">IF(B2656="-","-",_xldudf_EVEONLINE_CATEGORY(_FV(B2656,"category_id")))</f>
        <v>-</v>
      </c>
      <c r="K2656" s="4" cm="1">
        <f t="array" ref="K2656">IFERROR(_FV(_xldudf_EVEONLINE_TYPE(_FV(_FV(A2656,"type"),"id")),"Adjusted Price",TRUE),0)</f>
        <v>0</v>
      </c>
      <c r="L2656" s="4">
        <f t="shared" si="41"/>
        <v>0</v>
      </c>
    </row>
    <row r="2657" spans="2:12">
      <c r="B2657" t="str" cm="1">
        <f t="array" ref="B2657">IF(A2657="","-",_xldudf_EVEONLINE_GROUP(_FV(_FV(A2657,"type"),"groupID")))</f>
        <v>-</v>
      </c>
      <c r="C2657" t="str" cm="1">
        <f t="array" ref="C2657">IF(B2657="-","-",_xldudf_EVEONLINE_CATEGORY(_FV(B2657,"category_id")))</f>
        <v>-</v>
      </c>
      <c r="K2657" s="4" cm="1">
        <f t="array" ref="K2657">IFERROR(_FV(_xldudf_EVEONLINE_TYPE(_FV(_FV(A2657,"type"),"id")),"Adjusted Price",TRUE),0)</f>
        <v>0</v>
      </c>
      <c r="L2657" s="4">
        <f t="shared" si="41"/>
        <v>0</v>
      </c>
    </row>
    <row r="2658" spans="2:12">
      <c r="B2658" t="str" cm="1">
        <f t="array" ref="B2658">IF(A2658="","-",_xldudf_EVEONLINE_GROUP(_FV(_FV(A2658,"type"),"groupID")))</f>
        <v>-</v>
      </c>
      <c r="C2658" t="str" cm="1">
        <f t="array" ref="C2658">IF(B2658="-","-",_xldudf_EVEONLINE_CATEGORY(_FV(B2658,"category_id")))</f>
        <v>-</v>
      </c>
      <c r="K2658" s="4" cm="1">
        <f t="array" ref="K2658">IFERROR(_FV(_xldudf_EVEONLINE_TYPE(_FV(_FV(A2658,"type"),"id")),"Adjusted Price",TRUE),0)</f>
        <v>0</v>
      </c>
      <c r="L2658" s="4">
        <f t="shared" si="41"/>
        <v>0</v>
      </c>
    </row>
    <row r="2659" spans="2:12">
      <c r="B2659" t="str" cm="1">
        <f t="array" ref="B2659">IF(A2659="","-",_xldudf_EVEONLINE_GROUP(_FV(_FV(A2659,"type"),"groupID")))</f>
        <v>-</v>
      </c>
      <c r="C2659" t="str" cm="1">
        <f t="array" ref="C2659">IF(B2659="-","-",_xldudf_EVEONLINE_CATEGORY(_FV(B2659,"category_id")))</f>
        <v>-</v>
      </c>
      <c r="K2659" s="4" cm="1">
        <f t="array" ref="K2659">IFERROR(_FV(_xldudf_EVEONLINE_TYPE(_FV(_FV(A2659,"type"),"id")),"Adjusted Price",TRUE),0)</f>
        <v>0</v>
      </c>
      <c r="L2659" s="4">
        <f t="shared" si="41"/>
        <v>0</v>
      </c>
    </row>
    <row r="2660" spans="2:12">
      <c r="B2660" t="str" cm="1">
        <f t="array" ref="B2660">IF(A2660="","-",_xldudf_EVEONLINE_GROUP(_FV(_FV(A2660,"type"),"groupID")))</f>
        <v>-</v>
      </c>
      <c r="C2660" t="str" cm="1">
        <f t="array" ref="C2660">IF(B2660="-","-",_xldudf_EVEONLINE_CATEGORY(_FV(B2660,"category_id")))</f>
        <v>-</v>
      </c>
      <c r="K2660" s="4" cm="1">
        <f t="array" ref="K2660">IFERROR(_FV(_xldudf_EVEONLINE_TYPE(_FV(_FV(A2660,"type"),"id")),"Adjusted Price",TRUE),0)</f>
        <v>0</v>
      </c>
      <c r="L2660" s="4">
        <f t="shared" si="41"/>
        <v>0</v>
      </c>
    </row>
    <row r="2661" spans="2:12">
      <c r="B2661" t="str" cm="1">
        <f t="array" ref="B2661">IF(A2661="","-",_xldudf_EVEONLINE_GROUP(_FV(_FV(A2661,"type"),"groupID")))</f>
        <v>-</v>
      </c>
      <c r="C2661" t="str" cm="1">
        <f t="array" ref="C2661">IF(B2661="-","-",_xldudf_EVEONLINE_CATEGORY(_FV(B2661,"category_id")))</f>
        <v>-</v>
      </c>
      <c r="K2661" s="4" cm="1">
        <f t="array" ref="K2661">IFERROR(_FV(_xldudf_EVEONLINE_TYPE(_FV(_FV(A2661,"type"),"id")),"Adjusted Price",TRUE),0)</f>
        <v>0</v>
      </c>
      <c r="L2661" s="4">
        <f t="shared" si="41"/>
        <v>0</v>
      </c>
    </row>
    <row r="2662" spans="2:12">
      <c r="B2662" t="str" cm="1">
        <f t="array" ref="B2662">IF(A2662="","-",_xldudf_EVEONLINE_GROUP(_FV(_FV(A2662,"type"),"groupID")))</f>
        <v>-</v>
      </c>
      <c r="C2662" t="str" cm="1">
        <f t="array" ref="C2662">IF(B2662="-","-",_xldudf_EVEONLINE_CATEGORY(_FV(B2662,"category_id")))</f>
        <v>-</v>
      </c>
      <c r="K2662" s="4" cm="1">
        <f t="array" ref="K2662">IFERROR(_FV(_xldudf_EVEONLINE_TYPE(_FV(_FV(A2662,"type"),"id")),"Adjusted Price",TRUE),0)</f>
        <v>0</v>
      </c>
      <c r="L2662" s="4">
        <f t="shared" si="41"/>
        <v>0</v>
      </c>
    </row>
    <row r="2663" spans="2:12">
      <c r="B2663" t="str" cm="1">
        <f t="array" ref="B2663">IF(A2663="","-",_xldudf_EVEONLINE_GROUP(_FV(_FV(A2663,"type"),"groupID")))</f>
        <v>-</v>
      </c>
      <c r="C2663" t="str" cm="1">
        <f t="array" ref="C2663">IF(B2663="-","-",_xldudf_EVEONLINE_CATEGORY(_FV(B2663,"category_id")))</f>
        <v>-</v>
      </c>
      <c r="K2663" s="4" cm="1">
        <f t="array" ref="K2663">IFERROR(_FV(_xldudf_EVEONLINE_TYPE(_FV(_FV(A2663,"type"),"id")),"Adjusted Price",TRUE),0)</f>
        <v>0</v>
      </c>
      <c r="L2663" s="4">
        <f t="shared" si="41"/>
        <v>0</v>
      </c>
    </row>
    <row r="2664" spans="2:12">
      <c r="B2664" t="str" cm="1">
        <f t="array" ref="B2664">IF(A2664="","-",_xldudf_EVEONLINE_GROUP(_FV(_FV(A2664,"type"),"groupID")))</f>
        <v>-</v>
      </c>
      <c r="C2664" t="str" cm="1">
        <f t="array" ref="C2664">IF(B2664="-","-",_xldudf_EVEONLINE_CATEGORY(_FV(B2664,"category_id")))</f>
        <v>-</v>
      </c>
      <c r="K2664" s="4" cm="1">
        <f t="array" ref="K2664">IFERROR(_FV(_xldudf_EVEONLINE_TYPE(_FV(_FV(A2664,"type"),"id")),"Adjusted Price",TRUE),0)</f>
        <v>0</v>
      </c>
      <c r="L2664" s="4">
        <f t="shared" si="41"/>
        <v>0</v>
      </c>
    </row>
    <row r="2665" spans="2:12">
      <c r="B2665" t="str" cm="1">
        <f t="array" ref="B2665">IF(A2665="","-",_xldudf_EVEONLINE_GROUP(_FV(_FV(A2665,"type"),"groupID")))</f>
        <v>-</v>
      </c>
      <c r="C2665" t="str" cm="1">
        <f t="array" ref="C2665">IF(B2665="-","-",_xldudf_EVEONLINE_CATEGORY(_FV(B2665,"category_id")))</f>
        <v>-</v>
      </c>
      <c r="K2665" s="4" cm="1">
        <f t="array" ref="K2665">IFERROR(_FV(_xldudf_EVEONLINE_TYPE(_FV(_FV(A2665,"type"),"id")),"Adjusted Price",TRUE),0)</f>
        <v>0</v>
      </c>
      <c r="L2665" s="4">
        <f t="shared" si="41"/>
        <v>0</v>
      </c>
    </row>
    <row r="2666" spans="2:12">
      <c r="B2666" t="str" cm="1">
        <f t="array" ref="B2666">IF(A2666="","-",_xldudf_EVEONLINE_GROUP(_FV(_FV(A2666,"type"),"groupID")))</f>
        <v>-</v>
      </c>
      <c r="C2666" t="str" cm="1">
        <f t="array" ref="C2666">IF(B2666="-","-",_xldudf_EVEONLINE_CATEGORY(_FV(B2666,"category_id")))</f>
        <v>-</v>
      </c>
      <c r="K2666" s="4" cm="1">
        <f t="array" ref="K2666">IFERROR(_FV(_xldudf_EVEONLINE_TYPE(_FV(_FV(A2666,"type"),"id")),"Adjusted Price",TRUE),0)</f>
        <v>0</v>
      </c>
      <c r="L2666" s="4">
        <f t="shared" si="41"/>
        <v>0</v>
      </c>
    </row>
    <row r="2667" spans="2:12">
      <c r="B2667" t="str" cm="1">
        <f t="array" ref="B2667">IF(A2667="","-",_xldudf_EVEONLINE_GROUP(_FV(_FV(A2667,"type"),"groupID")))</f>
        <v>-</v>
      </c>
      <c r="C2667" t="str" cm="1">
        <f t="array" ref="C2667">IF(B2667="-","-",_xldudf_EVEONLINE_CATEGORY(_FV(B2667,"category_id")))</f>
        <v>-</v>
      </c>
      <c r="K2667" s="4" cm="1">
        <f t="array" ref="K2667">IFERROR(_FV(_xldudf_EVEONLINE_TYPE(_FV(_FV(A2667,"type"),"id")),"Adjusted Price",TRUE),0)</f>
        <v>0</v>
      </c>
      <c r="L2667" s="4">
        <f t="shared" si="41"/>
        <v>0</v>
      </c>
    </row>
    <row r="2668" spans="2:12">
      <c r="B2668" t="str" cm="1">
        <f t="array" ref="B2668">IF(A2668="","-",_xldudf_EVEONLINE_GROUP(_FV(_FV(A2668,"type"),"groupID")))</f>
        <v>-</v>
      </c>
      <c r="C2668" t="str" cm="1">
        <f t="array" ref="C2668">IF(B2668="-","-",_xldudf_EVEONLINE_CATEGORY(_FV(B2668,"category_id")))</f>
        <v>-</v>
      </c>
      <c r="K2668" s="4" cm="1">
        <f t="array" ref="K2668">IFERROR(_FV(_xldudf_EVEONLINE_TYPE(_FV(_FV(A2668,"type"),"id")),"Adjusted Price",TRUE),0)</f>
        <v>0</v>
      </c>
      <c r="L2668" s="4">
        <f t="shared" si="41"/>
        <v>0</v>
      </c>
    </row>
    <row r="2669" spans="2:12">
      <c r="B2669" t="str" cm="1">
        <f t="array" ref="B2669">IF(A2669="","-",_xldudf_EVEONLINE_GROUP(_FV(_FV(A2669,"type"),"groupID")))</f>
        <v>-</v>
      </c>
      <c r="C2669" t="str" cm="1">
        <f t="array" ref="C2669">IF(B2669="-","-",_xldudf_EVEONLINE_CATEGORY(_FV(B2669,"category_id")))</f>
        <v>-</v>
      </c>
      <c r="K2669" s="4" cm="1">
        <f t="array" ref="K2669">IFERROR(_FV(_xldudf_EVEONLINE_TYPE(_FV(_FV(A2669,"type"),"id")),"Adjusted Price",TRUE),0)</f>
        <v>0</v>
      </c>
      <c r="L2669" s="4">
        <f t="shared" si="41"/>
        <v>0</v>
      </c>
    </row>
    <row r="2670" spans="2:12">
      <c r="B2670" t="str" cm="1">
        <f t="array" ref="B2670">IF(A2670="","-",_xldudf_EVEONLINE_GROUP(_FV(_FV(A2670,"type"),"groupID")))</f>
        <v>-</v>
      </c>
      <c r="C2670" t="str" cm="1">
        <f t="array" ref="C2670">IF(B2670="-","-",_xldudf_EVEONLINE_CATEGORY(_FV(B2670,"category_id")))</f>
        <v>-</v>
      </c>
      <c r="K2670" s="4" cm="1">
        <f t="array" ref="K2670">IFERROR(_FV(_xldudf_EVEONLINE_TYPE(_FV(_FV(A2670,"type"),"id")),"Adjusted Price",TRUE),0)</f>
        <v>0</v>
      </c>
      <c r="L2670" s="4">
        <f t="shared" si="41"/>
        <v>0</v>
      </c>
    </row>
    <row r="2671" spans="2:12">
      <c r="B2671" t="str" cm="1">
        <f t="array" ref="B2671">IF(A2671="","-",_xldudf_EVEONLINE_GROUP(_FV(_FV(A2671,"type"),"groupID")))</f>
        <v>-</v>
      </c>
      <c r="C2671" t="str" cm="1">
        <f t="array" ref="C2671">IF(B2671="-","-",_xldudf_EVEONLINE_CATEGORY(_FV(B2671,"category_id")))</f>
        <v>-</v>
      </c>
      <c r="K2671" s="4" cm="1">
        <f t="array" ref="K2671">IFERROR(_FV(_xldudf_EVEONLINE_TYPE(_FV(_FV(A2671,"type"),"id")),"Adjusted Price",TRUE),0)</f>
        <v>0</v>
      </c>
      <c r="L2671" s="4">
        <f t="shared" si="41"/>
        <v>0</v>
      </c>
    </row>
    <row r="2672" spans="2:12">
      <c r="B2672" t="str" cm="1">
        <f t="array" ref="B2672">IF(A2672="","-",_xldudf_EVEONLINE_GROUP(_FV(_FV(A2672,"type"),"groupID")))</f>
        <v>-</v>
      </c>
      <c r="C2672" t="str" cm="1">
        <f t="array" ref="C2672">IF(B2672="-","-",_xldudf_EVEONLINE_CATEGORY(_FV(B2672,"category_id")))</f>
        <v>-</v>
      </c>
      <c r="K2672" s="4" cm="1">
        <f t="array" ref="K2672">IFERROR(_FV(_xldudf_EVEONLINE_TYPE(_FV(_FV(A2672,"type"),"id")),"Adjusted Price",TRUE),0)</f>
        <v>0</v>
      </c>
      <c r="L2672" s="4">
        <f t="shared" si="41"/>
        <v>0</v>
      </c>
    </row>
    <row r="2673" spans="2:12">
      <c r="B2673" t="str" cm="1">
        <f t="array" ref="B2673">IF(A2673="","-",_xldudf_EVEONLINE_GROUP(_FV(_FV(A2673,"type"),"groupID")))</f>
        <v>-</v>
      </c>
      <c r="C2673" t="str" cm="1">
        <f t="array" ref="C2673">IF(B2673="-","-",_xldudf_EVEONLINE_CATEGORY(_FV(B2673,"category_id")))</f>
        <v>-</v>
      </c>
      <c r="K2673" s="4" cm="1">
        <f t="array" ref="K2673">IFERROR(_FV(_xldudf_EVEONLINE_TYPE(_FV(_FV(A2673,"type"),"id")),"Adjusted Price",TRUE),0)</f>
        <v>0</v>
      </c>
      <c r="L2673" s="4">
        <f t="shared" si="41"/>
        <v>0</v>
      </c>
    </row>
    <row r="2674" spans="2:12">
      <c r="B2674" t="str" cm="1">
        <f t="array" ref="B2674">IF(A2674="","-",_xldudf_EVEONLINE_GROUP(_FV(_FV(A2674,"type"),"groupID")))</f>
        <v>-</v>
      </c>
      <c r="C2674" t="str" cm="1">
        <f t="array" ref="C2674">IF(B2674="-","-",_xldudf_EVEONLINE_CATEGORY(_FV(B2674,"category_id")))</f>
        <v>-</v>
      </c>
      <c r="K2674" s="4" cm="1">
        <f t="array" ref="K2674">IFERROR(_FV(_xldudf_EVEONLINE_TYPE(_FV(_FV(A2674,"type"),"id")),"Adjusted Price",TRUE),0)</f>
        <v>0</v>
      </c>
      <c r="L2674" s="4">
        <f t="shared" si="41"/>
        <v>0</v>
      </c>
    </row>
    <row r="2675" spans="2:12">
      <c r="B2675" t="str" cm="1">
        <f t="array" ref="B2675">IF(A2675="","-",_xldudf_EVEONLINE_GROUP(_FV(_FV(A2675,"type"),"groupID")))</f>
        <v>-</v>
      </c>
      <c r="C2675" t="str" cm="1">
        <f t="array" ref="C2675">IF(B2675="-","-",_xldudf_EVEONLINE_CATEGORY(_FV(B2675,"category_id")))</f>
        <v>-</v>
      </c>
      <c r="K2675" s="4" cm="1">
        <f t="array" ref="K2675">IFERROR(_FV(_xldudf_EVEONLINE_TYPE(_FV(_FV(A2675,"type"),"id")),"Adjusted Price",TRUE),0)</f>
        <v>0</v>
      </c>
      <c r="L2675" s="4">
        <f t="shared" si="41"/>
        <v>0</v>
      </c>
    </row>
    <row r="2676" spans="2:12">
      <c r="B2676" t="str" cm="1">
        <f t="array" ref="B2676">IF(A2676="","-",_xldudf_EVEONLINE_GROUP(_FV(_FV(A2676,"type"),"groupID")))</f>
        <v>-</v>
      </c>
      <c r="C2676" t="str" cm="1">
        <f t="array" ref="C2676">IF(B2676="-","-",_xldudf_EVEONLINE_CATEGORY(_FV(B2676,"category_id")))</f>
        <v>-</v>
      </c>
      <c r="K2676" s="4" cm="1">
        <f t="array" ref="K2676">IFERROR(_FV(_xldudf_EVEONLINE_TYPE(_FV(_FV(A2676,"type"),"id")),"Adjusted Price",TRUE),0)</f>
        <v>0</v>
      </c>
      <c r="L2676" s="4">
        <f t="shared" si="41"/>
        <v>0</v>
      </c>
    </row>
    <row r="2677" spans="2:12">
      <c r="B2677" t="str" cm="1">
        <f t="array" ref="B2677">IF(A2677="","-",_xldudf_EVEONLINE_GROUP(_FV(_FV(A2677,"type"),"groupID")))</f>
        <v>-</v>
      </c>
      <c r="C2677" t="str" cm="1">
        <f t="array" ref="C2677">IF(B2677="-","-",_xldudf_EVEONLINE_CATEGORY(_FV(B2677,"category_id")))</f>
        <v>-</v>
      </c>
      <c r="K2677" s="4" cm="1">
        <f t="array" ref="K2677">IFERROR(_FV(_xldudf_EVEONLINE_TYPE(_FV(_FV(A2677,"type"),"id")),"Adjusted Price",TRUE),0)</f>
        <v>0</v>
      </c>
      <c r="L2677" s="4">
        <f t="shared" si="41"/>
        <v>0</v>
      </c>
    </row>
    <row r="2678" spans="2:12">
      <c r="B2678" t="str" cm="1">
        <f t="array" ref="B2678">IF(A2678="","-",_xldudf_EVEONLINE_GROUP(_FV(_FV(A2678,"type"),"groupID")))</f>
        <v>-</v>
      </c>
      <c r="C2678" t="str" cm="1">
        <f t="array" ref="C2678">IF(B2678="-","-",_xldudf_EVEONLINE_CATEGORY(_FV(B2678,"category_id")))</f>
        <v>-</v>
      </c>
      <c r="K2678" s="4" cm="1">
        <f t="array" ref="K2678">IFERROR(_FV(_xldudf_EVEONLINE_TYPE(_FV(_FV(A2678,"type"),"id")),"Adjusted Price",TRUE),0)</f>
        <v>0</v>
      </c>
      <c r="L2678" s="4">
        <f t="shared" si="41"/>
        <v>0</v>
      </c>
    </row>
    <row r="2679" spans="2:12">
      <c r="B2679" t="str" cm="1">
        <f t="array" ref="B2679">IF(A2679="","-",_xldudf_EVEONLINE_GROUP(_FV(_FV(A2679,"type"),"groupID")))</f>
        <v>-</v>
      </c>
      <c r="C2679" t="str" cm="1">
        <f t="array" ref="C2679">IF(B2679="-","-",_xldudf_EVEONLINE_CATEGORY(_FV(B2679,"category_id")))</f>
        <v>-</v>
      </c>
      <c r="K2679" s="4" cm="1">
        <f t="array" ref="K2679">IFERROR(_FV(_xldudf_EVEONLINE_TYPE(_FV(_FV(A2679,"type"),"id")),"Adjusted Price",TRUE),0)</f>
        <v>0</v>
      </c>
      <c r="L2679" s="4">
        <f t="shared" si="41"/>
        <v>0</v>
      </c>
    </row>
    <row r="2680" spans="2:12">
      <c r="B2680" t="str" cm="1">
        <f t="array" ref="B2680">IF(A2680="","-",_xldudf_EVEONLINE_GROUP(_FV(_FV(A2680,"type"),"groupID")))</f>
        <v>-</v>
      </c>
      <c r="C2680" t="str" cm="1">
        <f t="array" ref="C2680">IF(B2680="-","-",_xldudf_EVEONLINE_CATEGORY(_FV(B2680,"category_id")))</f>
        <v>-</v>
      </c>
      <c r="K2680" s="4" cm="1">
        <f t="array" ref="K2680">IFERROR(_FV(_xldudf_EVEONLINE_TYPE(_FV(_FV(A2680,"type"),"id")),"Adjusted Price",TRUE),0)</f>
        <v>0</v>
      </c>
      <c r="L2680" s="4">
        <f t="shared" si="41"/>
        <v>0</v>
      </c>
    </row>
    <row r="2681" spans="2:12">
      <c r="B2681" t="str" cm="1">
        <f t="array" ref="B2681">IF(A2681="","-",_xldudf_EVEONLINE_GROUP(_FV(_FV(A2681,"type"),"groupID")))</f>
        <v>-</v>
      </c>
      <c r="C2681" t="str" cm="1">
        <f t="array" ref="C2681">IF(B2681="-","-",_xldudf_EVEONLINE_CATEGORY(_FV(B2681,"category_id")))</f>
        <v>-</v>
      </c>
      <c r="K2681" s="4" cm="1">
        <f t="array" ref="K2681">IFERROR(_FV(_xldudf_EVEONLINE_TYPE(_FV(_FV(A2681,"type"),"id")),"Adjusted Price",TRUE),0)</f>
        <v>0</v>
      </c>
      <c r="L2681" s="4">
        <f t="shared" si="41"/>
        <v>0</v>
      </c>
    </row>
    <row r="2682" spans="2:12">
      <c r="B2682" t="str" cm="1">
        <f t="array" ref="B2682">IF(A2682="","-",_xldudf_EVEONLINE_GROUP(_FV(_FV(A2682,"type"),"groupID")))</f>
        <v>-</v>
      </c>
      <c r="C2682" t="str" cm="1">
        <f t="array" ref="C2682">IF(B2682="-","-",_xldudf_EVEONLINE_CATEGORY(_FV(B2682,"category_id")))</f>
        <v>-</v>
      </c>
      <c r="K2682" s="4" cm="1">
        <f t="array" ref="K2682">IFERROR(_FV(_xldudf_EVEONLINE_TYPE(_FV(_FV(A2682,"type"),"id")),"Adjusted Price",TRUE),0)</f>
        <v>0</v>
      </c>
      <c r="L2682" s="4">
        <f t="shared" si="41"/>
        <v>0</v>
      </c>
    </row>
    <row r="2683" spans="2:12">
      <c r="B2683" t="str" cm="1">
        <f t="array" ref="B2683">IF(A2683="","-",_xldudf_EVEONLINE_GROUP(_FV(_FV(A2683,"type"),"groupID")))</f>
        <v>-</v>
      </c>
      <c r="C2683" t="str" cm="1">
        <f t="array" ref="C2683">IF(B2683="-","-",_xldudf_EVEONLINE_CATEGORY(_FV(B2683,"category_id")))</f>
        <v>-</v>
      </c>
      <c r="K2683" s="4" cm="1">
        <f t="array" ref="K2683">IFERROR(_FV(_xldudf_EVEONLINE_TYPE(_FV(_FV(A2683,"type"),"id")),"Adjusted Price",TRUE),0)</f>
        <v>0</v>
      </c>
      <c r="L2683" s="4">
        <f t="shared" si="41"/>
        <v>0</v>
      </c>
    </row>
    <row r="2684" spans="2:12">
      <c r="B2684" t="str" cm="1">
        <f t="array" ref="B2684">IF(A2684="","-",_xldudf_EVEONLINE_GROUP(_FV(_FV(A2684,"type"),"groupID")))</f>
        <v>-</v>
      </c>
      <c r="C2684" t="str" cm="1">
        <f t="array" ref="C2684">IF(B2684="-","-",_xldudf_EVEONLINE_CATEGORY(_FV(B2684,"category_id")))</f>
        <v>-</v>
      </c>
      <c r="K2684" s="4" cm="1">
        <f t="array" ref="K2684">IFERROR(_FV(_xldudf_EVEONLINE_TYPE(_FV(_FV(A2684,"type"),"id")),"Adjusted Price",TRUE),0)</f>
        <v>0</v>
      </c>
      <c r="L2684" s="4">
        <f t="shared" si="41"/>
        <v>0</v>
      </c>
    </row>
    <row r="2685" spans="2:12">
      <c r="B2685" t="str" cm="1">
        <f t="array" ref="B2685">IF(A2685="","-",_xldudf_EVEONLINE_GROUP(_FV(_FV(A2685,"type"),"groupID")))</f>
        <v>-</v>
      </c>
      <c r="C2685" t="str" cm="1">
        <f t="array" ref="C2685">IF(B2685="-","-",_xldudf_EVEONLINE_CATEGORY(_FV(B2685,"category_id")))</f>
        <v>-</v>
      </c>
      <c r="K2685" s="4" cm="1">
        <f t="array" ref="K2685">IFERROR(_FV(_xldudf_EVEONLINE_TYPE(_FV(_FV(A2685,"type"),"id")),"Adjusted Price",TRUE),0)</f>
        <v>0</v>
      </c>
      <c r="L2685" s="4">
        <f t="shared" si="41"/>
        <v>0</v>
      </c>
    </row>
    <row r="2686" spans="2:12">
      <c r="B2686" t="str" cm="1">
        <f t="array" ref="B2686">IF(A2686="","-",_xldudf_EVEONLINE_GROUP(_FV(_FV(A2686,"type"),"groupID")))</f>
        <v>-</v>
      </c>
      <c r="C2686" t="str" cm="1">
        <f t="array" ref="C2686">IF(B2686="-","-",_xldudf_EVEONLINE_CATEGORY(_FV(B2686,"category_id")))</f>
        <v>-</v>
      </c>
      <c r="K2686" s="4" cm="1">
        <f t="array" ref="K2686">IFERROR(_FV(_xldudf_EVEONLINE_TYPE(_FV(_FV(A2686,"type"),"id")),"Adjusted Price",TRUE),0)</f>
        <v>0</v>
      </c>
      <c r="L2686" s="4">
        <f t="shared" si="41"/>
        <v>0</v>
      </c>
    </row>
    <row r="2687" spans="2:12">
      <c r="B2687" t="str" cm="1">
        <f t="array" ref="B2687">IF(A2687="","-",_xldudf_EVEONLINE_GROUP(_FV(_FV(A2687,"type"),"groupID")))</f>
        <v>-</v>
      </c>
      <c r="C2687" t="str" cm="1">
        <f t="array" ref="C2687">IF(B2687="-","-",_xldudf_EVEONLINE_CATEGORY(_FV(B2687,"category_id")))</f>
        <v>-</v>
      </c>
      <c r="K2687" s="4" cm="1">
        <f t="array" ref="K2687">IFERROR(_FV(_xldudf_EVEONLINE_TYPE(_FV(_FV(A2687,"type"),"id")),"Adjusted Price",TRUE),0)</f>
        <v>0</v>
      </c>
      <c r="L2687" s="4">
        <f t="shared" si="41"/>
        <v>0</v>
      </c>
    </row>
    <row r="2688" spans="2:12">
      <c r="B2688" t="str" cm="1">
        <f t="array" ref="B2688">IF(A2688="","-",_xldudf_EVEONLINE_GROUP(_FV(_FV(A2688,"type"),"groupID")))</f>
        <v>-</v>
      </c>
      <c r="C2688" t="str" cm="1">
        <f t="array" ref="C2688">IF(B2688="-","-",_xldudf_EVEONLINE_CATEGORY(_FV(B2688,"category_id")))</f>
        <v>-</v>
      </c>
      <c r="K2688" s="4" cm="1">
        <f t="array" ref="K2688">IFERROR(_FV(_xldudf_EVEONLINE_TYPE(_FV(_FV(A2688,"type"),"id")),"Adjusted Price",TRUE),0)</f>
        <v>0</v>
      </c>
      <c r="L2688" s="4">
        <f t="shared" si="41"/>
        <v>0</v>
      </c>
    </row>
    <row r="2689" spans="2:12">
      <c r="B2689" t="str" cm="1">
        <f t="array" ref="B2689">IF(A2689="","-",_xldudf_EVEONLINE_GROUP(_FV(_FV(A2689,"type"),"groupID")))</f>
        <v>-</v>
      </c>
      <c r="C2689" t="str" cm="1">
        <f t="array" ref="C2689">IF(B2689="-","-",_xldudf_EVEONLINE_CATEGORY(_FV(B2689,"category_id")))</f>
        <v>-</v>
      </c>
      <c r="K2689" s="4" cm="1">
        <f t="array" ref="K2689">IFERROR(_FV(_xldudf_EVEONLINE_TYPE(_FV(_FV(A2689,"type"),"id")),"Adjusted Price",TRUE),0)</f>
        <v>0</v>
      </c>
      <c r="L2689" s="4">
        <f t="shared" si="41"/>
        <v>0</v>
      </c>
    </row>
    <row r="2690" spans="2:12">
      <c r="B2690" t="str" cm="1">
        <f t="array" ref="B2690">IF(A2690="","-",_xldudf_EVEONLINE_GROUP(_FV(_FV(A2690,"type"),"groupID")))</f>
        <v>-</v>
      </c>
      <c r="C2690" t="str" cm="1">
        <f t="array" ref="C2690">IF(B2690="-","-",_xldudf_EVEONLINE_CATEGORY(_FV(B2690,"category_id")))</f>
        <v>-</v>
      </c>
      <c r="K2690" s="4" cm="1">
        <f t="array" ref="K2690">IFERROR(_FV(_xldudf_EVEONLINE_TYPE(_FV(_FV(A2690,"type"),"id")),"Adjusted Price",TRUE),0)</f>
        <v>0</v>
      </c>
      <c r="L2690" s="4">
        <f t="shared" si="41"/>
        <v>0</v>
      </c>
    </row>
    <row r="2691" spans="2:12">
      <c r="B2691" t="str" cm="1">
        <f t="array" ref="B2691">IF(A2691="","-",_xldudf_EVEONLINE_GROUP(_FV(_FV(A2691,"type"),"groupID")))</f>
        <v>-</v>
      </c>
      <c r="C2691" t="str" cm="1">
        <f t="array" ref="C2691">IF(B2691="-","-",_xldudf_EVEONLINE_CATEGORY(_FV(B2691,"category_id")))</f>
        <v>-</v>
      </c>
      <c r="K2691" s="4" cm="1">
        <f t="array" ref="K2691">IFERROR(_FV(_xldudf_EVEONLINE_TYPE(_FV(_FV(A2691,"type"),"id")),"Adjusted Price",TRUE),0)</f>
        <v>0</v>
      </c>
      <c r="L2691" s="4">
        <f t="shared" ref="L2691:L2754" si="42">F2691*K2691</f>
        <v>0</v>
      </c>
    </row>
    <row r="2692" spans="2:12">
      <c r="B2692" t="str" cm="1">
        <f t="array" ref="B2692">IF(A2692="","-",_xldudf_EVEONLINE_GROUP(_FV(_FV(A2692,"type"),"groupID")))</f>
        <v>-</v>
      </c>
      <c r="C2692" t="str" cm="1">
        <f t="array" ref="C2692">IF(B2692="-","-",_xldudf_EVEONLINE_CATEGORY(_FV(B2692,"category_id")))</f>
        <v>-</v>
      </c>
      <c r="K2692" s="4" cm="1">
        <f t="array" ref="K2692">IFERROR(_FV(_xldudf_EVEONLINE_TYPE(_FV(_FV(A2692,"type"),"id")),"Adjusted Price",TRUE),0)</f>
        <v>0</v>
      </c>
      <c r="L2692" s="4">
        <f t="shared" si="42"/>
        <v>0</v>
      </c>
    </row>
    <row r="2693" spans="2:12">
      <c r="B2693" t="str" cm="1">
        <f t="array" ref="B2693">IF(A2693="","-",_xldudf_EVEONLINE_GROUP(_FV(_FV(A2693,"type"),"groupID")))</f>
        <v>-</v>
      </c>
      <c r="C2693" t="str" cm="1">
        <f t="array" ref="C2693">IF(B2693="-","-",_xldudf_EVEONLINE_CATEGORY(_FV(B2693,"category_id")))</f>
        <v>-</v>
      </c>
      <c r="K2693" s="4" cm="1">
        <f t="array" ref="K2693">IFERROR(_FV(_xldudf_EVEONLINE_TYPE(_FV(_FV(A2693,"type"),"id")),"Adjusted Price",TRUE),0)</f>
        <v>0</v>
      </c>
      <c r="L2693" s="4">
        <f t="shared" si="42"/>
        <v>0</v>
      </c>
    </row>
    <row r="2694" spans="2:12">
      <c r="B2694" t="str" cm="1">
        <f t="array" ref="B2694">IF(A2694="","-",_xldudf_EVEONLINE_GROUP(_FV(_FV(A2694,"type"),"groupID")))</f>
        <v>-</v>
      </c>
      <c r="C2694" t="str" cm="1">
        <f t="array" ref="C2694">IF(B2694="-","-",_xldudf_EVEONLINE_CATEGORY(_FV(B2694,"category_id")))</f>
        <v>-</v>
      </c>
      <c r="K2694" s="4" cm="1">
        <f t="array" ref="K2694">IFERROR(_FV(_xldudf_EVEONLINE_TYPE(_FV(_FV(A2694,"type"),"id")),"Adjusted Price",TRUE),0)</f>
        <v>0</v>
      </c>
      <c r="L2694" s="4">
        <f t="shared" si="42"/>
        <v>0</v>
      </c>
    </row>
    <row r="2695" spans="2:12">
      <c r="B2695" t="str" cm="1">
        <f t="array" ref="B2695">IF(A2695="","-",_xldudf_EVEONLINE_GROUP(_FV(_FV(A2695,"type"),"groupID")))</f>
        <v>-</v>
      </c>
      <c r="C2695" t="str" cm="1">
        <f t="array" ref="C2695">IF(B2695="-","-",_xldudf_EVEONLINE_CATEGORY(_FV(B2695,"category_id")))</f>
        <v>-</v>
      </c>
      <c r="K2695" s="4" cm="1">
        <f t="array" ref="K2695">IFERROR(_FV(_xldudf_EVEONLINE_TYPE(_FV(_FV(A2695,"type"),"id")),"Adjusted Price",TRUE),0)</f>
        <v>0</v>
      </c>
      <c r="L2695" s="4">
        <f t="shared" si="42"/>
        <v>0</v>
      </c>
    </row>
    <row r="2696" spans="2:12">
      <c r="B2696" t="str" cm="1">
        <f t="array" ref="B2696">IF(A2696="","-",_xldudf_EVEONLINE_GROUP(_FV(_FV(A2696,"type"),"groupID")))</f>
        <v>-</v>
      </c>
      <c r="C2696" t="str" cm="1">
        <f t="array" ref="C2696">IF(B2696="-","-",_xldudf_EVEONLINE_CATEGORY(_FV(B2696,"category_id")))</f>
        <v>-</v>
      </c>
      <c r="K2696" s="4" cm="1">
        <f t="array" ref="K2696">IFERROR(_FV(_xldudf_EVEONLINE_TYPE(_FV(_FV(A2696,"type"),"id")),"Adjusted Price",TRUE),0)</f>
        <v>0</v>
      </c>
      <c r="L2696" s="4">
        <f t="shared" si="42"/>
        <v>0</v>
      </c>
    </row>
    <row r="2697" spans="2:12">
      <c r="B2697" t="str" cm="1">
        <f t="array" ref="B2697">IF(A2697="","-",_xldudf_EVEONLINE_GROUP(_FV(_FV(A2697,"type"),"groupID")))</f>
        <v>-</v>
      </c>
      <c r="C2697" t="str" cm="1">
        <f t="array" ref="C2697">IF(B2697="-","-",_xldudf_EVEONLINE_CATEGORY(_FV(B2697,"category_id")))</f>
        <v>-</v>
      </c>
      <c r="K2697" s="4" cm="1">
        <f t="array" ref="K2697">IFERROR(_FV(_xldudf_EVEONLINE_TYPE(_FV(_FV(A2697,"type"),"id")),"Adjusted Price",TRUE),0)</f>
        <v>0</v>
      </c>
      <c r="L2697" s="4">
        <f t="shared" si="42"/>
        <v>0</v>
      </c>
    </row>
    <row r="2698" spans="2:12">
      <c r="B2698" t="str" cm="1">
        <f t="array" ref="B2698">IF(A2698="","-",_xldudf_EVEONLINE_GROUP(_FV(_FV(A2698,"type"),"groupID")))</f>
        <v>-</v>
      </c>
      <c r="C2698" t="str" cm="1">
        <f t="array" ref="C2698">IF(B2698="-","-",_xldudf_EVEONLINE_CATEGORY(_FV(B2698,"category_id")))</f>
        <v>-</v>
      </c>
      <c r="K2698" s="4" cm="1">
        <f t="array" ref="K2698">IFERROR(_FV(_xldudf_EVEONLINE_TYPE(_FV(_FV(A2698,"type"),"id")),"Adjusted Price",TRUE),0)</f>
        <v>0</v>
      </c>
      <c r="L2698" s="4">
        <f t="shared" si="42"/>
        <v>0</v>
      </c>
    </row>
    <row r="2699" spans="2:12">
      <c r="B2699" t="str" cm="1">
        <f t="array" ref="B2699">IF(A2699="","-",_xldudf_EVEONLINE_GROUP(_FV(_FV(A2699,"type"),"groupID")))</f>
        <v>-</v>
      </c>
      <c r="C2699" t="str" cm="1">
        <f t="array" ref="C2699">IF(B2699="-","-",_xldudf_EVEONLINE_CATEGORY(_FV(B2699,"category_id")))</f>
        <v>-</v>
      </c>
      <c r="K2699" s="4" cm="1">
        <f t="array" ref="K2699">IFERROR(_FV(_xldudf_EVEONLINE_TYPE(_FV(_FV(A2699,"type"),"id")),"Adjusted Price",TRUE),0)</f>
        <v>0</v>
      </c>
      <c r="L2699" s="4">
        <f t="shared" si="42"/>
        <v>0</v>
      </c>
    </row>
    <row r="2700" spans="2:12">
      <c r="B2700" t="str" cm="1">
        <f t="array" ref="B2700">IF(A2700="","-",_xldudf_EVEONLINE_GROUP(_FV(_FV(A2700,"type"),"groupID")))</f>
        <v>-</v>
      </c>
      <c r="C2700" t="str" cm="1">
        <f t="array" ref="C2700">IF(B2700="-","-",_xldudf_EVEONLINE_CATEGORY(_FV(B2700,"category_id")))</f>
        <v>-</v>
      </c>
      <c r="K2700" s="4" cm="1">
        <f t="array" ref="K2700">IFERROR(_FV(_xldudf_EVEONLINE_TYPE(_FV(_FV(A2700,"type"),"id")),"Adjusted Price",TRUE),0)</f>
        <v>0</v>
      </c>
      <c r="L2700" s="4">
        <f t="shared" si="42"/>
        <v>0</v>
      </c>
    </row>
    <row r="2701" spans="2:12">
      <c r="B2701" t="str" cm="1">
        <f t="array" ref="B2701">IF(A2701="","-",_xldudf_EVEONLINE_GROUP(_FV(_FV(A2701,"type"),"groupID")))</f>
        <v>-</v>
      </c>
      <c r="C2701" t="str" cm="1">
        <f t="array" ref="C2701">IF(B2701="-","-",_xldudf_EVEONLINE_CATEGORY(_FV(B2701,"category_id")))</f>
        <v>-</v>
      </c>
      <c r="K2701" s="4" cm="1">
        <f t="array" ref="K2701">IFERROR(_FV(_xldudf_EVEONLINE_TYPE(_FV(_FV(A2701,"type"),"id")),"Adjusted Price",TRUE),0)</f>
        <v>0</v>
      </c>
      <c r="L2701" s="4">
        <f t="shared" si="42"/>
        <v>0</v>
      </c>
    </row>
    <row r="2702" spans="2:12">
      <c r="B2702" t="str" cm="1">
        <f t="array" ref="B2702">IF(A2702="","-",_xldudf_EVEONLINE_GROUP(_FV(_FV(A2702,"type"),"groupID")))</f>
        <v>-</v>
      </c>
      <c r="C2702" t="str" cm="1">
        <f t="array" ref="C2702">IF(B2702="-","-",_xldudf_EVEONLINE_CATEGORY(_FV(B2702,"category_id")))</f>
        <v>-</v>
      </c>
      <c r="K2702" s="4" cm="1">
        <f t="array" ref="K2702">IFERROR(_FV(_xldudf_EVEONLINE_TYPE(_FV(_FV(A2702,"type"),"id")),"Adjusted Price",TRUE),0)</f>
        <v>0</v>
      </c>
      <c r="L2702" s="4">
        <f t="shared" si="42"/>
        <v>0</v>
      </c>
    </row>
    <row r="2703" spans="2:12">
      <c r="B2703" t="str" cm="1">
        <f t="array" ref="B2703">IF(A2703="","-",_xldudf_EVEONLINE_GROUP(_FV(_FV(A2703,"type"),"groupID")))</f>
        <v>-</v>
      </c>
      <c r="C2703" t="str" cm="1">
        <f t="array" ref="C2703">IF(B2703="-","-",_xldudf_EVEONLINE_CATEGORY(_FV(B2703,"category_id")))</f>
        <v>-</v>
      </c>
      <c r="K2703" s="4" cm="1">
        <f t="array" ref="K2703">IFERROR(_FV(_xldudf_EVEONLINE_TYPE(_FV(_FV(A2703,"type"),"id")),"Adjusted Price",TRUE),0)</f>
        <v>0</v>
      </c>
      <c r="L2703" s="4">
        <f t="shared" si="42"/>
        <v>0</v>
      </c>
    </row>
    <row r="2704" spans="2:12">
      <c r="B2704" t="str" cm="1">
        <f t="array" ref="B2704">IF(A2704="","-",_xldudf_EVEONLINE_GROUP(_FV(_FV(A2704,"type"),"groupID")))</f>
        <v>-</v>
      </c>
      <c r="C2704" t="str" cm="1">
        <f t="array" ref="C2704">IF(B2704="-","-",_xldudf_EVEONLINE_CATEGORY(_FV(B2704,"category_id")))</f>
        <v>-</v>
      </c>
      <c r="K2704" s="4" cm="1">
        <f t="array" ref="K2704">IFERROR(_FV(_xldudf_EVEONLINE_TYPE(_FV(_FV(A2704,"type"),"id")),"Adjusted Price",TRUE),0)</f>
        <v>0</v>
      </c>
      <c r="L2704" s="4">
        <f t="shared" si="42"/>
        <v>0</v>
      </c>
    </row>
    <row r="2705" spans="2:12">
      <c r="B2705" t="str" cm="1">
        <f t="array" ref="B2705">IF(A2705="","-",_xldudf_EVEONLINE_GROUP(_FV(_FV(A2705,"type"),"groupID")))</f>
        <v>-</v>
      </c>
      <c r="C2705" t="str" cm="1">
        <f t="array" ref="C2705">IF(B2705="-","-",_xldudf_EVEONLINE_CATEGORY(_FV(B2705,"category_id")))</f>
        <v>-</v>
      </c>
      <c r="K2705" s="4" cm="1">
        <f t="array" ref="K2705">IFERROR(_FV(_xldudf_EVEONLINE_TYPE(_FV(_FV(A2705,"type"),"id")),"Adjusted Price",TRUE),0)</f>
        <v>0</v>
      </c>
      <c r="L2705" s="4">
        <f t="shared" si="42"/>
        <v>0</v>
      </c>
    </row>
    <row r="2706" spans="2:12">
      <c r="B2706" t="str" cm="1">
        <f t="array" ref="B2706">IF(A2706="","-",_xldudf_EVEONLINE_GROUP(_FV(_FV(A2706,"type"),"groupID")))</f>
        <v>-</v>
      </c>
      <c r="C2706" t="str" cm="1">
        <f t="array" ref="C2706">IF(B2706="-","-",_xldudf_EVEONLINE_CATEGORY(_FV(B2706,"category_id")))</f>
        <v>-</v>
      </c>
      <c r="K2706" s="4" cm="1">
        <f t="array" ref="K2706">IFERROR(_FV(_xldudf_EVEONLINE_TYPE(_FV(_FV(A2706,"type"),"id")),"Adjusted Price",TRUE),0)</f>
        <v>0</v>
      </c>
      <c r="L2706" s="4">
        <f t="shared" si="42"/>
        <v>0</v>
      </c>
    </row>
    <row r="2707" spans="2:12">
      <c r="B2707" t="str" cm="1">
        <f t="array" ref="B2707">IF(A2707="","-",_xldudf_EVEONLINE_GROUP(_FV(_FV(A2707,"type"),"groupID")))</f>
        <v>-</v>
      </c>
      <c r="C2707" t="str" cm="1">
        <f t="array" ref="C2707">IF(B2707="-","-",_xldudf_EVEONLINE_CATEGORY(_FV(B2707,"category_id")))</f>
        <v>-</v>
      </c>
      <c r="K2707" s="4" cm="1">
        <f t="array" ref="K2707">IFERROR(_FV(_xldudf_EVEONLINE_TYPE(_FV(_FV(A2707,"type"),"id")),"Adjusted Price",TRUE),0)</f>
        <v>0</v>
      </c>
      <c r="L2707" s="4">
        <f t="shared" si="42"/>
        <v>0</v>
      </c>
    </row>
    <row r="2708" spans="2:12">
      <c r="B2708" t="str" cm="1">
        <f t="array" ref="B2708">IF(A2708="","-",_xldudf_EVEONLINE_GROUP(_FV(_FV(A2708,"type"),"groupID")))</f>
        <v>-</v>
      </c>
      <c r="C2708" t="str" cm="1">
        <f t="array" ref="C2708">IF(B2708="-","-",_xldudf_EVEONLINE_CATEGORY(_FV(B2708,"category_id")))</f>
        <v>-</v>
      </c>
      <c r="K2708" s="4" cm="1">
        <f t="array" ref="K2708">IFERROR(_FV(_xldudf_EVEONLINE_TYPE(_FV(_FV(A2708,"type"),"id")),"Adjusted Price",TRUE),0)</f>
        <v>0</v>
      </c>
      <c r="L2708" s="4">
        <f t="shared" si="42"/>
        <v>0</v>
      </c>
    </row>
    <row r="2709" spans="2:12">
      <c r="B2709" t="str" cm="1">
        <f t="array" ref="B2709">IF(A2709="","-",_xldudf_EVEONLINE_GROUP(_FV(_FV(A2709,"type"),"groupID")))</f>
        <v>-</v>
      </c>
      <c r="C2709" t="str" cm="1">
        <f t="array" ref="C2709">IF(B2709="-","-",_xldudf_EVEONLINE_CATEGORY(_FV(B2709,"category_id")))</f>
        <v>-</v>
      </c>
      <c r="K2709" s="4" cm="1">
        <f t="array" ref="K2709">IFERROR(_FV(_xldudf_EVEONLINE_TYPE(_FV(_FV(A2709,"type"),"id")),"Adjusted Price",TRUE),0)</f>
        <v>0</v>
      </c>
      <c r="L2709" s="4">
        <f t="shared" si="42"/>
        <v>0</v>
      </c>
    </row>
    <row r="2710" spans="2:12">
      <c r="B2710" t="str" cm="1">
        <f t="array" ref="B2710">IF(A2710="","-",_xldudf_EVEONLINE_GROUP(_FV(_FV(A2710,"type"),"groupID")))</f>
        <v>-</v>
      </c>
      <c r="C2710" t="str" cm="1">
        <f t="array" ref="C2710">IF(B2710="-","-",_xldudf_EVEONLINE_CATEGORY(_FV(B2710,"category_id")))</f>
        <v>-</v>
      </c>
      <c r="K2710" s="4" cm="1">
        <f t="array" ref="K2710">IFERROR(_FV(_xldudf_EVEONLINE_TYPE(_FV(_FV(A2710,"type"),"id")),"Adjusted Price",TRUE),0)</f>
        <v>0</v>
      </c>
      <c r="L2710" s="4">
        <f t="shared" si="42"/>
        <v>0</v>
      </c>
    </row>
    <row r="2711" spans="2:12">
      <c r="B2711" t="str" cm="1">
        <f t="array" ref="B2711">IF(A2711="","-",_xldudf_EVEONLINE_GROUP(_FV(_FV(A2711,"type"),"groupID")))</f>
        <v>-</v>
      </c>
      <c r="C2711" t="str" cm="1">
        <f t="array" ref="C2711">IF(B2711="-","-",_xldudf_EVEONLINE_CATEGORY(_FV(B2711,"category_id")))</f>
        <v>-</v>
      </c>
      <c r="K2711" s="4" cm="1">
        <f t="array" ref="K2711">IFERROR(_FV(_xldudf_EVEONLINE_TYPE(_FV(_FV(A2711,"type"),"id")),"Adjusted Price",TRUE),0)</f>
        <v>0</v>
      </c>
      <c r="L2711" s="4">
        <f t="shared" si="42"/>
        <v>0</v>
      </c>
    </row>
    <row r="2712" spans="2:12">
      <c r="B2712" t="str" cm="1">
        <f t="array" ref="B2712">IF(A2712="","-",_xldudf_EVEONLINE_GROUP(_FV(_FV(A2712,"type"),"groupID")))</f>
        <v>-</v>
      </c>
      <c r="C2712" t="str" cm="1">
        <f t="array" ref="C2712">IF(B2712="-","-",_xldudf_EVEONLINE_CATEGORY(_FV(B2712,"category_id")))</f>
        <v>-</v>
      </c>
      <c r="K2712" s="4" cm="1">
        <f t="array" ref="K2712">IFERROR(_FV(_xldudf_EVEONLINE_TYPE(_FV(_FV(A2712,"type"),"id")),"Adjusted Price",TRUE),0)</f>
        <v>0</v>
      </c>
      <c r="L2712" s="4">
        <f t="shared" si="42"/>
        <v>0</v>
      </c>
    </row>
    <row r="2713" spans="2:12">
      <c r="B2713" t="str" cm="1">
        <f t="array" ref="B2713">IF(A2713="","-",_xldudf_EVEONLINE_GROUP(_FV(_FV(A2713,"type"),"groupID")))</f>
        <v>-</v>
      </c>
      <c r="C2713" t="str" cm="1">
        <f t="array" ref="C2713">IF(B2713="-","-",_xldudf_EVEONLINE_CATEGORY(_FV(B2713,"category_id")))</f>
        <v>-</v>
      </c>
      <c r="K2713" s="4" cm="1">
        <f t="array" ref="K2713">IFERROR(_FV(_xldudf_EVEONLINE_TYPE(_FV(_FV(A2713,"type"),"id")),"Adjusted Price",TRUE),0)</f>
        <v>0</v>
      </c>
      <c r="L2713" s="4">
        <f t="shared" si="42"/>
        <v>0</v>
      </c>
    </row>
    <row r="2714" spans="2:12">
      <c r="B2714" t="str" cm="1">
        <f t="array" ref="B2714">IF(A2714="","-",_xldudf_EVEONLINE_GROUP(_FV(_FV(A2714,"type"),"groupID")))</f>
        <v>-</v>
      </c>
      <c r="C2714" t="str" cm="1">
        <f t="array" ref="C2714">IF(B2714="-","-",_xldudf_EVEONLINE_CATEGORY(_FV(B2714,"category_id")))</f>
        <v>-</v>
      </c>
      <c r="K2714" s="4" cm="1">
        <f t="array" ref="K2714">IFERROR(_FV(_xldudf_EVEONLINE_TYPE(_FV(_FV(A2714,"type"),"id")),"Adjusted Price",TRUE),0)</f>
        <v>0</v>
      </c>
      <c r="L2714" s="4">
        <f t="shared" si="42"/>
        <v>0</v>
      </c>
    </row>
    <row r="2715" spans="2:12">
      <c r="B2715" t="str" cm="1">
        <f t="array" ref="B2715">IF(A2715="","-",_xldudf_EVEONLINE_GROUP(_FV(_FV(A2715,"type"),"groupID")))</f>
        <v>-</v>
      </c>
      <c r="C2715" t="str" cm="1">
        <f t="array" ref="C2715">IF(B2715="-","-",_xldudf_EVEONLINE_CATEGORY(_FV(B2715,"category_id")))</f>
        <v>-</v>
      </c>
      <c r="K2715" s="4" cm="1">
        <f t="array" ref="K2715">IFERROR(_FV(_xldudf_EVEONLINE_TYPE(_FV(_FV(A2715,"type"),"id")),"Adjusted Price",TRUE),0)</f>
        <v>0</v>
      </c>
      <c r="L2715" s="4">
        <f t="shared" si="42"/>
        <v>0</v>
      </c>
    </row>
    <row r="2716" spans="2:12">
      <c r="B2716" t="str" cm="1">
        <f t="array" ref="B2716">IF(A2716="","-",_xldudf_EVEONLINE_GROUP(_FV(_FV(A2716,"type"),"groupID")))</f>
        <v>-</v>
      </c>
      <c r="C2716" t="str" cm="1">
        <f t="array" ref="C2716">IF(B2716="-","-",_xldudf_EVEONLINE_CATEGORY(_FV(B2716,"category_id")))</f>
        <v>-</v>
      </c>
      <c r="K2716" s="4" cm="1">
        <f t="array" ref="K2716">IFERROR(_FV(_xldudf_EVEONLINE_TYPE(_FV(_FV(A2716,"type"),"id")),"Adjusted Price",TRUE),0)</f>
        <v>0</v>
      </c>
      <c r="L2716" s="4">
        <f t="shared" si="42"/>
        <v>0</v>
      </c>
    </row>
    <row r="2717" spans="2:12">
      <c r="B2717" t="str" cm="1">
        <f t="array" ref="B2717">IF(A2717="","-",_xldudf_EVEONLINE_GROUP(_FV(_FV(A2717,"type"),"groupID")))</f>
        <v>-</v>
      </c>
      <c r="C2717" t="str" cm="1">
        <f t="array" ref="C2717">IF(B2717="-","-",_xldudf_EVEONLINE_CATEGORY(_FV(B2717,"category_id")))</f>
        <v>-</v>
      </c>
      <c r="K2717" s="4" cm="1">
        <f t="array" ref="K2717">IFERROR(_FV(_xldudf_EVEONLINE_TYPE(_FV(_FV(A2717,"type"),"id")),"Adjusted Price",TRUE),0)</f>
        <v>0</v>
      </c>
      <c r="L2717" s="4">
        <f t="shared" si="42"/>
        <v>0</v>
      </c>
    </row>
    <row r="2718" spans="2:12">
      <c r="B2718" t="str" cm="1">
        <f t="array" ref="B2718">IF(A2718="","-",_xldudf_EVEONLINE_GROUP(_FV(_FV(A2718,"type"),"groupID")))</f>
        <v>-</v>
      </c>
      <c r="C2718" t="str" cm="1">
        <f t="array" ref="C2718">IF(B2718="-","-",_xldudf_EVEONLINE_CATEGORY(_FV(B2718,"category_id")))</f>
        <v>-</v>
      </c>
      <c r="K2718" s="4" cm="1">
        <f t="array" ref="K2718">IFERROR(_FV(_xldudf_EVEONLINE_TYPE(_FV(_FV(A2718,"type"),"id")),"Adjusted Price",TRUE),0)</f>
        <v>0</v>
      </c>
      <c r="L2718" s="4">
        <f t="shared" si="42"/>
        <v>0</v>
      </c>
    </row>
    <row r="2719" spans="2:12">
      <c r="B2719" t="str" cm="1">
        <f t="array" ref="B2719">IF(A2719="","-",_xldudf_EVEONLINE_GROUP(_FV(_FV(A2719,"type"),"groupID")))</f>
        <v>-</v>
      </c>
      <c r="C2719" t="str" cm="1">
        <f t="array" ref="C2719">IF(B2719="-","-",_xldudf_EVEONLINE_CATEGORY(_FV(B2719,"category_id")))</f>
        <v>-</v>
      </c>
      <c r="K2719" s="4" cm="1">
        <f t="array" ref="K2719">IFERROR(_FV(_xldudf_EVEONLINE_TYPE(_FV(_FV(A2719,"type"),"id")),"Adjusted Price",TRUE),0)</f>
        <v>0</v>
      </c>
      <c r="L2719" s="4">
        <f t="shared" si="42"/>
        <v>0</v>
      </c>
    </row>
    <row r="2720" spans="2:12">
      <c r="B2720" t="str" cm="1">
        <f t="array" ref="B2720">IF(A2720="","-",_xldudf_EVEONLINE_GROUP(_FV(_FV(A2720,"type"),"groupID")))</f>
        <v>-</v>
      </c>
      <c r="C2720" t="str" cm="1">
        <f t="array" ref="C2720">IF(B2720="-","-",_xldudf_EVEONLINE_CATEGORY(_FV(B2720,"category_id")))</f>
        <v>-</v>
      </c>
      <c r="K2720" s="4" cm="1">
        <f t="array" ref="K2720">IFERROR(_FV(_xldudf_EVEONLINE_TYPE(_FV(_FV(A2720,"type"),"id")),"Adjusted Price",TRUE),0)</f>
        <v>0</v>
      </c>
      <c r="L2720" s="4">
        <f t="shared" si="42"/>
        <v>0</v>
      </c>
    </row>
    <row r="2721" spans="2:12">
      <c r="B2721" t="str" cm="1">
        <f t="array" ref="B2721">IF(A2721="","-",_xldudf_EVEONLINE_GROUP(_FV(_FV(A2721,"type"),"groupID")))</f>
        <v>-</v>
      </c>
      <c r="C2721" t="str" cm="1">
        <f t="array" ref="C2721">IF(B2721="-","-",_xldudf_EVEONLINE_CATEGORY(_FV(B2721,"category_id")))</f>
        <v>-</v>
      </c>
      <c r="K2721" s="4" cm="1">
        <f t="array" ref="K2721">IFERROR(_FV(_xldudf_EVEONLINE_TYPE(_FV(_FV(A2721,"type"),"id")),"Adjusted Price",TRUE),0)</f>
        <v>0</v>
      </c>
      <c r="L2721" s="4">
        <f t="shared" si="42"/>
        <v>0</v>
      </c>
    </row>
    <row r="2722" spans="2:12">
      <c r="B2722" t="str" cm="1">
        <f t="array" ref="B2722">IF(A2722="","-",_xldudf_EVEONLINE_GROUP(_FV(_FV(A2722,"type"),"groupID")))</f>
        <v>-</v>
      </c>
      <c r="C2722" t="str" cm="1">
        <f t="array" ref="C2722">IF(B2722="-","-",_xldudf_EVEONLINE_CATEGORY(_FV(B2722,"category_id")))</f>
        <v>-</v>
      </c>
      <c r="K2722" s="4" cm="1">
        <f t="array" ref="K2722">IFERROR(_FV(_xldudf_EVEONLINE_TYPE(_FV(_FV(A2722,"type"),"id")),"Adjusted Price",TRUE),0)</f>
        <v>0</v>
      </c>
      <c r="L2722" s="4">
        <f t="shared" si="42"/>
        <v>0</v>
      </c>
    </row>
    <row r="2723" spans="2:12">
      <c r="B2723" t="str" cm="1">
        <f t="array" ref="B2723">IF(A2723="","-",_xldudf_EVEONLINE_GROUP(_FV(_FV(A2723,"type"),"groupID")))</f>
        <v>-</v>
      </c>
      <c r="C2723" t="str" cm="1">
        <f t="array" ref="C2723">IF(B2723="-","-",_xldudf_EVEONLINE_CATEGORY(_FV(B2723,"category_id")))</f>
        <v>-</v>
      </c>
      <c r="K2723" s="4" cm="1">
        <f t="array" ref="K2723">IFERROR(_FV(_xldudf_EVEONLINE_TYPE(_FV(_FV(A2723,"type"),"id")),"Adjusted Price",TRUE),0)</f>
        <v>0</v>
      </c>
      <c r="L2723" s="4">
        <f t="shared" si="42"/>
        <v>0</v>
      </c>
    </row>
    <row r="2724" spans="2:12">
      <c r="B2724" t="str" cm="1">
        <f t="array" ref="B2724">IF(A2724="","-",_xldudf_EVEONLINE_GROUP(_FV(_FV(A2724,"type"),"groupID")))</f>
        <v>-</v>
      </c>
      <c r="C2724" t="str" cm="1">
        <f t="array" ref="C2724">IF(B2724="-","-",_xldudf_EVEONLINE_CATEGORY(_FV(B2724,"category_id")))</f>
        <v>-</v>
      </c>
      <c r="K2724" s="4" cm="1">
        <f t="array" ref="K2724">IFERROR(_FV(_xldudf_EVEONLINE_TYPE(_FV(_FV(A2724,"type"),"id")),"Adjusted Price",TRUE),0)</f>
        <v>0</v>
      </c>
      <c r="L2724" s="4">
        <f t="shared" si="42"/>
        <v>0</v>
      </c>
    </row>
    <row r="2725" spans="2:12">
      <c r="B2725" t="str" cm="1">
        <f t="array" ref="B2725">IF(A2725="","-",_xldudf_EVEONLINE_GROUP(_FV(_FV(A2725,"type"),"groupID")))</f>
        <v>-</v>
      </c>
      <c r="C2725" t="str" cm="1">
        <f t="array" ref="C2725">IF(B2725="-","-",_xldudf_EVEONLINE_CATEGORY(_FV(B2725,"category_id")))</f>
        <v>-</v>
      </c>
      <c r="K2725" s="4" cm="1">
        <f t="array" ref="K2725">IFERROR(_FV(_xldudf_EVEONLINE_TYPE(_FV(_FV(A2725,"type"),"id")),"Adjusted Price",TRUE),0)</f>
        <v>0</v>
      </c>
      <c r="L2725" s="4">
        <f t="shared" si="42"/>
        <v>0</v>
      </c>
    </row>
    <row r="2726" spans="2:12">
      <c r="B2726" t="str" cm="1">
        <f t="array" ref="B2726">IF(A2726="","-",_xldudf_EVEONLINE_GROUP(_FV(_FV(A2726,"type"),"groupID")))</f>
        <v>-</v>
      </c>
      <c r="C2726" t="str" cm="1">
        <f t="array" ref="C2726">IF(B2726="-","-",_xldudf_EVEONLINE_CATEGORY(_FV(B2726,"category_id")))</f>
        <v>-</v>
      </c>
      <c r="K2726" s="4" cm="1">
        <f t="array" ref="K2726">IFERROR(_FV(_xldudf_EVEONLINE_TYPE(_FV(_FV(A2726,"type"),"id")),"Adjusted Price",TRUE),0)</f>
        <v>0</v>
      </c>
      <c r="L2726" s="4">
        <f t="shared" si="42"/>
        <v>0</v>
      </c>
    </row>
    <row r="2727" spans="2:12">
      <c r="B2727" t="str" cm="1">
        <f t="array" ref="B2727">IF(A2727="","-",_xldudf_EVEONLINE_GROUP(_FV(_FV(A2727,"type"),"groupID")))</f>
        <v>-</v>
      </c>
      <c r="C2727" t="str" cm="1">
        <f t="array" ref="C2727">IF(B2727="-","-",_xldudf_EVEONLINE_CATEGORY(_FV(B2727,"category_id")))</f>
        <v>-</v>
      </c>
      <c r="K2727" s="4" cm="1">
        <f t="array" ref="K2727">IFERROR(_FV(_xldudf_EVEONLINE_TYPE(_FV(_FV(A2727,"type"),"id")),"Adjusted Price",TRUE),0)</f>
        <v>0</v>
      </c>
      <c r="L2727" s="4">
        <f t="shared" si="42"/>
        <v>0</v>
      </c>
    </row>
    <row r="2728" spans="2:12">
      <c r="B2728" t="str" cm="1">
        <f t="array" ref="B2728">IF(A2728="","-",_xldudf_EVEONLINE_GROUP(_FV(_FV(A2728,"type"),"groupID")))</f>
        <v>-</v>
      </c>
      <c r="C2728" t="str" cm="1">
        <f t="array" ref="C2728">IF(B2728="-","-",_xldudf_EVEONLINE_CATEGORY(_FV(B2728,"category_id")))</f>
        <v>-</v>
      </c>
      <c r="K2728" s="4" cm="1">
        <f t="array" ref="K2728">IFERROR(_FV(_xldudf_EVEONLINE_TYPE(_FV(_FV(A2728,"type"),"id")),"Adjusted Price",TRUE),0)</f>
        <v>0</v>
      </c>
      <c r="L2728" s="4">
        <f t="shared" si="42"/>
        <v>0</v>
      </c>
    </row>
    <row r="2729" spans="2:12">
      <c r="B2729" t="str" cm="1">
        <f t="array" ref="B2729">IF(A2729="","-",_xldudf_EVEONLINE_GROUP(_FV(_FV(A2729,"type"),"groupID")))</f>
        <v>-</v>
      </c>
      <c r="C2729" t="str" cm="1">
        <f t="array" ref="C2729">IF(B2729="-","-",_xldudf_EVEONLINE_CATEGORY(_FV(B2729,"category_id")))</f>
        <v>-</v>
      </c>
      <c r="K2729" s="4" cm="1">
        <f t="array" ref="K2729">IFERROR(_FV(_xldudf_EVEONLINE_TYPE(_FV(_FV(A2729,"type"),"id")),"Adjusted Price",TRUE),0)</f>
        <v>0</v>
      </c>
      <c r="L2729" s="4">
        <f t="shared" si="42"/>
        <v>0</v>
      </c>
    </row>
    <row r="2730" spans="2:12">
      <c r="B2730" t="str" cm="1">
        <f t="array" ref="B2730">IF(A2730="","-",_xldudf_EVEONLINE_GROUP(_FV(_FV(A2730,"type"),"groupID")))</f>
        <v>-</v>
      </c>
      <c r="C2730" t="str" cm="1">
        <f t="array" ref="C2730">IF(B2730="-","-",_xldudf_EVEONLINE_CATEGORY(_FV(B2730,"category_id")))</f>
        <v>-</v>
      </c>
      <c r="K2730" s="4" cm="1">
        <f t="array" ref="K2730">IFERROR(_FV(_xldudf_EVEONLINE_TYPE(_FV(_FV(A2730,"type"),"id")),"Adjusted Price",TRUE),0)</f>
        <v>0</v>
      </c>
      <c r="L2730" s="4">
        <f t="shared" si="42"/>
        <v>0</v>
      </c>
    </row>
    <row r="2731" spans="2:12">
      <c r="B2731" t="str" cm="1">
        <f t="array" ref="B2731">IF(A2731="","-",_xldudf_EVEONLINE_GROUP(_FV(_FV(A2731,"type"),"groupID")))</f>
        <v>-</v>
      </c>
      <c r="C2731" t="str" cm="1">
        <f t="array" ref="C2731">IF(B2731="-","-",_xldudf_EVEONLINE_CATEGORY(_FV(B2731,"category_id")))</f>
        <v>-</v>
      </c>
      <c r="K2731" s="4" cm="1">
        <f t="array" ref="K2731">IFERROR(_FV(_xldudf_EVEONLINE_TYPE(_FV(_FV(A2731,"type"),"id")),"Adjusted Price",TRUE),0)</f>
        <v>0</v>
      </c>
      <c r="L2731" s="4">
        <f t="shared" si="42"/>
        <v>0</v>
      </c>
    </row>
    <row r="2732" spans="2:12">
      <c r="B2732" t="str" cm="1">
        <f t="array" ref="B2732">IF(A2732="","-",_xldudf_EVEONLINE_GROUP(_FV(_FV(A2732,"type"),"groupID")))</f>
        <v>-</v>
      </c>
      <c r="C2732" t="str" cm="1">
        <f t="array" ref="C2732">IF(B2732="-","-",_xldudf_EVEONLINE_CATEGORY(_FV(B2732,"category_id")))</f>
        <v>-</v>
      </c>
      <c r="K2732" s="4" cm="1">
        <f t="array" ref="K2732">IFERROR(_FV(_xldudf_EVEONLINE_TYPE(_FV(_FV(A2732,"type"),"id")),"Adjusted Price",TRUE),0)</f>
        <v>0</v>
      </c>
      <c r="L2732" s="4">
        <f t="shared" si="42"/>
        <v>0</v>
      </c>
    </row>
    <row r="2733" spans="2:12">
      <c r="B2733" t="str" cm="1">
        <f t="array" ref="B2733">IF(A2733="","-",_xldudf_EVEONLINE_GROUP(_FV(_FV(A2733,"type"),"groupID")))</f>
        <v>-</v>
      </c>
      <c r="C2733" t="str" cm="1">
        <f t="array" ref="C2733">IF(B2733="-","-",_xldudf_EVEONLINE_CATEGORY(_FV(B2733,"category_id")))</f>
        <v>-</v>
      </c>
      <c r="K2733" s="4" cm="1">
        <f t="array" ref="K2733">IFERROR(_FV(_xldudf_EVEONLINE_TYPE(_FV(_FV(A2733,"type"),"id")),"Adjusted Price",TRUE),0)</f>
        <v>0</v>
      </c>
      <c r="L2733" s="4">
        <f t="shared" si="42"/>
        <v>0</v>
      </c>
    </row>
    <row r="2734" spans="2:12">
      <c r="B2734" t="str" cm="1">
        <f t="array" ref="B2734">IF(A2734="","-",_xldudf_EVEONLINE_GROUP(_FV(_FV(A2734,"type"),"groupID")))</f>
        <v>-</v>
      </c>
      <c r="C2734" t="str" cm="1">
        <f t="array" ref="C2734">IF(B2734="-","-",_xldudf_EVEONLINE_CATEGORY(_FV(B2734,"category_id")))</f>
        <v>-</v>
      </c>
      <c r="K2734" s="4" cm="1">
        <f t="array" ref="K2734">IFERROR(_FV(_xldudf_EVEONLINE_TYPE(_FV(_FV(A2734,"type"),"id")),"Adjusted Price",TRUE),0)</f>
        <v>0</v>
      </c>
      <c r="L2734" s="4">
        <f t="shared" si="42"/>
        <v>0</v>
      </c>
    </row>
    <row r="2735" spans="2:12">
      <c r="B2735" t="str" cm="1">
        <f t="array" ref="B2735">IF(A2735="","-",_xldudf_EVEONLINE_GROUP(_FV(_FV(A2735,"type"),"groupID")))</f>
        <v>-</v>
      </c>
      <c r="C2735" t="str" cm="1">
        <f t="array" ref="C2735">IF(B2735="-","-",_xldudf_EVEONLINE_CATEGORY(_FV(B2735,"category_id")))</f>
        <v>-</v>
      </c>
      <c r="K2735" s="4" cm="1">
        <f t="array" ref="K2735">IFERROR(_FV(_xldudf_EVEONLINE_TYPE(_FV(_FV(A2735,"type"),"id")),"Adjusted Price",TRUE),0)</f>
        <v>0</v>
      </c>
      <c r="L2735" s="4">
        <f t="shared" si="42"/>
        <v>0</v>
      </c>
    </row>
    <row r="2736" spans="2:12">
      <c r="B2736" t="str" cm="1">
        <f t="array" ref="B2736">IF(A2736="","-",_xldudf_EVEONLINE_GROUP(_FV(_FV(A2736,"type"),"groupID")))</f>
        <v>-</v>
      </c>
      <c r="C2736" t="str" cm="1">
        <f t="array" ref="C2736">IF(B2736="-","-",_xldudf_EVEONLINE_CATEGORY(_FV(B2736,"category_id")))</f>
        <v>-</v>
      </c>
      <c r="K2736" s="4" cm="1">
        <f t="array" ref="K2736">IFERROR(_FV(_xldudf_EVEONLINE_TYPE(_FV(_FV(A2736,"type"),"id")),"Adjusted Price",TRUE),0)</f>
        <v>0</v>
      </c>
      <c r="L2736" s="4">
        <f t="shared" si="42"/>
        <v>0</v>
      </c>
    </row>
    <row r="2737" spans="2:12">
      <c r="B2737" t="str" cm="1">
        <f t="array" ref="B2737">IF(A2737="","-",_xldudf_EVEONLINE_GROUP(_FV(_FV(A2737,"type"),"groupID")))</f>
        <v>-</v>
      </c>
      <c r="C2737" t="str" cm="1">
        <f t="array" ref="C2737">IF(B2737="-","-",_xldudf_EVEONLINE_CATEGORY(_FV(B2737,"category_id")))</f>
        <v>-</v>
      </c>
      <c r="K2737" s="4" cm="1">
        <f t="array" ref="K2737">IFERROR(_FV(_xldudf_EVEONLINE_TYPE(_FV(_FV(A2737,"type"),"id")),"Adjusted Price",TRUE),0)</f>
        <v>0</v>
      </c>
      <c r="L2737" s="4">
        <f t="shared" si="42"/>
        <v>0</v>
      </c>
    </row>
    <row r="2738" spans="2:12">
      <c r="B2738" t="str" cm="1">
        <f t="array" ref="B2738">IF(A2738="","-",_xldudf_EVEONLINE_GROUP(_FV(_FV(A2738,"type"),"groupID")))</f>
        <v>-</v>
      </c>
      <c r="C2738" t="str" cm="1">
        <f t="array" ref="C2738">IF(B2738="-","-",_xldudf_EVEONLINE_CATEGORY(_FV(B2738,"category_id")))</f>
        <v>-</v>
      </c>
      <c r="K2738" s="4" cm="1">
        <f t="array" ref="K2738">IFERROR(_FV(_xldudf_EVEONLINE_TYPE(_FV(_FV(A2738,"type"),"id")),"Adjusted Price",TRUE),0)</f>
        <v>0</v>
      </c>
      <c r="L2738" s="4">
        <f t="shared" si="42"/>
        <v>0</v>
      </c>
    </row>
    <row r="2739" spans="2:12">
      <c r="B2739" t="str" cm="1">
        <f t="array" ref="B2739">IF(A2739="","-",_xldudf_EVEONLINE_GROUP(_FV(_FV(A2739,"type"),"groupID")))</f>
        <v>-</v>
      </c>
      <c r="C2739" t="str" cm="1">
        <f t="array" ref="C2739">IF(B2739="-","-",_xldudf_EVEONLINE_CATEGORY(_FV(B2739,"category_id")))</f>
        <v>-</v>
      </c>
      <c r="K2739" s="4" cm="1">
        <f t="array" ref="K2739">IFERROR(_FV(_xldudf_EVEONLINE_TYPE(_FV(_FV(A2739,"type"),"id")),"Adjusted Price",TRUE),0)</f>
        <v>0</v>
      </c>
      <c r="L2739" s="4">
        <f t="shared" si="42"/>
        <v>0</v>
      </c>
    </row>
    <row r="2740" spans="2:12">
      <c r="B2740" t="str" cm="1">
        <f t="array" ref="B2740">IF(A2740="","-",_xldudf_EVEONLINE_GROUP(_FV(_FV(A2740,"type"),"groupID")))</f>
        <v>-</v>
      </c>
      <c r="C2740" t="str" cm="1">
        <f t="array" ref="C2740">IF(B2740="-","-",_xldudf_EVEONLINE_CATEGORY(_FV(B2740,"category_id")))</f>
        <v>-</v>
      </c>
      <c r="K2740" s="4" cm="1">
        <f t="array" ref="K2740">IFERROR(_FV(_xldudf_EVEONLINE_TYPE(_FV(_FV(A2740,"type"),"id")),"Adjusted Price",TRUE),0)</f>
        <v>0</v>
      </c>
      <c r="L2740" s="4">
        <f t="shared" si="42"/>
        <v>0</v>
      </c>
    </row>
    <row r="2741" spans="2:12">
      <c r="B2741" t="str" cm="1">
        <f t="array" ref="B2741">IF(A2741="","-",_xldudf_EVEONLINE_GROUP(_FV(_FV(A2741,"type"),"groupID")))</f>
        <v>-</v>
      </c>
      <c r="C2741" t="str" cm="1">
        <f t="array" ref="C2741">IF(B2741="-","-",_xldudf_EVEONLINE_CATEGORY(_FV(B2741,"category_id")))</f>
        <v>-</v>
      </c>
      <c r="K2741" s="4" cm="1">
        <f t="array" ref="K2741">IFERROR(_FV(_xldudf_EVEONLINE_TYPE(_FV(_FV(A2741,"type"),"id")),"Adjusted Price",TRUE),0)</f>
        <v>0</v>
      </c>
      <c r="L2741" s="4">
        <f t="shared" si="42"/>
        <v>0</v>
      </c>
    </row>
    <row r="2742" spans="2:12">
      <c r="B2742" t="str" cm="1">
        <f t="array" ref="B2742">IF(A2742="","-",_xldudf_EVEONLINE_GROUP(_FV(_FV(A2742,"type"),"groupID")))</f>
        <v>-</v>
      </c>
      <c r="C2742" t="str" cm="1">
        <f t="array" ref="C2742">IF(B2742="-","-",_xldudf_EVEONLINE_CATEGORY(_FV(B2742,"category_id")))</f>
        <v>-</v>
      </c>
      <c r="K2742" s="4" cm="1">
        <f t="array" ref="K2742">IFERROR(_FV(_xldudf_EVEONLINE_TYPE(_FV(_FV(A2742,"type"),"id")),"Adjusted Price",TRUE),0)</f>
        <v>0</v>
      </c>
      <c r="L2742" s="4">
        <f t="shared" si="42"/>
        <v>0</v>
      </c>
    </row>
    <row r="2743" spans="2:12">
      <c r="B2743" t="str" cm="1">
        <f t="array" ref="B2743">IF(A2743="","-",_xldudf_EVEONLINE_GROUP(_FV(_FV(A2743,"type"),"groupID")))</f>
        <v>-</v>
      </c>
      <c r="C2743" t="str" cm="1">
        <f t="array" ref="C2743">IF(B2743="-","-",_xldudf_EVEONLINE_CATEGORY(_FV(B2743,"category_id")))</f>
        <v>-</v>
      </c>
      <c r="K2743" s="4" cm="1">
        <f t="array" ref="K2743">IFERROR(_FV(_xldudf_EVEONLINE_TYPE(_FV(_FV(A2743,"type"),"id")),"Adjusted Price",TRUE),0)</f>
        <v>0</v>
      </c>
      <c r="L2743" s="4">
        <f t="shared" si="42"/>
        <v>0</v>
      </c>
    </row>
    <row r="2744" spans="2:12">
      <c r="B2744" t="str" cm="1">
        <f t="array" ref="B2744">IF(A2744="","-",_xldudf_EVEONLINE_GROUP(_FV(_FV(A2744,"type"),"groupID")))</f>
        <v>-</v>
      </c>
      <c r="C2744" t="str" cm="1">
        <f t="array" ref="C2744">IF(B2744="-","-",_xldudf_EVEONLINE_CATEGORY(_FV(B2744,"category_id")))</f>
        <v>-</v>
      </c>
      <c r="K2744" s="4" cm="1">
        <f t="array" ref="K2744">IFERROR(_FV(_xldudf_EVEONLINE_TYPE(_FV(_FV(A2744,"type"),"id")),"Adjusted Price",TRUE),0)</f>
        <v>0</v>
      </c>
      <c r="L2744" s="4">
        <f t="shared" si="42"/>
        <v>0</v>
      </c>
    </row>
    <row r="2745" spans="2:12">
      <c r="B2745" t="str" cm="1">
        <f t="array" ref="B2745">IF(A2745="","-",_xldudf_EVEONLINE_GROUP(_FV(_FV(A2745,"type"),"groupID")))</f>
        <v>-</v>
      </c>
      <c r="C2745" t="str" cm="1">
        <f t="array" ref="C2745">IF(B2745="-","-",_xldudf_EVEONLINE_CATEGORY(_FV(B2745,"category_id")))</f>
        <v>-</v>
      </c>
      <c r="K2745" s="4" cm="1">
        <f t="array" ref="K2745">IFERROR(_FV(_xldudf_EVEONLINE_TYPE(_FV(_FV(A2745,"type"),"id")),"Adjusted Price",TRUE),0)</f>
        <v>0</v>
      </c>
      <c r="L2745" s="4">
        <f t="shared" si="42"/>
        <v>0</v>
      </c>
    </row>
    <row r="2746" spans="2:12">
      <c r="B2746" t="str" cm="1">
        <f t="array" ref="B2746">IF(A2746="","-",_xldudf_EVEONLINE_GROUP(_FV(_FV(A2746,"type"),"groupID")))</f>
        <v>-</v>
      </c>
      <c r="C2746" t="str" cm="1">
        <f t="array" ref="C2746">IF(B2746="-","-",_xldudf_EVEONLINE_CATEGORY(_FV(B2746,"category_id")))</f>
        <v>-</v>
      </c>
      <c r="K2746" s="4" cm="1">
        <f t="array" ref="K2746">IFERROR(_FV(_xldudf_EVEONLINE_TYPE(_FV(_FV(A2746,"type"),"id")),"Adjusted Price",TRUE),0)</f>
        <v>0</v>
      </c>
      <c r="L2746" s="4">
        <f t="shared" si="42"/>
        <v>0</v>
      </c>
    </row>
    <row r="2747" spans="2:12">
      <c r="B2747" t="str" cm="1">
        <f t="array" ref="B2747">IF(A2747="","-",_xldudf_EVEONLINE_GROUP(_FV(_FV(A2747,"type"),"groupID")))</f>
        <v>-</v>
      </c>
      <c r="C2747" t="str" cm="1">
        <f t="array" ref="C2747">IF(B2747="-","-",_xldudf_EVEONLINE_CATEGORY(_FV(B2747,"category_id")))</f>
        <v>-</v>
      </c>
      <c r="K2747" s="4" cm="1">
        <f t="array" ref="K2747">IFERROR(_FV(_xldudf_EVEONLINE_TYPE(_FV(_FV(A2747,"type"),"id")),"Adjusted Price",TRUE),0)</f>
        <v>0</v>
      </c>
      <c r="L2747" s="4">
        <f t="shared" si="42"/>
        <v>0</v>
      </c>
    </row>
    <row r="2748" spans="2:12">
      <c r="B2748" t="str" cm="1">
        <f t="array" ref="B2748">IF(A2748="","-",_xldudf_EVEONLINE_GROUP(_FV(_FV(A2748,"type"),"groupID")))</f>
        <v>-</v>
      </c>
      <c r="C2748" t="str" cm="1">
        <f t="array" ref="C2748">IF(B2748="-","-",_xldudf_EVEONLINE_CATEGORY(_FV(B2748,"category_id")))</f>
        <v>-</v>
      </c>
      <c r="K2748" s="4" cm="1">
        <f t="array" ref="K2748">IFERROR(_FV(_xldudf_EVEONLINE_TYPE(_FV(_FV(A2748,"type"),"id")),"Adjusted Price",TRUE),0)</f>
        <v>0</v>
      </c>
      <c r="L2748" s="4">
        <f t="shared" si="42"/>
        <v>0</v>
      </c>
    </row>
    <row r="2749" spans="2:12">
      <c r="B2749" t="str" cm="1">
        <f t="array" ref="B2749">IF(A2749="","-",_xldudf_EVEONLINE_GROUP(_FV(_FV(A2749,"type"),"groupID")))</f>
        <v>-</v>
      </c>
      <c r="C2749" t="str" cm="1">
        <f t="array" ref="C2749">IF(B2749="-","-",_xldudf_EVEONLINE_CATEGORY(_FV(B2749,"category_id")))</f>
        <v>-</v>
      </c>
      <c r="K2749" s="4" cm="1">
        <f t="array" ref="K2749">IFERROR(_FV(_xldudf_EVEONLINE_TYPE(_FV(_FV(A2749,"type"),"id")),"Adjusted Price",TRUE),0)</f>
        <v>0</v>
      </c>
      <c r="L2749" s="4">
        <f t="shared" si="42"/>
        <v>0</v>
      </c>
    </row>
    <row r="2750" spans="2:12">
      <c r="B2750" t="str" cm="1">
        <f t="array" ref="B2750">IF(A2750="","-",_xldudf_EVEONLINE_GROUP(_FV(_FV(A2750,"type"),"groupID")))</f>
        <v>-</v>
      </c>
      <c r="C2750" t="str" cm="1">
        <f t="array" ref="C2750">IF(B2750="-","-",_xldudf_EVEONLINE_CATEGORY(_FV(B2750,"category_id")))</f>
        <v>-</v>
      </c>
      <c r="K2750" s="4" cm="1">
        <f t="array" ref="K2750">IFERROR(_FV(_xldudf_EVEONLINE_TYPE(_FV(_FV(A2750,"type"),"id")),"Adjusted Price",TRUE),0)</f>
        <v>0</v>
      </c>
      <c r="L2750" s="4">
        <f t="shared" si="42"/>
        <v>0</v>
      </c>
    </row>
    <row r="2751" spans="2:12">
      <c r="B2751" t="str" cm="1">
        <f t="array" ref="B2751">IF(A2751="","-",_xldudf_EVEONLINE_GROUP(_FV(_FV(A2751,"type"),"groupID")))</f>
        <v>-</v>
      </c>
      <c r="C2751" t="str" cm="1">
        <f t="array" ref="C2751">IF(B2751="-","-",_xldudf_EVEONLINE_CATEGORY(_FV(B2751,"category_id")))</f>
        <v>-</v>
      </c>
      <c r="K2751" s="4" cm="1">
        <f t="array" ref="K2751">IFERROR(_FV(_xldudf_EVEONLINE_TYPE(_FV(_FV(A2751,"type"),"id")),"Adjusted Price",TRUE),0)</f>
        <v>0</v>
      </c>
      <c r="L2751" s="4">
        <f t="shared" si="42"/>
        <v>0</v>
      </c>
    </row>
    <row r="2752" spans="2:12">
      <c r="B2752" t="str" cm="1">
        <f t="array" ref="B2752">IF(A2752="","-",_xldudf_EVEONLINE_GROUP(_FV(_FV(A2752,"type"),"groupID")))</f>
        <v>-</v>
      </c>
      <c r="C2752" t="str" cm="1">
        <f t="array" ref="C2752">IF(B2752="-","-",_xldudf_EVEONLINE_CATEGORY(_FV(B2752,"category_id")))</f>
        <v>-</v>
      </c>
      <c r="K2752" s="4" cm="1">
        <f t="array" ref="K2752">IFERROR(_FV(_xldudf_EVEONLINE_TYPE(_FV(_FV(A2752,"type"),"id")),"Adjusted Price",TRUE),0)</f>
        <v>0</v>
      </c>
      <c r="L2752" s="4">
        <f t="shared" si="42"/>
        <v>0</v>
      </c>
    </row>
    <row r="2753" spans="2:12">
      <c r="B2753" t="str" cm="1">
        <f t="array" ref="B2753">IF(A2753="","-",_xldudf_EVEONLINE_GROUP(_FV(_FV(A2753,"type"),"groupID")))</f>
        <v>-</v>
      </c>
      <c r="C2753" t="str" cm="1">
        <f t="array" ref="C2753">IF(B2753="-","-",_xldudf_EVEONLINE_CATEGORY(_FV(B2753,"category_id")))</f>
        <v>-</v>
      </c>
      <c r="K2753" s="4" cm="1">
        <f t="array" ref="K2753">IFERROR(_FV(_xldudf_EVEONLINE_TYPE(_FV(_FV(A2753,"type"),"id")),"Adjusted Price",TRUE),0)</f>
        <v>0</v>
      </c>
      <c r="L2753" s="4">
        <f t="shared" si="42"/>
        <v>0</v>
      </c>
    </row>
    <row r="2754" spans="2:12">
      <c r="B2754" t="str" cm="1">
        <f t="array" ref="B2754">IF(A2754="","-",_xldudf_EVEONLINE_GROUP(_FV(_FV(A2754,"type"),"groupID")))</f>
        <v>-</v>
      </c>
      <c r="C2754" t="str" cm="1">
        <f t="array" ref="C2754">IF(B2754="-","-",_xldudf_EVEONLINE_CATEGORY(_FV(B2754,"category_id")))</f>
        <v>-</v>
      </c>
      <c r="K2754" s="4" cm="1">
        <f t="array" ref="K2754">IFERROR(_FV(_xldudf_EVEONLINE_TYPE(_FV(_FV(A2754,"type"),"id")),"Adjusted Price",TRUE),0)</f>
        <v>0</v>
      </c>
      <c r="L2754" s="4">
        <f t="shared" si="42"/>
        <v>0</v>
      </c>
    </row>
    <row r="2755" spans="2:12">
      <c r="B2755" t="str" cm="1">
        <f t="array" ref="B2755">IF(A2755="","-",_xldudf_EVEONLINE_GROUP(_FV(_FV(A2755,"type"),"groupID")))</f>
        <v>-</v>
      </c>
      <c r="C2755" t="str" cm="1">
        <f t="array" ref="C2755">IF(B2755="-","-",_xldudf_EVEONLINE_CATEGORY(_FV(B2755,"category_id")))</f>
        <v>-</v>
      </c>
      <c r="K2755" s="4" cm="1">
        <f t="array" ref="K2755">IFERROR(_FV(_xldudf_EVEONLINE_TYPE(_FV(_FV(A2755,"type"),"id")),"Adjusted Price",TRUE),0)</f>
        <v>0</v>
      </c>
      <c r="L2755" s="4">
        <f t="shared" ref="L2755:L2818" si="43">F2755*K2755</f>
        <v>0</v>
      </c>
    </row>
    <row r="2756" spans="2:12">
      <c r="B2756" t="str" cm="1">
        <f t="array" ref="B2756">IF(A2756="","-",_xldudf_EVEONLINE_GROUP(_FV(_FV(A2756,"type"),"groupID")))</f>
        <v>-</v>
      </c>
      <c r="C2756" t="str" cm="1">
        <f t="array" ref="C2756">IF(B2756="-","-",_xldudf_EVEONLINE_CATEGORY(_FV(B2756,"category_id")))</f>
        <v>-</v>
      </c>
      <c r="K2756" s="4" cm="1">
        <f t="array" ref="K2756">IFERROR(_FV(_xldudf_EVEONLINE_TYPE(_FV(_FV(A2756,"type"),"id")),"Adjusted Price",TRUE),0)</f>
        <v>0</v>
      </c>
      <c r="L2756" s="4">
        <f t="shared" si="43"/>
        <v>0</v>
      </c>
    </row>
    <row r="2757" spans="2:12">
      <c r="B2757" t="str" cm="1">
        <f t="array" ref="B2757">IF(A2757="","-",_xldudf_EVEONLINE_GROUP(_FV(_FV(A2757,"type"),"groupID")))</f>
        <v>-</v>
      </c>
      <c r="C2757" t="str" cm="1">
        <f t="array" ref="C2757">IF(B2757="-","-",_xldudf_EVEONLINE_CATEGORY(_FV(B2757,"category_id")))</f>
        <v>-</v>
      </c>
      <c r="K2757" s="4" cm="1">
        <f t="array" ref="K2757">IFERROR(_FV(_xldudf_EVEONLINE_TYPE(_FV(_FV(A2757,"type"),"id")),"Adjusted Price",TRUE),0)</f>
        <v>0</v>
      </c>
      <c r="L2757" s="4">
        <f t="shared" si="43"/>
        <v>0</v>
      </c>
    </row>
    <row r="2758" spans="2:12">
      <c r="B2758" t="str" cm="1">
        <f t="array" ref="B2758">IF(A2758="","-",_xldudf_EVEONLINE_GROUP(_FV(_FV(A2758,"type"),"groupID")))</f>
        <v>-</v>
      </c>
      <c r="C2758" t="str" cm="1">
        <f t="array" ref="C2758">IF(B2758="-","-",_xldudf_EVEONLINE_CATEGORY(_FV(B2758,"category_id")))</f>
        <v>-</v>
      </c>
      <c r="K2758" s="4" cm="1">
        <f t="array" ref="K2758">IFERROR(_FV(_xldudf_EVEONLINE_TYPE(_FV(_FV(A2758,"type"),"id")),"Adjusted Price",TRUE),0)</f>
        <v>0</v>
      </c>
      <c r="L2758" s="4">
        <f t="shared" si="43"/>
        <v>0</v>
      </c>
    </row>
    <row r="2759" spans="2:12">
      <c r="B2759" t="str" cm="1">
        <f t="array" ref="B2759">IF(A2759="","-",_xldudf_EVEONLINE_GROUP(_FV(_FV(A2759,"type"),"groupID")))</f>
        <v>-</v>
      </c>
      <c r="C2759" t="str" cm="1">
        <f t="array" ref="C2759">IF(B2759="-","-",_xldudf_EVEONLINE_CATEGORY(_FV(B2759,"category_id")))</f>
        <v>-</v>
      </c>
      <c r="K2759" s="4" cm="1">
        <f t="array" ref="K2759">IFERROR(_FV(_xldudf_EVEONLINE_TYPE(_FV(_FV(A2759,"type"),"id")),"Adjusted Price",TRUE),0)</f>
        <v>0</v>
      </c>
      <c r="L2759" s="4">
        <f t="shared" si="43"/>
        <v>0</v>
      </c>
    </row>
    <row r="2760" spans="2:12">
      <c r="B2760" t="str" cm="1">
        <f t="array" ref="B2760">IF(A2760="","-",_xldudf_EVEONLINE_GROUP(_FV(_FV(A2760,"type"),"groupID")))</f>
        <v>-</v>
      </c>
      <c r="C2760" t="str" cm="1">
        <f t="array" ref="C2760">IF(B2760="-","-",_xldudf_EVEONLINE_CATEGORY(_FV(B2760,"category_id")))</f>
        <v>-</v>
      </c>
      <c r="K2760" s="4" cm="1">
        <f t="array" ref="K2760">IFERROR(_FV(_xldudf_EVEONLINE_TYPE(_FV(_FV(A2760,"type"),"id")),"Adjusted Price",TRUE),0)</f>
        <v>0</v>
      </c>
      <c r="L2760" s="4">
        <f t="shared" si="43"/>
        <v>0</v>
      </c>
    </row>
    <row r="2761" spans="2:12">
      <c r="B2761" t="str" cm="1">
        <f t="array" ref="B2761">IF(A2761="","-",_xldudf_EVEONLINE_GROUP(_FV(_FV(A2761,"type"),"groupID")))</f>
        <v>-</v>
      </c>
      <c r="C2761" t="str" cm="1">
        <f t="array" ref="C2761">IF(B2761="-","-",_xldudf_EVEONLINE_CATEGORY(_FV(B2761,"category_id")))</f>
        <v>-</v>
      </c>
      <c r="K2761" s="4" cm="1">
        <f t="array" ref="K2761">IFERROR(_FV(_xldudf_EVEONLINE_TYPE(_FV(_FV(A2761,"type"),"id")),"Adjusted Price",TRUE),0)</f>
        <v>0</v>
      </c>
      <c r="L2761" s="4">
        <f t="shared" si="43"/>
        <v>0</v>
      </c>
    </row>
    <row r="2762" spans="2:12">
      <c r="B2762" t="str" cm="1">
        <f t="array" ref="B2762">IF(A2762="","-",_xldudf_EVEONLINE_GROUP(_FV(_FV(A2762,"type"),"groupID")))</f>
        <v>-</v>
      </c>
      <c r="C2762" t="str" cm="1">
        <f t="array" ref="C2762">IF(B2762="-","-",_xldudf_EVEONLINE_CATEGORY(_FV(B2762,"category_id")))</f>
        <v>-</v>
      </c>
      <c r="K2762" s="4" cm="1">
        <f t="array" ref="K2762">IFERROR(_FV(_xldudf_EVEONLINE_TYPE(_FV(_FV(A2762,"type"),"id")),"Adjusted Price",TRUE),0)</f>
        <v>0</v>
      </c>
      <c r="L2762" s="4">
        <f t="shared" si="43"/>
        <v>0</v>
      </c>
    </row>
    <row r="2763" spans="2:12">
      <c r="B2763" t="str" cm="1">
        <f t="array" ref="B2763">IF(A2763="","-",_xldudf_EVEONLINE_GROUP(_FV(_FV(A2763,"type"),"groupID")))</f>
        <v>-</v>
      </c>
      <c r="C2763" t="str" cm="1">
        <f t="array" ref="C2763">IF(B2763="-","-",_xldudf_EVEONLINE_CATEGORY(_FV(B2763,"category_id")))</f>
        <v>-</v>
      </c>
      <c r="K2763" s="4" cm="1">
        <f t="array" ref="K2763">IFERROR(_FV(_xldudf_EVEONLINE_TYPE(_FV(_FV(A2763,"type"),"id")),"Adjusted Price",TRUE),0)</f>
        <v>0</v>
      </c>
      <c r="L2763" s="4">
        <f t="shared" si="43"/>
        <v>0</v>
      </c>
    </row>
    <row r="2764" spans="2:12">
      <c r="B2764" t="str" cm="1">
        <f t="array" ref="B2764">IF(A2764="","-",_xldudf_EVEONLINE_GROUP(_FV(_FV(A2764,"type"),"groupID")))</f>
        <v>-</v>
      </c>
      <c r="C2764" t="str" cm="1">
        <f t="array" ref="C2764">IF(B2764="-","-",_xldudf_EVEONLINE_CATEGORY(_FV(B2764,"category_id")))</f>
        <v>-</v>
      </c>
      <c r="K2764" s="4" cm="1">
        <f t="array" ref="K2764">IFERROR(_FV(_xldudf_EVEONLINE_TYPE(_FV(_FV(A2764,"type"),"id")),"Adjusted Price",TRUE),0)</f>
        <v>0</v>
      </c>
      <c r="L2764" s="4">
        <f t="shared" si="43"/>
        <v>0</v>
      </c>
    </row>
    <row r="2765" spans="2:12">
      <c r="B2765" t="str" cm="1">
        <f t="array" ref="B2765">IF(A2765="","-",_xldudf_EVEONLINE_GROUP(_FV(_FV(A2765,"type"),"groupID")))</f>
        <v>-</v>
      </c>
      <c r="C2765" t="str" cm="1">
        <f t="array" ref="C2765">IF(B2765="-","-",_xldudf_EVEONLINE_CATEGORY(_FV(B2765,"category_id")))</f>
        <v>-</v>
      </c>
      <c r="K2765" s="4" cm="1">
        <f t="array" ref="K2765">IFERROR(_FV(_xldudf_EVEONLINE_TYPE(_FV(_FV(A2765,"type"),"id")),"Adjusted Price",TRUE),0)</f>
        <v>0</v>
      </c>
      <c r="L2765" s="4">
        <f t="shared" si="43"/>
        <v>0</v>
      </c>
    </row>
    <row r="2766" spans="2:12">
      <c r="B2766" t="str" cm="1">
        <f t="array" ref="B2766">IF(A2766="","-",_xldudf_EVEONLINE_GROUP(_FV(_FV(A2766,"type"),"groupID")))</f>
        <v>-</v>
      </c>
      <c r="C2766" t="str" cm="1">
        <f t="array" ref="C2766">IF(B2766="-","-",_xldudf_EVEONLINE_CATEGORY(_FV(B2766,"category_id")))</f>
        <v>-</v>
      </c>
      <c r="K2766" s="4" cm="1">
        <f t="array" ref="K2766">IFERROR(_FV(_xldudf_EVEONLINE_TYPE(_FV(_FV(A2766,"type"),"id")),"Adjusted Price",TRUE),0)</f>
        <v>0</v>
      </c>
      <c r="L2766" s="4">
        <f t="shared" si="43"/>
        <v>0</v>
      </c>
    </row>
    <row r="2767" spans="2:12">
      <c r="B2767" t="str" cm="1">
        <f t="array" ref="B2767">IF(A2767="","-",_xldudf_EVEONLINE_GROUP(_FV(_FV(A2767,"type"),"groupID")))</f>
        <v>-</v>
      </c>
      <c r="C2767" t="str" cm="1">
        <f t="array" ref="C2767">IF(B2767="-","-",_xldudf_EVEONLINE_CATEGORY(_FV(B2767,"category_id")))</f>
        <v>-</v>
      </c>
      <c r="K2767" s="4" cm="1">
        <f t="array" ref="K2767">IFERROR(_FV(_xldudf_EVEONLINE_TYPE(_FV(_FV(A2767,"type"),"id")),"Adjusted Price",TRUE),0)</f>
        <v>0</v>
      </c>
      <c r="L2767" s="4">
        <f t="shared" si="43"/>
        <v>0</v>
      </c>
    </row>
    <row r="2768" spans="2:12">
      <c r="B2768" t="str" cm="1">
        <f t="array" ref="B2768">IF(A2768="","-",_xldudf_EVEONLINE_GROUP(_FV(_FV(A2768,"type"),"groupID")))</f>
        <v>-</v>
      </c>
      <c r="C2768" t="str" cm="1">
        <f t="array" ref="C2768">IF(B2768="-","-",_xldudf_EVEONLINE_CATEGORY(_FV(B2768,"category_id")))</f>
        <v>-</v>
      </c>
      <c r="K2768" s="4" cm="1">
        <f t="array" ref="K2768">IFERROR(_FV(_xldudf_EVEONLINE_TYPE(_FV(_FV(A2768,"type"),"id")),"Adjusted Price",TRUE),0)</f>
        <v>0</v>
      </c>
      <c r="L2768" s="4">
        <f t="shared" si="43"/>
        <v>0</v>
      </c>
    </row>
    <row r="2769" spans="2:12">
      <c r="B2769" t="str" cm="1">
        <f t="array" ref="B2769">IF(A2769="","-",_xldudf_EVEONLINE_GROUP(_FV(_FV(A2769,"type"),"groupID")))</f>
        <v>-</v>
      </c>
      <c r="C2769" t="str" cm="1">
        <f t="array" ref="C2769">IF(B2769="-","-",_xldudf_EVEONLINE_CATEGORY(_FV(B2769,"category_id")))</f>
        <v>-</v>
      </c>
      <c r="K2769" s="4" cm="1">
        <f t="array" ref="K2769">IFERROR(_FV(_xldudf_EVEONLINE_TYPE(_FV(_FV(A2769,"type"),"id")),"Adjusted Price",TRUE),0)</f>
        <v>0</v>
      </c>
      <c r="L2769" s="4">
        <f t="shared" si="43"/>
        <v>0</v>
      </c>
    </row>
    <row r="2770" spans="2:12">
      <c r="B2770" t="str" cm="1">
        <f t="array" ref="B2770">IF(A2770="","-",_xldudf_EVEONLINE_GROUP(_FV(_FV(A2770,"type"),"groupID")))</f>
        <v>-</v>
      </c>
      <c r="C2770" t="str" cm="1">
        <f t="array" ref="C2770">IF(B2770="-","-",_xldudf_EVEONLINE_CATEGORY(_FV(B2770,"category_id")))</f>
        <v>-</v>
      </c>
      <c r="K2770" s="4" cm="1">
        <f t="array" ref="K2770">IFERROR(_FV(_xldudf_EVEONLINE_TYPE(_FV(_FV(A2770,"type"),"id")),"Adjusted Price",TRUE),0)</f>
        <v>0</v>
      </c>
      <c r="L2770" s="4">
        <f t="shared" si="43"/>
        <v>0</v>
      </c>
    </row>
    <row r="2771" spans="2:12">
      <c r="B2771" t="str" cm="1">
        <f t="array" ref="B2771">IF(A2771="","-",_xldudf_EVEONLINE_GROUP(_FV(_FV(A2771,"type"),"groupID")))</f>
        <v>-</v>
      </c>
      <c r="C2771" t="str" cm="1">
        <f t="array" ref="C2771">IF(B2771="-","-",_xldudf_EVEONLINE_CATEGORY(_FV(B2771,"category_id")))</f>
        <v>-</v>
      </c>
      <c r="K2771" s="4" cm="1">
        <f t="array" ref="K2771">IFERROR(_FV(_xldudf_EVEONLINE_TYPE(_FV(_FV(A2771,"type"),"id")),"Adjusted Price",TRUE),0)</f>
        <v>0</v>
      </c>
      <c r="L2771" s="4">
        <f t="shared" si="43"/>
        <v>0</v>
      </c>
    </row>
    <row r="2772" spans="2:12">
      <c r="B2772" t="str" cm="1">
        <f t="array" ref="B2772">IF(A2772="","-",_xldudf_EVEONLINE_GROUP(_FV(_FV(A2772,"type"),"groupID")))</f>
        <v>-</v>
      </c>
      <c r="C2772" t="str" cm="1">
        <f t="array" ref="C2772">IF(B2772="-","-",_xldudf_EVEONLINE_CATEGORY(_FV(B2772,"category_id")))</f>
        <v>-</v>
      </c>
      <c r="K2772" s="4" cm="1">
        <f t="array" ref="K2772">IFERROR(_FV(_xldudf_EVEONLINE_TYPE(_FV(_FV(A2772,"type"),"id")),"Adjusted Price",TRUE),0)</f>
        <v>0</v>
      </c>
      <c r="L2772" s="4">
        <f t="shared" si="43"/>
        <v>0</v>
      </c>
    </row>
    <row r="2773" spans="2:12">
      <c r="B2773" t="str" cm="1">
        <f t="array" ref="B2773">IF(A2773="","-",_xldudf_EVEONLINE_GROUP(_FV(_FV(A2773,"type"),"groupID")))</f>
        <v>-</v>
      </c>
      <c r="C2773" t="str" cm="1">
        <f t="array" ref="C2773">IF(B2773="-","-",_xldudf_EVEONLINE_CATEGORY(_FV(B2773,"category_id")))</f>
        <v>-</v>
      </c>
      <c r="K2773" s="4" cm="1">
        <f t="array" ref="K2773">IFERROR(_FV(_xldudf_EVEONLINE_TYPE(_FV(_FV(A2773,"type"),"id")),"Adjusted Price",TRUE),0)</f>
        <v>0</v>
      </c>
      <c r="L2773" s="4">
        <f t="shared" si="43"/>
        <v>0</v>
      </c>
    </row>
    <row r="2774" spans="2:12">
      <c r="B2774" t="str" cm="1">
        <f t="array" ref="B2774">IF(A2774="","-",_xldudf_EVEONLINE_GROUP(_FV(_FV(A2774,"type"),"groupID")))</f>
        <v>-</v>
      </c>
      <c r="C2774" t="str" cm="1">
        <f t="array" ref="C2774">IF(B2774="-","-",_xldudf_EVEONLINE_CATEGORY(_FV(B2774,"category_id")))</f>
        <v>-</v>
      </c>
      <c r="K2774" s="4" cm="1">
        <f t="array" ref="K2774">IFERROR(_FV(_xldudf_EVEONLINE_TYPE(_FV(_FV(A2774,"type"),"id")),"Adjusted Price",TRUE),0)</f>
        <v>0</v>
      </c>
      <c r="L2774" s="4">
        <f t="shared" si="43"/>
        <v>0</v>
      </c>
    </row>
    <row r="2775" spans="2:12">
      <c r="B2775" t="str" cm="1">
        <f t="array" ref="B2775">IF(A2775="","-",_xldudf_EVEONLINE_GROUP(_FV(_FV(A2775,"type"),"groupID")))</f>
        <v>-</v>
      </c>
      <c r="C2775" t="str" cm="1">
        <f t="array" ref="C2775">IF(B2775="-","-",_xldudf_EVEONLINE_CATEGORY(_FV(B2775,"category_id")))</f>
        <v>-</v>
      </c>
      <c r="K2775" s="4" cm="1">
        <f t="array" ref="K2775">IFERROR(_FV(_xldudf_EVEONLINE_TYPE(_FV(_FV(A2775,"type"),"id")),"Adjusted Price",TRUE),0)</f>
        <v>0</v>
      </c>
      <c r="L2775" s="4">
        <f t="shared" si="43"/>
        <v>0</v>
      </c>
    </row>
    <row r="2776" spans="2:12">
      <c r="B2776" t="str" cm="1">
        <f t="array" ref="B2776">IF(A2776="","-",_xldudf_EVEONLINE_GROUP(_FV(_FV(A2776,"type"),"groupID")))</f>
        <v>-</v>
      </c>
      <c r="C2776" t="str" cm="1">
        <f t="array" ref="C2776">IF(B2776="-","-",_xldudf_EVEONLINE_CATEGORY(_FV(B2776,"category_id")))</f>
        <v>-</v>
      </c>
      <c r="K2776" s="4" cm="1">
        <f t="array" ref="K2776">IFERROR(_FV(_xldudf_EVEONLINE_TYPE(_FV(_FV(A2776,"type"),"id")),"Adjusted Price",TRUE),0)</f>
        <v>0</v>
      </c>
      <c r="L2776" s="4">
        <f t="shared" si="43"/>
        <v>0</v>
      </c>
    </row>
    <row r="2777" spans="2:12">
      <c r="B2777" t="str" cm="1">
        <f t="array" ref="B2777">IF(A2777="","-",_xldudf_EVEONLINE_GROUP(_FV(_FV(A2777,"type"),"groupID")))</f>
        <v>-</v>
      </c>
      <c r="C2777" t="str" cm="1">
        <f t="array" ref="C2777">IF(B2777="-","-",_xldudf_EVEONLINE_CATEGORY(_FV(B2777,"category_id")))</f>
        <v>-</v>
      </c>
      <c r="K2777" s="4" cm="1">
        <f t="array" ref="K2777">IFERROR(_FV(_xldudf_EVEONLINE_TYPE(_FV(_FV(A2777,"type"),"id")),"Adjusted Price",TRUE),0)</f>
        <v>0</v>
      </c>
      <c r="L2777" s="4">
        <f t="shared" si="43"/>
        <v>0</v>
      </c>
    </row>
    <row r="2778" spans="2:12">
      <c r="B2778" t="str" cm="1">
        <f t="array" ref="B2778">IF(A2778="","-",_xldudf_EVEONLINE_GROUP(_FV(_FV(A2778,"type"),"groupID")))</f>
        <v>-</v>
      </c>
      <c r="C2778" t="str" cm="1">
        <f t="array" ref="C2778">IF(B2778="-","-",_xldudf_EVEONLINE_CATEGORY(_FV(B2778,"category_id")))</f>
        <v>-</v>
      </c>
      <c r="K2778" s="4" cm="1">
        <f t="array" ref="K2778">IFERROR(_FV(_xldudf_EVEONLINE_TYPE(_FV(_FV(A2778,"type"),"id")),"Adjusted Price",TRUE),0)</f>
        <v>0</v>
      </c>
      <c r="L2778" s="4">
        <f t="shared" si="43"/>
        <v>0</v>
      </c>
    </row>
    <row r="2779" spans="2:12">
      <c r="B2779" t="str" cm="1">
        <f t="array" ref="B2779">IF(A2779="","-",_xldudf_EVEONLINE_GROUP(_FV(_FV(A2779,"type"),"groupID")))</f>
        <v>-</v>
      </c>
      <c r="C2779" t="str" cm="1">
        <f t="array" ref="C2779">IF(B2779="-","-",_xldudf_EVEONLINE_CATEGORY(_FV(B2779,"category_id")))</f>
        <v>-</v>
      </c>
      <c r="K2779" s="4" cm="1">
        <f t="array" ref="K2779">IFERROR(_FV(_xldudf_EVEONLINE_TYPE(_FV(_FV(A2779,"type"),"id")),"Adjusted Price",TRUE),0)</f>
        <v>0</v>
      </c>
      <c r="L2779" s="4">
        <f t="shared" si="43"/>
        <v>0</v>
      </c>
    </row>
    <row r="2780" spans="2:12">
      <c r="B2780" t="str" cm="1">
        <f t="array" ref="B2780">IF(A2780="","-",_xldudf_EVEONLINE_GROUP(_FV(_FV(A2780,"type"),"groupID")))</f>
        <v>-</v>
      </c>
      <c r="C2780" t="str" cm="1">
        <f t="array" ref="C2780">IF(B2780="-","-",_xldudf_EVEONLINE_CATEGORY(_FV(B2780,"category_id")))</f>
        <v>-</v>
      </c>
      <c r="K2780" s="4" cm="1">
        <f t="array" ref="K2780">IFERROR(_FV(_xldudf_EVEONLINE_TYPE(_FV(_FV(A2780,"type"),"id")),"Adjusted Price",TRUE),0)</f>
        <v>0</v>
      </c>
      <c r="L2780" s="4">
        <f t="shared" si="43"/>
        <v>0</v>
      </c>
    </row>
    <row r="2781" spans="2:12">
      <c r="B2781" t="str" cm="1">
        <f t="array" ref="B2781">IF(A2781="","-",_xldudf_EVEONLINE_GROUP(_FV(_FV(A2781,"type"),"groupID")))</f>
        <v>-</v>
      </c>
      <c r="C2781" t="str" cm="1">
        <f t="array" ref="C2781">IF(B2781="-","-",_xldudf_EVEONLINE_CATEGORY(_FV(B2781,"category_id")))</f>
        <v>-</v>
      </c>
      <c r="K2781" s="4" cm="1">
        <f t="array" ref="K2781">IFERROR(_FV(_xldudf_EVEONLINE_TYPE(_FV(_FV(A2781,"type"),"id")),"Adjusted Price",TRUE),0)</f>
        <v>0</v>
      </c>
      <c r="L2781" s="4">
        <f t="shared" si="43"/>
        <v>0</v>
      </c>
    </row>
    <row r="2782" spans="2:12">
      <c r="B2782" t="str" cm="1">
        <f t="array" ref="B2782">IF(A2782="","-",_xldudf_EVEONLINE_GROUP(_FV(_FV(A2782,"type"),"groupID")))</f>
        <v>-</v>
      </c>
      <c r="C2782" t="str" cm="1">
        <f t="array" ref="C2782">IF(B2782="-","-",_xldudf_EVEONLINE_CATEGORY(_FV(B2782,"category_id")))</f>
        <v>-</v>
      </c>
      <c r="K2782" s="4" cm="1">
        <f t="array" ref="K2782">IFERROR(_FV(_xldudf_EVEONLINE_TYPE(_FV(_FV(A2782,"type"),"id")),"Adjusted Price",TRUE),0)</f>
        <v>0</v>
      </c>
      <c r="L2782" s="4">
        <f t="shared" si="43"/>
        <v>0</v>
      </c>
    </row>
    <row r="2783" spans="2:12">
      <c r="B2783" t="str" cm="1">
        <f t="array" ref="B2783">IF(A2783="","-",_xldudf_EVEONLINE_GROUP(_FV(_FV(A2783,"type"),"groupID")))</f>
        <v>-</v>
      </c>
      <c r="C2783" t="str" cm="1">
        <f t="array" ref="C2783">IF(B2783="-","-",_xldudf_EVEONLINE_CATEGORY(_FV(B2783,"category_id")))</f>
        <v>-</v>
      </c>
      <c r="K2783" s="4" cm="1">
        <f t="array" ref="K2783">IFERROR(_FV(_xldudf_EVEONLINE_TYPE(_FV(_FV(A2783,"type"),"id")),"Adjusted Price",TRUE),0)</f>
        <v>0</v>
      </c>
      <c r="L2783" s="4">
        <f t="shared" si="43"/>
        <v>0</v>
      </c>
    </row>
    <row r="2784" spans="2:12">
      <c r="B2784" t="str" cm="1">
        <f t="array" ref="B2784">IF(A2784="","-",_xldudf_EVEONLINE_GROUP(_FV(_FV(A2784,"type"),"groupID")))</f>
        <v>-</v>
      </c>
      <c r="C2784" t="str" cm="1">
        <f t="array" ref="C2784">IF(B2784="-","-",_xldudf_EVEONLINE_CATEGORY(_FV(B2784,"category_id")))</f>
        <v>-</v>
      </c>
      <c r="K2784" s="4" cm="1">
        <f t="array" ref="K2784">IFERROR(_FV(_xldudf_EVEONLINE_TYPE(_FV(_FV(A2784,"type"),"id")),"Adjusted Price",TRUE),0)</f>
        <v>0</v>
      </c>
      <c r="L2784" s="4">
        <f t="shared" si="43"/>
        <v>0</v>
      </c>
    </row>
    <row r="2785" spans="2:12">
      <c r="B2785" t="str" cm="1">
        <f t="array" ref="B2785">IF(A2785="","-",_xldudf_EVEONLINE_GROUP(_FV(_FV(A2785,"type"),"groupID")))</f>
        <v>-</v>
      </c>
      <c r="C2785" t="str" cm="1">
        <f t="array" ref="C2785">IF(B2785="-","-",_xldudf_EVEONLINE_CATEGORY(_FV(B2785,"category_id")))</f>
        <v>-</v>
      </c>
      <c r="K2785" s="4" cm="1">
        <f t="array" ref="K2785">IFERROR(_FV(_xldudf_EVEONLINE_TYPE(_FV(_FV(A2785,"type"),"id")),"Adjusted Price",TRUE),0)</f>
        <v>0</v>
      </c>
      <c r="L2785" s="4">
        <f t="shared" si="43"/>
        <v>0</v>
      </c>
    </row>
    <row r="2786" spans="2:12">
      <c r="B2786" t="str" cm="1">
        <f t="array" ref="B2786">IF(A2786="","-",_xldudf_EVEONLINE_GROUP(_FV(_FV(A2786,"type"),"groupID")))</f>
        <v>-</v>
      </c>
      <c r="C2786" t="str" cm="1">
        <f t="array" ref="C2786">IF(B2786="-","-",_xldudf_EVEONLINE_CATEGORY(_FV(B2786,"category_id")))</f>
        <v>-</v>
      </c>
      <c r="K2786" s="4" cm="1">
        <f t="array" ref="K2786">IFERROR(_FV(_xldudf_EVEONLINE_TYPE(_FV(_FV(A2786,"type"),"id")),"Adjusted Price",TRUE),0)</f>
        <v>0</v>
      </c>
      <c r="L2786" s="4">
        <f t="shared" si="43"/>
        <v>0</v>
      </c>
    </row>
    <row r="2787" spans="2:12">
      <c r="B2787" t="str" cm="1">
        <f t="array" ref="B2787">IF(A2787="","-",_xldudf_EVEONLINE_GROUP(_FV(_FV(A2787,"type"),"groupID")))</f>
        <v>-</v>
      </c>
      <c r="C2787" t="str" cm="1">
        <f t="array" ref="C2787">IF(B2787="-","-",_xldudf_EVEONLINE_CATEGORY(_FV(B2787,"category_id")))</f>
        <v>-</v>
      </c>
      <c r="K2787" s="4" cm="1">
        <f t="array" ref="K2787">IFERROR(_FV(_xldudf_EVEONLINE_TYPE(_FV(_FV(A2787,"type"),"id")),"Adjusted Price",TRUE),0)</f>
        <v>0</v>
      </c>
      <c r="L2787" s="4">
        <f t="shared" si="43"/>
        <v>0</v>
      </c>
    </row>
    <row r="2788" spans="2:12">
      <c r="B2788" t="str" cm="1">
        <f t="array" ref="B2788">IF(A2788="","-",_xldudf_EVEONLINE_GROUP(_FV(_FV(A2788,"type"),"groupID")))</f>
        <v>-</v>
      </c>
      <c r="C2788" t="str" cm="1">
        <f t="array" ref="C2788">IF(B2788="-","-",_xldudf_EVEONLINE_CATEGORY(_FV(B2788,"category_id")))</f>
        <v>-</v>
      </c>
      <c r="K2788" s="4" cm="1">
        <f t="array" ref="K2788">IFERROR(_FV(_xldudf_EVEONLINE_TYPE(_FV(_FV(A2788,"type"),"id")),"Adjusted Price",TRUE),0)</f>
        <v>0</v>
      </c>
      <c r="L2788" s="4">
        <f t="shared" si="43"/>
        <v>0</v>
      </c>
    </row>
    <row r="2789" spans="2:12">
      <c r="B2789" t="str" cm="1">
        <f t="array" ref="B2789">IF(A2789="","-",_xldudf_EVEONLINE_GROUP(_FV(_FV(A2789,"type"),"groupID")))</f>
        <v>-</v>
      </c>
      <c r="C2789" t="str" cm="1">
        <f t="array" ref="C2789">IF(B2789="-","-",_xldudf_EVEONLINE_CATEGORY(_FV(B2789,"category_id")))</f>
        <v>-</v>
      </c>
      <c r="K2789" s="4" cm="1">
        <f t="array" ref="K2789">IFERROR(_FV(_xldudf_EVEONLINE_TYPE(_FV(_FV(A2789,"type"),"id")),"Adjusted Price",TRUE),0)</f>
        <v>0</v>
      </c>
      <c r="L2789" s="4">
        <f t="shared" si="43"/>
        <v>0</v>
      </c>
    </row>
    <row r="2790" spans="2:12">
      <c r="B2790" t="str" cm="1">
        <f t="array" ref="B2790">IF(A2790="","-",_xldudf_EVEONLINE_GROUP(_FV(_FV(A2790,"type"),"groupID")))</f>
        <v>-</v>
      </c>
      <c r="C2790" t="str" cm="1">
        <f t="array" ref="C2790">IF(B2790="-","-",_xldudf_EVEONLINE_CATEGORY(_FV(B2790,"category_id")))</f>
        <v>-</v>
      </c>
      <c r="K2790" s="4" cm="1">
        <f t="array" ref="K2790">IFERROR(_FV(_xldudf_EVEONLINE_TYPE(_FV(_FV(A2790,"type"),"id")),"Adjusted Price",TRUE),0)</f>
        <v>0</v>
      </c>
      <c r="L2790" s="4">
        <f t="shared" si="43"/>
        <v>0</v>
      </c>
    </row>
    <row r="2791" spans="2:12">
      <c r="B2791" t="str" cm="1">
        <f t="array" ref="B2791">IF(A2791="","-",_xldudf_EVEONLINE_GROUP(_FV(_FV(A2791,"type"),"groupID")))</f>
        <v>-</v>
      </c>
      <c r="C2791" t="str" cm="1">
        <f t="array" ref="C2791">IF(B2791="-","-",_xldudf_EVEONLINE_CATEGORY(_FV(B2791,"category_id")))</f>
        <v>-</v>
      </c>
      <c r="K2791" s="4" cm="1">
        <f t="array" ref="K2791">IFERROR(_FV(_xldudf_EVEONLINE_TYPE(_FV(_FV(A2791,"type"),"id")),"Adjusted Price",TRUE),0)</f>
        <v>0</v>
      </c>
      <c r="L2791" s="4">
        <f t="shared" si="43"/>
        <v>0</v>
      </c>
    </row>
    <row r="2792" spans="2:12">
      <c r="B2792" t="str" cm="1">
        <f t="array" ref="B2792">IF(A2792="","-",_xldudf_EVEONLINE_GROUP(_FV(_FV(A2792,"type"),"groupID")))</f>
        <v>-</v>
      </c>
      <c r="C2792" t="str" cm="1">
        <f t="array" ref="C2792">IF(B2792="-","-",_xldudf_EVEONLINE_CATEGORY(_FV(B2792,"category_id")))</f>
        <v>-</v>
      </c>
      <c r="K2792" s="4" cm="1">
        <f t="array" ref="K2792">IFERROR(_FV(_xldudf_EVEONLINE_TYPE(_FV(_FV(A2792,"type"),"id")),"Adjusted Price",TRUE),0)</f>
        <v>0</v>
      </c>
      <c r="L2792" s="4">
        <f t="shared" si="43"/>
        <v>0</v>
      </c>
    </row>
    <row r="2793" spans="2:12">
      <c r="B2793" t="str" cm="1">
        <f t="array" ref="B2793">IF(A2793="","-",_xldudf_EVEONLINE_GROUP(_FV(_FV(A2793,"type"),"groupID")))</f>
        <v>-</v>
      </c>
      <c r="C2793" t="str" cm="1">
        <f t="array" ref="C2793">IF(B2793="-","-",_xldudf_EVEONLINE_CATEGORY(_FV(B2793,"category_id")))</f>
        <v>-</v>
      </c>
      <c r="K2793" s="4" cm="1">
        <f t="array" ref="K2793">IFERROR(_FV(_xldudf_EVEONLINE_TYPE(_FV(_FV(A2793,"type"),"id")),"Adjusted Price",TRUE),0)</f>
        <v>0</v>
      </c>
      <c r="L2793" s="4">
        <f t="shared" si="43"/>
        <v>0</v>
      </c>
    </row>
    <row r="2794" spans="2:12">
      <c r="B2794" t="str" cm="1">
        <f t="array" ref="B2794">IF(A2794="","-",_xldudf_EVEONLINE_GROUP(_FV(_FV(A2794,"type"),"groupID")))</f>
        <v>-</v>
      </c>
      <c r="C2794" t="str" cm="1">
        <f t="array" ref="C2794">IF(B2794="-","-",_xldudf_EVEONLINE_CATEGORY(_FV(B2794,"category_id")))</f>
        <v>-</v>
      </c>
      <c r="K2794" s="4" cm="1">
        <f t="array" ref="K2794">IFERROR(_FV(_xldudf_EVEONLINE_TYPE(_FV(_FV(A2794,"type"),"id")),"Adjusted Price",TRUE),0)</f>
        <v>0</v>
      </c>
      <c r="L2794" s="4">
        <f t="shared" si="43"/>
        <v>0</v>
      </c>
    </row>
    <row r="2795" spans="2:12">
      <c r="B2795" t="str" cm="1">
        <f t="array" ref="B2795">IF(A2795="","-",_xldudf_EVEONLINE_GROUP(_FV(_FV(A2795,"type"),"groupID")))</f>
        <v>-</v>
      </c>
      <c r="C2795" t="str" cm="1">
        <f t="array" ref="C2795">IF(B2795="-","-",_xldudf_EVEONLINE_CATEGORY(_FV(B2795,"category_id")))</f>
        <v>-</v>
      </c>
      <c r="K2795" s="4" cm="1">
        <f t="array" ref="K2795">IFERROR(_FV(_xldudf_EVEONLINE_TYPE(_FV(_FV(A2795,"type"),"id")),"Adjusted Price",TRUE),0)</f>
        <v>0</v>
      </c>
      <c r="L2795" s="4">
        <f t="shared" si="43"/>
        <v>0</v>
      </c>
    </row>
    <row r="2796" spans="2:12">
      <c r="B2796" t="str" cm="1">
        <f t="array" ref="B2796">IF(A2796="","-",_xldudf_EVEONLINE_GROUP(_FV(_FV(A2796,"type"),"groupID")))</f>
        <v>-</v>
      </c>
      <c r="C2796" t="str" cm="1">
        <f t="array" ref="C2796">IF(B2796="-","-",_xldudf_EVEONLINE_CATEGORY(_FV(B2796,"category_id")))</f>
        <v>-</v>
      </c>
      <c r="K2796" s="4" cm="1">
        <f t="array" ref="K2796">IFERROR(_FV(_xldudf_EVEONLINE_TYPE(_FV(_FV(A2796,"type"),"id")),"Adjusted Price",TRUE),0)</f>
        <v>0</v>
      </c>
      <c r="L2796" s="4">
        <f t="shared" si="43"/>
        <v>0</v>
      </c>
    </row>
    <row r="2797" spans="2:12">
      <c r="B2797" t="str" cm="1">
        <f t="array" ref="B2797">IF(A2797="","-",_xldudf_EVEONLINE_GROUP(_FV(_FV(A2797,"type"),"groupID")))</f>
        <v>-</v>
      </c>
      <c r="C2797" t="str" cm="1">
        <f t="array" ref="C2797">IF(B2797="-","-",_xldudf_EVEONLINE_CATEGORY(_FV(B2797,"category_id")))</f>
        <v>-</v>
      </c>
      <c r="K2797" s="4" cm="1">
        <f t="array" ref="K2797">IFERROR(_FV(_xldudf_EVEONLINE_TYPE(_FV(_FV(A2797,"type"),"id")),"Adjusted Price",TRUE),0)</f>
        <v>0</v>
      </c>
      <c r="L2797" s="4">
        <f t="shared" si="43"/>
        <v>0</v>
      </c>
    </row>
    <row r="2798" spans="2:12">
      <c r="B2798" t="str" cm="1">
        <f t="array" ref="B2798">IF(A2798="","-",_xldudf_EVEONLINE_GROUP(_FV(_FV(A2798,"type"),"groupID")))</f>
        <v>-</v>
      </c>
      <c r="C2798" t="str" cm="1">
        <f t="array" ref="C2798">IF(B2798="-","-",_xldudf_EVEONLINE_CATEGORY(_FV(B2798,"category_id")))</f>
        <v>-</v>
      </c>
      <c r="K2798" s="4" cm="1">
        <f t="array" ref="K2798">IFERROR(_FV(_xldudf_EVEONLINE_TYPE(_FV(_FV(A2798,"type"),"id")),"Adjusted Price",TRUE),0)</f>
        <v>0</v>
      </c>
      <c r="L2798" s="4">
        <f t="shared" si="43"/>
        <v>0</v>
      </c>
    </row>
    <row r="2799" spans="2:12">
      <c r="B2799" t="str" cm="1">
        <f t="array" ref="B2799">IF(A2799="","-",_xldudf_EVEONLINE_GROUP(_FV(_FV(A2799,"type"),"groupID")))</f>
        <v>-</v>
      </c>
      <c r="C2799" t="str" cm="1">
        <f t="array" ref="C2799">IF(B2799="-","-",_xldudf_EVEONLINE_CATEGORY(_FV(B2799,"category_id")))</f>
        <v>-</v>
      </c>
      <c r="K2799" s="4" cm="1">
        <f t="array" ref="K2799">IFERROR(_FV(_xldudf_EVEONLINE_TYPE(_FV(_FV(A2799,"type"),"id")),"Adjusted Price",TRUE),0)</f>
        <v>0</v>
      </c>
      <c r="L2799" s="4">
        <f t="shared" si="43"/>
        <v>0</v>
      </c>
    </row>
    <row r="2800" spans="2:12">
      <c r="B2800" t="str" cm="1">
        <f t="array" ref="B2800">IF(A2800="","-",_xldudf_EVEONLINE_GROUP(_FV(_FV(A2800,"type"),"groupID")))</f>
        <v>-</v>
      </c>
      <c r="C2800" t="str" cm="1">
        <f t="array" ref="C2800">IF(B2800="-","-",_xldudf_EVEONLINE_CATEGORY(_FV(B2800,"category_id")))</f>
        <v>-</v>
      </c>
      <c r="K2800" s="4" cm="1">
        <f t="array" ref="K2800">IFERROR(_FV(_xldudf_EVEONLINE_TYPE(_FV(_FV(A2800,"type"),"id")),"Adjusted Price",TRUE),0)</f>
        <v>0</v>
      </c>
      <c r="L2800" s="4">
        <f t="shared" si="43"/>
        <v>0</v>
      </c>
    </row>
    <row r="2801" spans="2:12">
      <c r="B2801" t="str" cm="1">
        <f t="array" ref="B2801">IF(A2801="","-",_xldudf_EVEONLINE_GROUP(_FV(_FV(A2801,"type"),"groupID")))</f>
        <v>-</v>
      </c>
      <c r="C2801" t="str" cm="1">
        <f t="array" ref="C2801">IF(B2801="-","-",_xldudf_EVEONLINE_CATEGORY(_FV(B2801,"category_id")))</f>
        <v>-</v>
      </c>
      <c r="K2801" s="4" cm="1">
        <f t="array" ref="K2801">IFERROR(_FV(_xldudf_EVEONLINE_TYPE(_FV(_FV(A2801,"type"),"id")),"Adjusted Price",TRUE),0)</f>
        <v>0</v>
      </c>
      <c r="L2801" s="4">
        <f t="shared" si="43"/>
        <v>0</v>
      </c>
    </row>
    <row r="2802" spans="2:12">
      <c r="B2802" t="str" cm="1">
        <f t="array" ref="B2802">IF(A2802="","-",_xldudf_EVEONLINE_GROUP(_FV(_FV(A2802,"type"),"groupID")))</f>
        <v>-</v>
      </c>
      <c r="C2802" t="str" cm="1">
        <f t="array" ref="C2802">IF(B2802="-","-",_xldudf_EVEONLINE_CATEGORY(_FV(B2802,"category_id")))</f>
        <v>-</v>
      </c>
      <c r="K2802" s="4" cm="1">
        <f t="array" ref="K2802">IFERROR(_FV(_xldudf_EVEONLINE_TYPE(_FV(_FV(A2802,"type"),"id")),"Adjusted Price",TRUE),0)</f>
        <v>0</v>
      </c>
      <c r="L2802" s="4">
        <f t="shared" si="43"/>
        <v>0</v>
      </c>
    </row>
    <row r="2803" spans="2:12">
      <c r="B2803" t="str" cm="1">
        <f t="array" ref="B2803">IF(A2803="","-",_xldudf_EVEONLINE_GROUP(_FV(_FV(A2803,"type"),"groupID")))</f>
        <v>-</v>
      </c>
      <c r="C2803" t="str" cm="1">
        <f t="array" ref="C2803">IF(B2803="-","-",_xldudf_EVEONLINE_CATEGORY(_FV(B2803,"category_id")))</f>
        <v>-</v>
      </c>
      <c r="K2803" s="4" cm="1">
        <f t="array" ref="K2803">IFERROR(_FV(_xldudf_EVEONLINE_TYPE(_FV(_FV(A2803,"type"),"id")),"Adjusted Price",TRUE),0)</f>
        <v>0</v>
      </c>
      <c r="L2803" s="4">
        <f t="shared" si="43"/>
        <v>0</v>
      </c>
    </row>
    <row r="2804" spans="2:12">
      <c r="B2804" t="str" cm="1">
        <f t="array" ref="B2804">IF(A2804="","-",_xldudf_EVEONLINE_GROUP(_FV(_FV(A2804,"type"),"groupID")))</f>
        <v>-</v>
      </c>
      <c r="C2804" t="str" cm="1">
        <f t="array" ref="C2804">IF(B2804="-","-",_xldudf_EVEONLINE_CATEGORY(_FV(B2804,"category_id")))</f>
        <v>-</v>
      </c>
      <c r="K2804" s="4" cm="1">
        <f t="array" ref="K2804">IFERROR(_FV(_xldudf_EVEONLINE_TYPE(_FV(_FV(A2804,"type"),"id")),"Adjusted Price",TRUE),0)</f>
        <v>0</v>
      </c>
      <c r="L2804" s="4">
        <f t="shared" si="43"/>
        <v>0</v>
      </c>
    </row>
    <row r="2805" spans="2:12">
      <c r="B2805" t="str" cm="1">
        <f t="array" ref="B2805">IF(A2805="","-",_xldudf_EVEONLINE_GROUP(_FV(_FV(A2805,"type"),"groupID")))</f>
        <v>-</v>
      </c>
      <c r="C2805" t="str" cm="1">
        <f t="array" ref="C2805">IF(B2805="-","-",_xldudf_EVEONLINE_CATEGORY(_FV(B2805,"category_id")))</f>
        <v>-</v>
      </c>
      <c r="K2805" s="4" cm="1">
        <f t="array" ref="K2805">IFERROR(_FV(_xldudf_EVEONLINE_TYPE(_FV(_FV(A2805,"type"),"id")),"Adjusted Price",TRUE),0)</f>
        <v>0</v>
      </c>
      <c r="L2805" s="4">
        <f t="shared" si="43"/>
        <v>0</v>
      </c>
    </row>
    <row r="2806" spans="2:12">
      <c r="B2806" t="str" cm="1">
        <f t="array" ref="B2806">IF(A2806="","-",_xldudf_EVEONLINE_GROUP(_FV(_FV(A2806,"type"),"groupID")))</f>
        <v>-</v>
      </c>
      <c r="C2806" t="str" cm="1">
        <f t="array" ref="C2806">IF(B2806="-","-",_xldudf_EVEONLINE_CATEGORY(_FV(B2806,"category_id")))</f>
        <v>-</v>
      </c>
      <c r="K2806" s="4" cm="1">
        <f t="array" ref="K2806">IFERROR(_FV(_xldudf_EVEONLINE_TYPE(_FV(_FV(A2806,"type"),"id")),"Adjusted Price",TRUE),0)</f>
        <v>0</v>
      </c>
      <c r="L2806" s="4">
        <f t="shared" si="43"/>
        <v>0</v>
      </c>
    </row>
    <row r="2807" spans="2:12">
      <c r="B2807" t="str" cm="1">
        <f t="array" ref="B2807">IF(A2807="","-",_xldudf_EVEONLINE_GROUP(_FV(_FV(A2807,"type"),"groupID")))</f>
        <v>-</v>
      </c>
      <c r="C2807" t="str" cm="1">
        <f t="array" ref="C2807">IF(B2807="-","-",_xldudf_EVEONLINE_CATEGORY(_FV(B2807,"category_id")))</f>
        <v>-</v>
      </c>
      <c r="K2807" s="4" cm="1">
        <f t="array" ref="K2807">IFERROR(_FV(_xldudf_EVEONLINE_TYPE(_FV(_FV(A2807,"type"),"id")),"Adjusted Price",TRUE),0)</f>
        <v>0</v>
      </c>
      <c r="L2807" s="4">
        <f t="shared" si="43"/>
        <v>0</v>
      </c>
    </row>
    <row r="2808" spans="2:12">
      <c r="B2808" t="str" cm="1">
        <f t="array" ref="B2808">IF(A2808="","-",_xldudf_EVEONLINE_GROUP(_FV(_FV(A2808,"type"),"groupID")))</f>
        <v>-</v>
      </c>
      <c r="C2808" t="str" cm="1">
        <f t="array" ref="C2808">IF(B2808="-","-",_xldudf_EVEONLINE_CATEGORY(_FV(B2808,"category_id")))</f>
        <v>-</v>
      </c>
      <c r="K2808" s="4" cm="1">
        <f t="array" ref="K2808">IFERROR(_FV(_xldudf_EVEONLINE_TYPE(_FV(_FV(A2808,"type"),"id")),"Adjusted Price",TRUE),0)</f>
        <v>0</v>
      </c>
      <c r="L2808" s="4">
        <f t="shared" si="43"/>
        <v>0</v>
      </c>
    </row>
    <row r="2809" spans="2:12">
      <c r="B2809" t="str" cm="1">
        <f t="array" ref="B2809">IF(A2809="","-",_xldudf_EVEONLINE_GROUP(_FV(_FV(A2809,"type"),"groupID")))</f>
        <v>-</v>
      </c>
      <c r="C2809" t="str" cm="1">
        <f t="array" ref="C2809">IF(B2809="-","-",_xldudf_EVEONLINE_CATEGORY(_FV(B2809,"category_id")))</f>
        <v>-</v>
      </c>
      <c r="K2809" s="4" cm="1">
        <f t="array" ref="K2809">IFERROR(_FV(_xldudf_EVEONLINE_TYPE(_FV(_FV(A2809,"type"),"id")),"Adjusted Price",TRUE),0)</f>
        <v>0</v>
      </c>
      <c r="L2809" s="4">
        <f t="shared" si="43"/>
        <v>0</v>
      </c>
    </row>
    <row r="2810" spans="2:12">
      <c r="B2810" t="str" cm="1">
        <f t="array" ref="B2810">IF(A2810="","-",_xldudf_EVEONLINE_GROUP(_FV(_FV(A2810,"type"),"groupID")))</f>
        <v>-</v>
      </c>
      <c r="C2810" t="str" cm="1">
        <f t="array" ref="C2810">IF(B2810="-","-",_xldudf_EVEONLINE_CATEGORY(_FV(B2810,"category_id")))</f>
        <v>-</v>
      </c>
      <c r="K2810" s="4" cm="1">
        <f t="array" ref="K2810">IFERROR(_FV(_xldudf_EVEONLINE_TYPE(_FV(_FV(A2810,"type"),"id")),"Adjusted Price",TRUE),0)</f>
        <v>0</v>
      </c>
      <c r="L2810" s="4">
        <f t="shared" si="43"/>
        <v>0</v>
      </c>
    </row>
    <row r="2811" spans="2:12">
      <c r="B2811" t="str" cm="1">
        <f t="array" ref="B2811">IF(A2811="","-",_xldudf_EVEONLINE_GROUP(_FV(_FV(A2811,"type"),"groupID")))</f>
        <v>-</v>
      </c>
      <c r="C2811" t="str" cm="1">
        <f t="array" ref="C2811">IF(B2811="-","-",_xldudf_EVEONLINE_CATEGORY(_FV(B2811,"category_id")))</f>
        <v>-</v>
      </c>
      <c r="K2811" s="4" cm="1">
        <f t="array" ref="K2811">IFERROR(_FV(_xldudf_EVEONLINE_TYPE(_FV(_FV(A2811,"type"),"id")),"Adjusted Price",TRUE),0)</f>
        <v>0</v>
      </c>
      <c r="L2811" s="4">
        <f t="shared" si="43"/>
        <v>0</v>
      </c>
    </row>
    <row r="2812" spans="2:12">
      <c r="B2812" t="str" cm="1">
        <f t="array" ref="B2812">IF(A2812="","-",_xldudf_EVEONLINE_GROUP(_FV(_FV(A2812,"type"),"groupID")))</f>
        <v>-</v>
      </c>
      <c r="C2812" t="str" cm="1">
        <f t="array" ref="C2812">IF(B2812="-","-",_xldudf_EVEONLINE_CATEGORY(_FV(B2812,"category_id")))</f>
        <v>-</v>
      </c>
      <c r="K2812" s="4" cm="1">
        <f t="array" ref="K2812">IFERROR(_FV(_xldudf_EVEONLINE_TYPE(_FV(_FV(A2812,"type"),"id")),"Adjusted Price",TRUE),0)</f>
        <v>0</v>
      </c>
      <c r="L2812" s="4">
        <f t="shared" si="43"/>
        <v>0</v>
      </c>
    </row>
    <row r="2813" spans="2:12">
      <c r="B2813" t="str" cm="1">
        <f t="array" ref="B2813">IF(A2813="","-",_xldudf_EVEONLINE_GROUP(_FV(_FV(A2813,"type"),"groupID")))</f>
        <v>-</v>
      </c>
      <c r="C2813" t="str" cm="1">
        <f t="array" ref="C2813">IF(B2813="-","-",_xldudf_EVEONLINE_CATEGORY(_FV(B2813,"category_id")))</f>
        <v>-</v>
      </c>
      <c r="K2813" s="4" cm="1">
        <f t="array" ref="K2813">IFERROR(_FV(_xldudf_EVEONLINE_TYPE(_FV(_FV(A2813,"type"),"id")),"Adjusted Price",TRUE),0)</f>
        <v>0</v>
      </c>
      <c r="L2813" s="4">
        <f t="shared" si="43"/>
        <v>0</v>
      </c>
    </row>
    <row r="2814" spans="2:12">
      <c r="B2814" t="str" cm="1">
        <f t="array" ref="B2814">IF(A2814="","-",_xldudf_EVEONLINE_GROUP(_FV(_FV(A2814,"type"),"groupID")))</f>
        <v>-</v>
      </c>
      <c r="C2814" t="str" cm="1">
        <f t="array" ref="C2814">IF(B2814="-","-",_xldudf_EVEONLINE_CATEGORY(_FV(B2814,"category_id")))</f>
        <v>-</v>
      </c>
      <c r="K2814" s="4" cm="1">
        <f t="array" ref="K2814">IFERROR(_FV(_xldudf_EVEONLINE_TYPE(_FV(_FV(A2814,"type"),"id")),"Adjusted Price",TRUE),0)</f>
        <v>0</v>
      </c>
      <c r="L2814" s="4">
        <f t="shared" si="43"/>
        <v>0</v>
      </c>
    </row>
    <row r="2815" spans="2:12">
      <c r="B2815" t="str" cm="1">
        <f t="array" ref="B2815">IF(A2815="","-",_xldudf_EVEONLINE_GROUP(_FV(_FV(A2815,"type"),"groupID")))</f>
        <v>-</v>
      </c>
      <c r="C2815" t="str" cm="1">
        <f t="array" ref="C2815">IF(B2815="-","-",_xldudf_EVEONLINE_CATEGORY(_FV(B2815,"category_id")))</f>
        <v>-</v>
      </c>
      <c r="K2815" s="4" cm="1">
        <f t="array" ref="K2815">IFERROR(_FV(_xldudf_EVEONLINE_TYPE(_FV(_FV(A2815,"type"),"id")),"Adjusted Price",TRUE),0)</f>
        <v>0</v>
      </c>
      <c r="L2815" s="4">
        <f t="shared" si="43"/>
        <v>0</v>
      </c>
    </row>
    <row r="2816" spans="2:12">
      <c r="B2816" t="str" cm="1">
        <f t="array" ref="B2816">IF(A2816="","-",_xldudf_EVEONLINE_GROUP(_FV(_FV(A2816,"type"),"groupID")))</f>
        <v>-</v>
      </c>
      <c r="C2816" t="str" cm="1">
        <f t="array" ref="C2816">IF(B2816="-","-",_xldudf_EVEONLINE_CATEGORY(_FV(B2816,"category_id")))</f>
        <v>-</v>
      </c>
      <c r="K2816" s="4" cm="1">
        <f t="array" ref="K2816">IFERROR(_FV(_xldudf_EVEONLINE_TYPE(_FV(_FV(A2816,"type"),"id")),"Adjusted Price",TRUE),0)</f>
        <v>0</v>
      </c>
      <c r="L2816" s="4">
        <f t="shared" si="43"/>
        <v>0</v>
      </c>
    </row>
    <row r="2817" spans="2:12">
      <c r="B2817" t="str" cm="1">
        <f t="array" ref="B2817">IF(A2817="","-",_xldudf_EVEONLINE_GROUP(_FV(_FV(A2817,"type"),"groupID")))</f>
        <v>-</v>
      </c>
      <c r="C2817" t="str" cm="1">
        <f t="array" ref="C2817">IF(B2817="-","-",_xldudf_EVEONLINE_CATEGORY(_FV(B2817,"category_id")))</f>
        <v>-</v>
      </c>
      <c r="K2817" s="4" cm="1">
        <f t="array" ref="K2817">IFERROR(_FV(_xldudf_EVEONLINE_TYPE(_FV(_FV(A2817,"type"),"id")),"Adjusted Price",TRUE),0)</f>
        <v>0</v>
      </c>
      <c r="L2817" s="4">
        <f t="shared" si="43"/>
        <v>0</v>
      </c>
    </row>
    <row r="2818" spans="2:12">
      <c r="B2818" t="str" cm="1">
        <f t="array" ref="B2818">IF(A2818="","-",_xldudf_EVEONLINE_GROUP(_FV(_FV(A2818,"type"),"groupID")))</f>
        <v>-</v>
      </c>
      <c r="C2818" t="str" cm="1">
        <f t="array" ref="C2818">IF(B2818="-","-",_xldudf_EVEONLINE_CATEGORY(_FV(B2818,"category_id")))</f>
        <v>-</v>
      </c>
      <c r="K2818" s="4" cm="1">
        <f t="array" ref="K2818">IFERROR(_FV(_xldudf_EVEONLINE_TYPE(_FV(_FV(A2818,"type"),"id")),"Adjusted Price",TRUE),0)</f>
        <v>0</v>
      </c>
      <c r="L2818" s="4">
        <f t="shared" si="43"/>
        <v>0</v>
      </c>
    </row>
    <row r="2819" spans="2:12">
      <c r="B2819" t="str" cm="1">
        <f t="array" ref="B2819">IF(A2819="","-",_xldudf_EVEONLINE_GROUP(_FV(_FV(A2819,"type"),"groupID")))</f>
        <v>-</v>
      </c>
      <c r="C2819" t="str" cm="1">
        <f t="array" ref="C2819">IF(B2819="-","-",_xldudf_EVEONLINE_CATEGORY(_FV(B2819,"category_id")))</f>
        <v>-</v>
      </c>
      <c r="K2819" s="4" cm="1">
        <f t="array" ref="K2819">IFERROR(_FV(_xldudf_EVEONLINE_TYPE(_FV(_FV(A2819,"type"),"id")),"Adjusted Price",TRUE),0)</f>
        <v>0</v>
      </c>
      <c r="L2819" s="4">
        <f t="shared" ref="L2819:L2882" si="44">F2819*K2819</f>
        <v>0</v>
      </c>
    </row>
    <row r="2820" spans="2:12">
      <c r="B2820" t="str" cm="1">
        <f t="array" ref="B2820">IF(A2820="","-",_xldudf_EVEONLINE_GROUP(_FV(_FV(A2820,"type"),"groupID")))</f>
        <v>-</v>
      </c>
      <c r="C2820" t="str" cm="1">
        <f t="array" ref="C2820">IF(B2820="-","-",_xldudf_EVEONLINE_CATEGORY(_FV(B2820,"category_id")))</f>
        <v>-</v>
      </c>
      <c r="K2820" s="4" cm="1">
        <f t="array" ref="K2820">IFERROR(_FV(_xldudf_EVEONLINE_TYPE(_FV(_FV(A2820,"type"),"id")),"Adjusted Price",TRUE),0)</f>
        <v>0</v>
      </c>
      <c r="L2820" s="4">
        <f t="shared" si="44"/>
        <v>0</v>
      </c>
    </row>
    <row r="2821" spans="2:12">
      <c r="B2821" t="str" cm="1">
        <f t="array" ref="B2821">IF(A2821="","-",_xldudf_EVEONLINE_GROUP(_FV(_FV(A2821,"type"),"groupID")))</f>
        <v>-</v>
      </c>
      <c r="C2821" t="str" cm="1">
        <f t="array" ref="C2821">IF(B2821="-","-",_xldudf_EVEONLINE_CATEGORY(_FV(B2821,"category_id")))</f>
        <v>-</v>
      </c>
      <c r="K2821" s="4" cm="1">
        <f t="array" ref="K2821">IFERROR(_FV(_xldudf_EVEONLINE_TYPE(_FV(_FV(A2821,"type"),"id")),"Adjusted Price",TRUE),0)</f>
        <v>0</v>
      </c>
      <c r="L2821" s="4">
        <f t="shared" si="44"/>
        <v>0</v>
      </c>
    </row>
    <row r="2822" spans="2:12">
      <c r="B2822" t="str" cm="1">
        <f t="array" ref="B2822">IF(A2822="","-",_xldudf_EVEONLINE_GROUP(_FV(_FV(A2822,"type"),"groupID")))</f>
        <v>-</v>
      </c>
      <c r="C2822" t="str" cm="1">
        <f t="array" ref="C2822">IF(B2822="-","-",_xldudf_EVEONLINE_CATEGORY(_FV(B2822,"category_id")))</f>
        <v>-</v>
      </c>
      <c r="K2822" s="4" cm="1">
        <f t="array" ref="K2822">IFERROR(_FV(_xldudf_EVEONLINE_TYPE(_FV(_FV(A2822,"type"),"id")),"Adjusted Price",TRUE),0)</f>
        <v>0</v>
      </c>
      <c r="L2822" s="4">
        <f t="shared" si="44"/>
        <v>0</v>
      </c>
    </row>
    <row r="2823" spans="2:12">
      <c r="B2823" t="str" cm="1">
        <f t="array" ref="B2823">IF(A2823="","-",_xldudf_EVEONLINE_GROUP(_FV(_FV(A2823,"type"),"groupID")))</f>
        <v>-</v>
      </c>
      <c r="C2823" t="str" cm="1">
        <f t="array" ref="C2823">IF(B2823="-","-",_xldudf_EVEONLINE_CATEGORY(_FV(B2823,"category_id")))</f>
        <v>-</v>
      </c>
      <c r="K2823" s="4" cm="1">
        <f t="array" ref="K2823">IFERROR(_FV(_xldudf_EVEONLINE_TYPE(_FV(_FV(A2823,"type"),"id")),"Adjusted Price",TRUE),0)</f>
        <v>0</v>
      </c>
      <c r="L2823" s="4">
        <f t="shared" si="44"/>
        <v>0</v>
      </c>
    </row>
    <row r="2824" spans="2:12">
      <c r="B2824" t="str" cm="1">
        <f t="array" ref="B2824">IF(A2824="","-",_xldudf_EVEONLINE_GROUP(_FV(_FV(A2824,"type"),"groupID")))</f>
        <v>-</v>
      </c>
      <c r="C2824" t="str" cm="1">
        <f t="array" ref="C2824">IF(B2824="-","-",_xldudf_EVEONLINE_CATEGORY(_FV(B2824,"category_id")))</f>
        <v>-</v>
      </c>
      <c r="K2824" s="4" cm="1">
        <f t="array" ref="K2824">IFERROR(_FV(_xldudf_EVEONLINE_TYPE(_FV(_FV(A2824,"type"),"id")),"Adjusted Price",TRUE),0)</f>
        <v>0</v>
      </c>
      <c r="L2824" s="4">
        <f t="shared" si="44"/>
        <v>0</v>
      </c>
    </row>
    <row r="2825" spans="2:12">
      <c r="B2825" t="str" cm="1">
        <f t="array" ref="B2825">IF(A2825="","-",_xldudf_EVEONLINE_GROUP(_FV(_FV(A2825,"type"),"groupID")))</f>
        <v>-</v>
      </c>
      <c r="C2825" t="str" cm="1">
        <f t="array" ref="C2825">IF(B2825="-","-",_xldudf_EVEONLINE_CATEGORY(_FV(B2825,"category_id")))</f>
        <v>-</v>
      </c>
      <c r="K2825" s="4" cm="1">
        <f t="array" ref="K2825">IFERROR(_FV(_xldudf_EVEONLINE_TYPE(_FV(_FV(A2825,"type"),"id")),"Adjusted Price",TRUE),0)</f>
        <v>0</v>
      </c>
      <c r="L2825" s="4">
        <f t="shared" si="44"/>
        <v>0</v>
      </c>
    </row>
    <row r="2826" spans="2:12">
      <c r="B2826" t="str" cm="1">
        <f t="array" ref="B2826">IF(A2826="","-",_xldudf_EVEONLINE_GROUP(_FV(_FV(A2826,"type"),"groupID")))</f>
        <v>-</v>
      </c>
      <c r="C2826" t="str" cm="1">
        <f t="array" ref="C2826">IF(B2826="-","-",_xldudf_EVEONLINE_CATEGORY(_FV(B2826,"category_id")))</f>
        <v>-</v>
      </c>
      <c r="K2826" s="4" cm="1">
        <f t="array" ref="K2826">IFERROR(_FV(_xldudf_EVEONLINE_TYPE(_FV(_FV(A2826,"type"),"id")),"Adjusted Price",TRUE),0)</f>
        <v>0</v>
      </c>
      <c r="L2826" s="4">
        <f t="shared" si="44"/>
        <v>0</v>
      </c>
    </row>
    <row r="2827" spans="2:12">
      <c r="B2827" t="str" cm="1">
        <f t="array" ref="B2827">IF(A2827="","-",_xldudf_EVEONLINE_GROUP(_FV(_FV(A2827,"type"),"groupID")))</f>
        <v>-</v>
      </c>
      <c r="C2827" t="str" cm="1">
        <f t="array" ref="C2827">IF(B2827="-","-",_xldudf_EVEONLINE_CATEGORY(_FV(B2827,"category_id")))</f>
        <v>-</v>
      </c>
      <c r="K2827" s="4" cm="1">
        <f t="array" ref="K2827">IFERROR(_FV(_xldudf_EVEONLINE_TYPE(_FV(_FV(A2827,"type"),"id")),"Adjusted Price",TRUE),0)</f>
        <v>0</v>
      </c>
      <c r="L2827" s="4">
        <f t="shared" si="44"/>
        <v>0</v>
      </c>
    </row>
    <row r="2828" spans="2:12">
      <c r="B2828" t="str" cm="1">
        <f t="array" ref="B2828">IF(A2828="","-",_xldudf_EVEONLINE_GROUP(_FV(_FV(A2828,"type"),"groupID")))</f>
        <v>-</v>
      </c>
      <c r="C2828" t="str" cm="1">
        <f t="array" ref="C2828">IF(B2828="-","-",_xldudf_EVEONLINE_CATEGORY(_FV(B2828,"category_id")))</f>
        <v>-</v>
      </c>
      <c r="K2828" s="4" cm="1">
        <f t="array" ref="K2828">IFERROR(_FV(_xldudf_EVEONLINE_TYPE(_FV(_FV(A2828,"type"),"id")),"Adjusted Price",TRUE),0)</f>
        <v>0</v>
      </c>
      <c r="L2828" s="4">
        <f t="shared" si="44"/>
        <v>0</v>
      </c>
    </row>
    <row r="2829" spans="2:12">
      <c r="B2829" t="str" cm="1">
        <f t="array" ref="B2829">IF(A2829="","-",_xldudf_EVEONLINE_GROUP(_FV(_FV(A2829,"type"),"groupID")))</f>
        <v>-</v>
      </c>
      <c r="C2829" t="str" cm="1">
        <f t="array" ref="C2829">IF(B2829="-","-",_xldudf_EVEONLINE_CATEGORY(_FV(B2829,"category_id")))</f>
        <v>-</v>
      </c>
      <c r="K2829" s="4" cm="1">
        <f t="array" ref="K2829">IFERROR(_FV(_xldudf_EVEONLINE_TYPE(_FV(_FV(A2829,"type"),"id")),"Adjusted Price",TRUE),0)</f>
        <v>0</v>
      </c>
      <c r="L2829" s="4">
        <f t="shared" si="44"/>
        <v>0</v>
      </c>
    </row>
    <row r="2830" spans="2:12">
      <c r="B2830" t="str" cm="1">
        <f t="array" ref="B2830">IF(A2830="","-",_xldudf_EVEONLINE_GROUP(_FV(_FV(A2830,"type"),"groupID")))</f>
        <v>-</v>
      </c>
      <c r="C2830" t="str" cm="1">
        <f t="array" ref="C2830">IF(B2830="-","-",_xldudf_EVEONLINE_CATEGORY(_FV(B2830,"category_id")))</f>
        <v>-</v>
      </c>
      <c r="K2830" s="4" cm="1">
        <f t="array" ref="K2830">IFERROR(_FV(_xldudf_EVEONLINE_TYPE(_FV(_FV(A2830,"type"),"id")),"Adjusted Price",TRUE),0)</f>
        <v>0</v>
      </c>
      <c r="L2830" s="4">
        <f t="shared" si="44"/>
        <v>0</v>
      </c>
    </row>
    <row r="2831" spans="2:12">
      <c r="B2831" t="str" cm="1">
        <f t="array" ref="B2831">IF(A2831="","-",_xldudf_EVEONLINE_GROUP(_FV(_FV(A2831,"type"),"groupID")))</f>
        <v>-</v>
      </c>
      <c r="C2831" t="str" cm="1">
        <f t="array" ref="C2831">IF(B2831="-","-",_xldudf_EVEONLINE_CATEGORY(_FV(B2831,"category_id")))</f>
        <v>-</v>
      </c>
      <c r="K2831" s="4" cm="1">
        <f t="array" ref="K2831">IFERROR(_FV(_xldudf_EVEONLINE_TYPE(_FV(_FV(A2831,"type"),"id")),"Adjusted Price",TRUE),0)</f>
        <v>0</v>
      </c>
      <c r="L2831" s="4">
        <f t="shared" si="44"/>
        <v>0</v>
      </c>
    </row>
    <row r="2832" spans="2:12">
      <c r="B2832" t="str" cm="1">
        <f t="array" ref="B2832">IF(A2832="","-",_xldudf_EVEONLINE_GROUP(_FV(_FV(A2832,"type"),"groupID")))</f>
        <v>-</v>
      </c>
      <c r="C2832" t="str" cm="1">
        <f t="array" ref="C2832">IF(B2832="-","-",_xldudf_EVEONLINE_CATEGORY(_FV(B2832,"category_id")))</f>
        <v>-</v>
      </c>
      <c r="K2832" s="4" cm="1">
        <f t="array" ref="K2832">IFERROR(_FV(_xldudf_EVEONLINE_TYPE(_FV(_FV(A2832,"type"),"id")),"Adjusted Price",TRUE),0)</f>
        <v>0</v>
      </c>
      <c r="L2832" s="4">
        <f t="shared" si="44"/>
        <v>0</v>
      </c>
    </row>
    <row r="2833" spans="2:12">
      <c r="B2833" t="str" cm="1">
        <f t="array" ref="B2833">IF(A2833="","-",_xldudf_EVEONLINE_GROUP(_FV(_FV(A2833,"type"),"groupID")))</f>
        <v>-</v>
      </c>
      <c r="C2833" t="str" cm="1">
        <f t="array" ref="C2833">IF(B2833="-","-",_xldudf_EVEONLINE_CATEGORY(_FV(B2833,"category_id")))</f>
        <v>-</v>
      </c>
      <c r="K2833" s="4" cm="1">
        <f t="array" ref="K2833">IFERROR(_FV(_xldudf_EVEONLINE_TYPE(_FV(_FV(A2833,"type"),"id")),"Adjusted Price",TRUE),0)</f>
        <v>0</v>
      </c>
      <c r="L2833" s="4">
        <f t="shared" si="44"/>
        <v>0</v>
      </c>
    </row>
    <row r="2834" spans="2:12">
      <c r="B2834" t="str" cm="1">
        <f t="array" ref="B2834">IF(A2834="","-",_xldudf_EVEONLINE_GROUP(_FV(_FV(A2834,"type"),"groupID")))</f>
        <v>-</v>
      </c>
      <c r="C2834" t="str" cm="1">
        <f t="array" ref="C2834">IF(B2834="-","-",_xldudf_EVEONLINE_CATEGORY(_FV(B2834,"category_id")))</f>
        <v>-</v>
      </c>
      <c r="K2834" s="4" cm="1">
        <f t="array" ref="K2834">IFERROR(_FV(_xldudf_EVEONLINE_TYPE(_FV(_FV(A2834,"type"),"id")),"Adjusted Price",TRUE),0)</f>
        <v>0</v>
      </c>
      <c r="L2834" s="4">
        <f t="shared" si="44"/>
        <v>0</v>
      </c>
    </row>
    <row r="2835" spans="2:12">
      <c r="B2835" t="str" cm="1">
        <f t="array" ref="B2835">IF(A2835="","-",_xldudf_EVEONLINE_GROUP(_FV(_FV(A2835,"type"),"groupID")))</f>
        <v>-</v>
      </c>
      <c r="C2835" t="str" cm="1">
        <f t="array" ref="C2835">IF(B2835="-","-",_xldudf_EVEONLINE_CATEGORY(_FV(B2835,"category_id")))</f>
        <v>-</v>
      </c>
      <c r="K2835" s="4" cm="1">
        <f t="array" ref="K2835">IFERROR(_FV(_xldudf_EVEONLINE_TYPE(_FV(_FV(A2835,"type"),"id")),"Adjusted Price",TRUE),0)</f>
        <v>0</v>
      </c>
      <c r="L2835" s="4">
        <f t="shared" si="44"/>
        <v>0</v>
      </c>
    </row>
    <row r="2836" spans="2:12">
      <c r="B2836" t="str" cm="1">
        <f t="array" ref="B2836">IF(A2836="","-",_xldudf_EVEONLINE_GROUP(_FV(_FV(A2836,"type"),"groupID")))</f>
        <v>-</v>
      </c>
      <c r="C2836" t="str" cm="1">
        <f t="array" ref="C2836">IF(B2836="-","-",_xldudf_EVEONLINE_CATEGORY(_FV(B2836,"category_id")))</f>
        <v>-</v>
      </c>
      <c r="K2836" s="4" cm="1">
        <f t="array" ref="K2836">IFERROR(_FV(_xldudf_EVEONLINE_TYPE(_FV(_FV(A2836,"type"),"id")),"Adjusted Price",TRUE),0)</f>
        <v>0</v>
      </c>
      <c r="L2836" s="4">
        <f t="shared" si="44"/>
        <v>0</v>
      </c>
    </row>
    <row r="2837" spans="2:12">
      <c r="B2837" t="str" cm="1">
        <f t="array" ref="B2837">IF(A2837="","-",_xldudf_EVEONLINE_GROUP(_FV(_FV(A2837,"type"),"groupID")))</f>
        <v>-</v>
      </c>
      <c r="C2837" t="str" cm="1">
        <f t="array" ref="C2837">IF(B2837="-","-",_xldudf_EVEONLINE_CATEGORY(_FV(B2837,"category_id")))</f>
        <v>-</v>
      </c>
      <c r="K2837" s="4" cm="1">
        <f t="array" ref="K2837">IFERROR(_FV(_xldudf_EVEONLINE_TYPE(_FV(_FV(A2837,"type"),"id")),"Adjusted Price",TRUE),0)</f>
        <v>0</v>
      </c>
      <c r="L2837" s="4">
        <f t="shared" si="44"/>
        <v>0</v>
      </c>
    </row>
    <row r="2838" spans="2:12">
      <c r="B2838" t="str" cm="1">
        <f t="array" ref="B2838">IF(A2838="","-",_xldudf_EVEONLINE_GROUP(_FV(_FV(A2838,"type"),"groupID")))</f>
        <v>-</v>
      </c>
      <c r="C2838" t="str" cm="1">
        <f t="array" ref="C2838">IF(B2838="-","-",_xldudf_EVEONLINE_CATEGORY(_FV(B2838,"category_id")))</f>
        <v>-</v>
      </c>
      <c r="K2838" s="4" cm="1">
        <f t="array" ref="K2838">IFERROR(_FV(_xldudf_EVEONLINE_TYPE(_FV(_FV(A2838,"type"),"id")),"Adjusted Price",TRUE),0)</f>
        <v>0</v>
      </c>
      <c r="L2838" s="4">
        <f t="shared" si="44"/>
        <v>0</v>
      </c>
    </row>
    <row r="2839" spans="2:12">
      <c r="B2839" t="str" cm="1">
        <f t="array" ref="B2839">IF(A2839="","-",_xldudf_EVEONLINE_GROUP(_FV(_FV(A2839,"type"),"groupID")))</f>
        <v>-</v>
      </c>
      <c r="C2839" t="str" cm="1">
        <f t="array" ref="C2839">IF(B2839="-","-",_xldudf_EVEONLINE_CATEGORY(_FV(B2839,"category_id")))</f>
        <v>-</v>
      </c>
      <c r="K2839" s="4" cm="1">
        <f t="array" ref="K2839">IFERROR(_FV(_xldudf_EVEONLINE_TYPE(_FV(_FV(A2839,"type"),"id")),"Adjusted Price",TRUE),0)</f>
        <v>0</v>
      </c>
      <c r="L2839" s="4">
        <f t="shared" si="44"/>
        <v>0</v>
      </c>
    </row>
    <row r="2840" spans="2:12">
      <c r="B2840" t="str" cm="1">
        <f t="array" ref="B2840">IF(A2840="","-",_xldudf_EVEONLINE_GROUP(_FV(_FV(A2840,"type"),"groupID")))</f>
        <v>-</v>
      </c>
      <c r="C2840" t="str" cm="1">
        <f t="array" ref="C2840">IF(B2840="-","-",_xldudf_EVEONLINE_CATEGORY(_FV(B2840,"category_id")))</f>
        <v>-</v>
      </c>
      <c r="K2840" s="4" cm="1">
        <f t="array" ref="K2840">IFERROR(_FV(_xldudf_EVEONLINE_TYPE(_FV(_FV(A2840,"type"),"id")),"Adjusted Price",TRUE),0)</f>
        <v>0</v>
      </c>
      <c r="L2840" s="4">
        <f t="shared" si="44"/>
        <v>0</v>
      </c>
    </row>
    <row r="2841" spans="2:12">
      <c r="B2841" t="str" cm="1">
        <f t="array" ref="B2841">IF(A2841="","-",_xldudf_EVEONLINE_GROUP(_FV(_FV(A2841,"type"),"groupID")))</f>
        <v>-</v>
      </c>
      <c r="C2841" t="str" cm="1">
        <f t="array" ref="C2841">IF(B2841="-","-",_xldudf_EVEONLINE_CATEGORY(_FV(B2841,"category_id")))</f>
        <v>-</v>
      </c>
      <c r="K2841" s="4" cm="1">
        <f t="array" ref="K2841">IFERROR(_FV(_xldudf_EVEONLINE_TYPE(_FV(_FV(A2841,"type"),"id")),"Adjusted Price",TRUE),0)</f>
        <v>0</v>
      </c>
      <c r="L2841" s="4">
        <f t="shared" si="44"/>
        <v>0</v>
      </c>
    </row>
    <row r="2842" spans="2:12">
      <c r="B2842" t="str" cm="1">
        <f t="array" ref="B2842">IF(A2842="","-",_xldudf_EVEONLINE_GROUP(_FV(_FV(A2842,"type"),"groupID")))</f>
        <v>-</v>
      </c>
      <c r="C2842" t="str" cm="1">
        <f t="array" ref="C2842">IF(B2842="-","-",_xldudf_EVEONLINE_CATEGORY(_FV(B2842,"category_id")))</f>
        <v>-</v>
      </c>
      <c r="K2842" s="4" cm="1">
        <f t="array" ref="K2842">IFERROR(_FV(_xldudf_EVEONLINE_TYPE(_FV(_FV(A2842,"type"),"id")),"Adjusted Price",TRUE),0)</f>
        <v>0</v>
      </c>
      <c r="L2842" s="4">
        <f t="shared" si="44"/>
        <v>0</v>
      </c>
    </row>
    <row r="2843" spans="2:12">
      <c r="B2843" t="str" cm="1">
        <f t="array" ref="B2843">IF(A2843="","-",_xldudf_EVEONLINE_GROUP(_FV(_FV(A2843,"type"),"groupID")))</f>
        <v>-</v>
      </c>
      <c r="C2843" t="str" cm="1">
        <f t="array" ref="C2843">IF(B2843="-","-",_xldudf_EVEONLINE_CATEGORY(_FV(B2843,"category_id")))</f>
        <v>-</v>
      </c>
      <c r="K2843" s="4" cm="1">
        <f t="array" ref="K2843">IFERROR(_FV(_xldudf_EVEONLINE_TYPE(_FV(_FV(A2843,"type"),"id")),"Adjusted Price",TRUE),0)</f>
        <v>0</v>
      </c>
      <c r="L2843" s="4">
        <f t="shared" si="44"/>
        <v>0</v>
      </c>
    </row>
    <row r="2844" spans="2:12">
      <c r="B2844" t="str" cm="1">
        <f t="array" ref="B2844">IF(A2844="","-",_xldudf_EVEONLINE_GROUP(_FV(_FV(A2844,"type"),"groupID")))</f>
        <v>-</v>
      </c>
      <c r="C2844" t="str" cm="1">
        <f t="array" ref="C2844">IF(B2844="-","-",_xldudf_EVEONLINE_CATEGORY(_FV(B2844,"category_id")))</f>
        <v>-</v>
      </c>
      <c r="K2844" s="4" cm="1">
        <f t="array" ref="K2844">IFERROR(_FV(_xldudf_EVEONLINE_TYPE(_FV(_FV(A2844,"type"),"id")),"Adjusted Price",TRUE),0)</f>
        <v>0</v>
      </c>
      <c r="L2844" s="4">
        <f t="shared" si="44"/>
        <v>0</v>
      </c>
    </row>
    <row r="2845" spans="2:12">
      <c r="B2845" t="str" cm="1">
        <f t="array" ref="B2845">IF(A2845="","-",_xldudf_EVEONLINE_GROUP(_FV(_FV(A2845,"type"),"groupID")))</f>
        <v>-</v>
      </c>
      <c r="C2845" t="str" cm="1">
        <f t="array" ref="C2845">IF(B2845="-","-",_xldudf_EVEONLINE_CATEGORY(_FV(B2845,"category_id")))</f>
        <v>-</v>
      </c>
      <c r="K2845" s="4" cm="1">
        <f t="array" ref="K2845">IFERROR(_FV(_xldudf_EVEONLINE_TYPE(_FV(_FV(A2845,"type"),"id")),"Adjusted Price",TRUE),0)</f>
        <v>0</v>
      </c>
      <c r="L2845" s="4">
        <f t="shared" si="44"/>
        <v>0</v>
      </c>
    </row>
    <row r="2846" spans="2:12">
      <c r="B2846" t="str" cm="1">
        <f t="array" ref="B2846">IF(A2846="","-",_xldudf_EVEONLINE_GROUP(_FV(_FV(A2846,"type"),"groupID")))</f>
        <v>-</v>
      </c>
      <c r="C2846" t="str" cm="1">
        <f t="array" ref="C2846">IF(B2846="-","-",_xldudf_EVEONLINE_CATEGORY(_FV(B2846,"category_id")))</f>
        <v>-</v>
      </c>
      <c r="K2846" s="4" cm="1">
        <f t="array" ref="K2846">IFERROR(_FV(_xldudf_EVEONLINE_TYPE(_FV(_FV(A2846,"type"),"id")),"Adjusted Price",TRUE),0)</f>
        <v>0</v>
      </c>
      <c r="L2846" s="4">
        <f t="shared" si="44"/>
        <v>0</v>
      </c>
    </row>
    <row r="2847" spans="2:12">
      <c r="B2847" t="str" cm="1">
        <f t="array" ref="B2847">IF(A2847="","-",_xldudf_EVEONLINE_GROUP(_FV(_FV(A2847,"type"),"groupID")))</f>
        <v>-</v>
      </c>
      <c r="C2847" t="str" cm="1">
        <f t="array" ref="C2847">IF(B2847="-","-",_xldudf_EVEONLINE_CATEGORY(_FV(B2847,"category_id")))</f>
        <v>-</v>
      </c>
      <c r="K2847" s="4" cm="1">
        <f t="array" ref="K2847">IFERROR(_FV(_xldudf_EVEONLINE_TYPE(_FV(_FV(A2847,"type"),"id")),"Adjusted Price",TRUE),0)</f>
        <v>0</v>
      </c>
      <c r="L2847" s="4">
        <f t="shared" si="44"/>
        <v>0</v>
      </c>
    </row>
    <row r="2848" spans="2:12">
      <c r="B2848" t="str" cm="1">
        <f t="array" ref="B2848">IF(A2848="","-",_xldudf_EVEONLINE_GROUP(_FV(_FV(A2848,"type"),"groupID")))</f>
        <v>-</v>
      </c>
      <c r="C2848" t="str" cm="1">
        <f t="array" ref="C2848">IF(B2848="-","-",_xldudf_EVEONLINE_CATEGORY(_FV(B2848,"category_id")))</f>
        <v>-</v>
      </c>
      <c r="K2848" s="4" cm="1">
        <f t="array" ref="K2848">IFERROR(_FV(_xldudf_EVEONLINE_TYPE(_FV(_FV(A2848,"type"),"id")),"Adjusted Price",TRUE),0)</f>
        <v>0</v>
      </c>
      <c r="L2848" s="4">
        <f t="shared" si="44"/>
        <v>0</v>
      </c>
    </row>
    <row r="2849" spans="2:12">
      <c r="B2849" t="str" cm="1">
        <f t="array" ref="B2849">IF(A2849="","-",_xldudf_EVEONLINE_GROUP(_FV(_FV(A2849,"type"),"groupID")))</f>
        <v>-</v>
      </c>
      <c r="C2849" t="str" cm="1">
        <f t="array" ref="C2849">IF(B2849="-","-",_xldudf_EVEONLINE_CATEGORY(_FV(B2849,"category_id")))</f>
        <v>-</v>
      </c>
      <c r="K2849" s="4" cm="1">
        <f t="array" ref="K2849">IFERROR(_FV(_xldudf_EVEONLINE_TYPE(_FV(_FV(A2849,"type"),"id")),"Adjusted Price",TRUE),0)</f>
        <v>0</v>
      </c>
      <c r="L2849" s="4">
        <f t="shared" si="44"/>
        <v>0</v>
      </c>
    </row>
    <row r="2850" spans="2:12">
      <c r="B2850" t="str" cm="1">
        <f t="array" ref="B2850">IF(A2850="","-",_xldudf_EVEONLINE_GROUP(_FV(_FV(A2850,"type"),"groupID")))</f>
        <v>-</v>
      </c>
      <c r="C2850" t="str" cm="1">
        <f t="array" ref="C2850">IF(B2850="-","-",_xldudf_EVEONLINE_CATEGORY(_FV(B2850,"category_id")))</f>
        <v>-</v>
      </c>
      <c r="K2850" s="4" cm="1">
        <f t="array" ref="K2850">IFERROR(_FV(_xldudf_EVEONLINE_TYPE(_FV(_FV(A2850,"type"),"id")),"Adjusted Price",TRUE),0)</f>
        <v>0</v>
      </c>
      <c r="L2850" s="4">
        <f t="shared" si="44"/>
        <v>0</v>
      </c>
    </row>
    <row r="2851" spans="2:12">
      <c r="B2851" t="str" cm="1">
        <f t="array" ref="B2851">IF(A2851="","-",_xldudf_EVEONLINE_GROUP(_FV(_FV(A2851,"type"),"groupID")))</f>
        <v>-</v>
      </c>
      <c r="C2851" t="str" cm="1">
        <f t="array" ref="C2851">IF(B2851="-","-",_xldudf_EVEONLINE_CATEGORY(_FV(B2851,"category_id")))</f>
        <v>-</v>
      </c>
      <c r="K2851" s="4" cm="1">
        <f t="array" ref="K2851">IFERROR(_FV(_xldudf_EVEONLINE_TYPE(_FV(_FV(A2851,"type"),"id")),"Adjusted Price",TRUE),0)</f>
        <v>0</v>
      </c>
      <c r="L2851" s="4">
        <f t="shared" si="44"/>
        <v>0</v>
      </c>
    </row>
    <row r="2852" spans="2:12">
      <c r="B2852" t="str" cm="1">
        <f t="array" ref="B2852">IF(A2852="","-",_xldudf_EVEONLINE_GROUP(_FV(_FV(A2852,"type"),"groupID")))</f>
        <v>-</v>
      </c>
      <c r="C2852" t="str" cm="1">
        <f t="array" ref="C2852">IF(B2852="-","-",_xldudf_EVEONLINE_CATEGORY(_FV(B2852,"category_id")))</f>
        <v>-</v>
      </c>
      <c r="K2852" s="4" cm="1">
        <f t="array" ref="K2852">IFERROR(_FV(_xldudf_EVEONLINE_TYPE(_FV(_FV(A2852,"type"),"id")),"Adjusted Price",TRUE),0)</f>
        <v>0</v>
      </c>
      <c r="L2852" s="4">
        <f t="shared" si="44"/>
        <v>0</v>
      </c>
    </row>
    <row r="2853" spans="2:12">
      <c r="B2853" t="str" cm="1">
        <f t="array" ref="B2853">IF(A2853="","-",_xldudf_EVEONLINE_GROUP(_FV(_FV(A2853,"type"),"groupID")))</f>
        <v>-</v>
      </c>
      <c r="C2853" t="str" cm="1">
        <f t="array" ref="C2853">IF(B2853="-","-",_xldudf_EVEONLINE_CATEGORY(_FV(B2853,"category_id")))</f>
        <v>-</v>
      </c>
      <c r="K2853" s="4" cm="1">
        <f t="array" ref="K2853">IFERROR(_FV(_xldudf_EVEONLINE_TYPE(_FV(_FV(A2853,"type"),"id")),"Adjusted Price",TRUE),0)</f>
        <v>0</v>
      </c>
      <c r="L2853" s="4">
        <f t="shared" si="44"/>
        <v>0</v>
      </c>
    </row>
    <row r="2854" spans="2:12">
      <c r="B2854" t="str" cm="1">
        <f t="array" ref="B2854">IF(A2854="","-",_xldudf_EVEONLINE_GROUP(_FV(_FV(A2854,"type"),"groupID")))</f>
        <v>-</v>
      </c>
      <c r="C2854" t="str" cm="1">
        <f t="array" ref="C2854">IF(B2854="-","-",_xldudf_EVEONLINE_CATEGORY(_FV(B2854,"category_id")))</f>
        <v>-</v>
      </c>
      <c r="K2854" s="4" cm="1">
        <f t="array" ref="K2854">IFERROR(_FV(_xldudf_EVEONLINE_TYPE(_FV(_FV(A2854,"type"),"id")),"Adjusted Price",TRUE),0)</f>
        <v>0</v>
      </c>
      <c r="L2854" s="4">
        <f t="shared" si="44"/>
        <v>0</v>
      </c>
    </row>
    <row r="2855" spans="2:12">
      <c r="B2855" t="str" cm="1">
        <f t="array" ref="B2855">IF(A2855="","-",_xldudf_EVEONLINE_GROUP(_FV(_FV(A2855,"type"),"groupID")))</f>
        <v>-</v>
      </c>
      <c r="C2855" t="str" cm="1">
        <f t="array" ref="C2855">IF(B2855="-","-",_xldudf_EVEONLINE_CATEGORY(_FV(B2855,"category_id")))</f>
        <v>-</v>
      </c>
      <c r="K2855" s="4" cm="1">
        <f t="array" ref="K2855">IFERROR(_FV(_xldudf_EVEONLINE_TYPE(_FV(_FV(A2855,"type"),"id")),"Adjusted Price",TRUE),0)</f>
        <v>0</v>
      </c>
      <c r="L2855" s="4">
        <f t="shared" si="44"/>
        <v>0</v>
      </c>
    </row>
    <row r="2856" spans="2:12">
      <c r="B2856" t="str" cm="1">
        <f t="array" ref="B2856">IF(A2856="","-",_xldudf_EVEONLINE_GROUP(_FV(_FV(A2856,"type"),"groupID")))</f>
        <v>-</v>
      </c>
      <c r="C2856" t="str" cm="1">
        <f t="array" ref="C2856">IF(B2856="-","-",_xldudf_EVEONLINE_CATEGORY(_FV(B2856,"category_id")))</f>
        <v>-</v>
      </c>
      <c r="K2856" s="4" cm="1">
        <f t="array" ref="K2856">IFERROR(_FV(_xldudf_EVEONLINE_TYPE(_FV(_FV(A2856,"type"),"id")),"Adjusted Price",TRUE),0)</f>
        <v>0</v>
      </c>
      <c r="L2856" s="4">
        <f t="shared" si="44"/>
        <v>0</v>
      </c>
    </row>
    <row r="2857" spans="2:12">
      <c r="B2857" t="str" cm="1">
        <f t="array" ref="B2857">IF(A2857="","-",_xldudf_EVEONLINE_GROUP(_FV(_FV(A2857,"type"),"groupID")))</f>
        <v>-</v>
      </c>
      <c r="C2857" t="str" cm="1">
        <f t="array" ref="C2857">IF(B2857="-","-",_xldudf_EVEONLINE_CATEGORY(_FV(B2857,"category_id")))</f>
        <v>-</v>
      </c>
      <c r="K2857" s="4" cm="1">
        <f t="array" ref="K2857">IFERROR(_FV(_xldudf_EVEONLINE_TYPE(_FV(_FV(A2857,"type"),"id")),"Adjusted Price",TRUE),0)</f>
        <v>0</v>
      </c>
      <c r="L2857" s="4">
        <f t="shared" si="44"/>
        <v>0</v>
      </c>
    </row>
    <row r="2858" spans="2:12">
      <c r="B2858" t="str" cm="1">
        <f t="array" ref="B2858">IF(A2858="","-",_xldudf_EVEONLINE_GROUP(_FV(_FV(A2858,"type"),"groupID")))</f>
        <v>-</v>
      </c>
      <c r="C2858" t="str" cm="1">
        <f t="array" ref="C2858">IF(B2858="-","-",_xldudf_EVEONLINE_CATEGORY(_FV(B2858,"category_id")))</f>
        <v>-</v>
      </c>
      <c r="K2858" s="4" cm="1">
        <f t="array" ref="K2858">IFERROR(_FV(_xldudf_EVEONLINE_TYPE(_FV(_FV(A2858,"type"),"id")),"Adjusted Price",TRUE),0)</f>
        <v>0</v>
      </c>
      <c r="L2858" s="4">
        <f t="shared" si="44"/>
        <v>0</v>
      </c>
    </row>
    <row r="2859" spans="2:12">
      <c r="B2859" t="str" cm="1">
        <f t="array" ref="B2859">IF(A2859="","-",_xldudf_EVEONLINE_GROUP(_FV(_FV(A2859,"type"),"groupID")))</f>
        <v>-</v>
      </c>
      <c r="C2859" t="str" cm="1">
        <f t="array" ref="C2859">IF(B2859="-","-",_xldudf_EVEONLINE_CATEGORY(_FV(B2859,"category_id")))</f>
        <v>-</v>
      </c>
      <c r="K2859" s="4" cm="1">
        <f t="array" ref="K2859">IFERROR(_FV(_xldudf_EVEONLINE_TYPE(_FV(_FV(A2859,"type"),"id")),"Adjusted Price",TRUE),0)</f>
        <v>0</v>
      </c>
      <c r="L2859" s="4">
        <f t="shared" si="44"/>
        <v>0</v>
      </c>
    </row>
    <row r="2860" spans="2:12">
      <c r="B2860" t="str" cm="1">
        <f t="array" ref="B2860">IF(A2860="","-",_xldudf_EVEONLINE_GROUP(_FV(_FV(A2860,"type"),"groupID")))</f>
        <v>-</v>
      </c>
      <c r="C2860" t="str" cm="1">
        <f t="array" ref="C2860">IF(B2860="-","-",_xldudf_EVEONLINE_CATEGORY(_FV(B2860,"category_id")))</f>
        <v>-</v>
      </c>
      <c r="K2860" s="4" cm="1">
        <f t="array" ref="K2860">IFERROR(_FV(_xldudf_EVEONLINE_TYPE(_FV(_FV(A2860,"type"),"id")),"Adjusted Price",TRUE),0)</f>
        <v>0</v>
      </c>
      <c r="L2860" s="4">
        <f t="shared" si="44"/>
        <v>0</v>
      </c>
    </row>
    <row r="2861" spans="2:12">
      <c r="B2861" t="str" cm="1">
        <f t="array" ref="B2861">IF(A2861="","-",_xldudf_EVEONLINE_GROUP(_FV(_FV(A2861,"type"),"groupID")))</f>
        <v>-</v>
      </c>
      <c r="C2861" t="str" cm="1">
        <f t="array" ref="C2861">IF(B2861="-","-",_xldudf_EVEONLINE_CATEGORY(_FV(B2861,"category_id")))</f>
        <v>-</v>
      </c>
      <c r="K2861" s="4" cm="1">
        <f t="array" ref="K2861">IFERROR(_FV(_xldudf_EVEONLINE_TYPE(_FV(_FV(A2861,"type"),"id")),"Adjusted Price",TRUE),0)</f>
        <v>0</v>
      </c>
      <c r="L2861" s="4">
        <f t="shared" si="44"/>
        <v>0</v>
      </c>
    </row>
    <row r="2862" spans="2:12">
      <c r="B2862" t="str" cm="1">
        <f t="array" ref="B2862">IF(A2862="","-",_xldudf_EVEONLINE_GROUP(_FV(_FV(A2862,"type"),"groupID")))</f>
        <v>-</v>
      </c>
      <c r="C2862" t="str" cm="1">
        <f t="array" ref="C2862">IF(B2862="-","-",_xldudf_EVEONLINE_CATEGORY(_FV(B2862,"category_id")))</f>
        <v>-</v>
      </c>
      <c r="K2862" s="4" cm="1">
        <f t="array" ref="K2862">IFERROR(_FV(_xldudf_EVEONLINE_TYPE(_FV(_FV(A2862,"type"),"id")),"Adjusted Price",TRUE),0)</f>
        <v>0</v>
      </c>
      <c r="L2862" s="4">
        <f t="shared" si="44"/>
        <v>0</v>
      </c>
    </row>
    <row r="2863" spans="2:12">
      <c r="B2863" t="str" cm="1">
        <f t="array" ref="B2863">IF(A2863="","-",_xldudf_EVEONLINE_GROUP(_FV(_FV(A2863,"type"),"groupID")))</f>
        <v>-</v>
      </c>
      <c r="C2863" t="str" cm="1">
        <f t="array" ref="C2863">IF(B2863="-","-",_xldudf_EVEONLINE_CATEGORY(_FV(B2863,"category_id")))</f>
        <v>-</v>
      </c>
      <c r="K2863" s="4" cm="1">
        <f t="array" ref="K2863">IFERROR(_FV(_xldudf_EVEONLINE_TYPE(_FV(_FV(A2863,"type"),"id")),"Adjusted Price",TRUE),0)</f>
        <v>0</v>
      </c>
      <c r="L2863" s="4">
        <f t="shared" si="44"/>
        <v>0</v>
      </c>
    </row>
    <row r="2864" spans="2:12">
      <c r="B2864" t="str" cm="1">
        <f t="array" ref="B2864">IF(A2864="","-",_xldudf_EVEONLINE_GROUP(_FV(_FV(A2864,"type"),"groupID")))</f>
        <v>-</v>
      </c>
      <c r="C2864" t="str" cm="1">
        <f t="array" ref="C2864">IF(B2864="-","-",_xldudf_EVEONLINE_CATEGORY(_FV(B2864,"category_id")))</f>
        <v>-</v>
      </c>
      <c r="K2864" s="4" cm="1">
        <f t="array" ref="K2864">IFERROR(_FV(_xldudf_EVEONLINE_TYPE(_FV(_FV(A2864,"type"),"id")),"Adjusted Price",TRUE),0)</f>
        <v>0</v>
      </c>
      <c r="L2864" s="4">
        <f t="shared" si="44"/>
        <v>0</v>
      </c>
    </row>
    <row r="2865" spans="2:12">
      <c r="B2865" t="str" cm="1">
        <f t="array" ref="B2865">IF(A2865="","-",_xldudf_EVEONLINE_GROUP(_FV(_FV(A2865,"type"),"groupID")))</f>
        <v>-</v>
      </c>
      <c r="C2865" t="str" cm="1">
        <f t="array" ref="C2865">IF(B2865="-","-",_xldudf_EVEONLINE_CATEGORY(_FV(B2865,"category_id")))</f>
        <v>-</v>
      </c>
      <c r="K2865" s="4" cm="1">
        <f t="array" ref="K2865">IFERROR(_FV(_xldudf_EVEONLINE_TYPE(_FV(_FV(A2865,"type"),"id")),"Adjusted Price",TRUE),0)</f>
        <v>0</v>
      </c>
      <c r="L2865" s="4">
        <f t="shared" si="44"/>
        <v>0</v>
      </c>
    </row>
    <row r="2866" spans="2:12">
      <c r="B2866" t="str" cm="1">
        <f t="array" ref="B2866">IF(A2866="","-",_xldudf_EVEONLINE_GROUP(_FV(_FV(A2866,"type"),"groupID")))</f>
        <v>-</v>
      </c>
      <c r="C2866" t="str" cm="1">
        <f t="array" ref="C2866">IF(B2866="-","-",_xldudf_EVEONLINE_CATEGORY(_FV(B2866,"category_id")))</f>
        <v>-</v>
      </c>
      <c r="K2866" s="4" cm="1">
        <f t="array" ref="K2866">IFERROR(_FV(_xldudf_EVEONLINE_TYPE(_FV(_FV(A2866,"type"),"id")),"Adjusted Price",TRUE),0)</f>
        <v>0</v>
      </c>
      <c r="L2866" s="4">
        <f t="shared" si="44"/>
        <v>0</v>
      </c>
    </row>
    <row r="2867" spans="2:12">
      <c r="B2867" t="str" cm="1">
        <f t="array" ref="B2867">IF(A2867="","-",_xldudf_EVEONLINE_GROUP(_FV(_FV(A2867,"type"),"groupID")))</f>
        <v>-</v>
      </c>
      <c r="C2867" t="str" cm="1">
        <f t="array" ref="C2867">IF(B2867="-","-",_xldudf_EVEONLINE_CATEGORY(_FV(B2867,"category_id")))</f>
        <v>-</v>
      </c>
      <c r="K2867" s="4" cm="1">
        <f t="array" ref="K2867">IFERROR(_FV(_xldudf_EVEONLINE_TYPE(_FV(_FV(A2867,"type"),"id")),"Adjusted Price",TRUE),0)</f>
        <v>0</v>
      </c>
      <c r="L2867" s="4">
        <f t="shared" si="44"/>
        <v>0</v>
      </c>
    </row>
    <row r="2868" spans="2:12">
      <c r="B2868" t="str" cm="1">
        <f t="array" ref="B2868">IF(A2868="","-",_xldudf_EVEONLINE_GROUP(_FV(_FV(A2868,"type"),"groupID")))</f>
        <v>-</v>
      </c>
      <c r="C2868" t="str" cm="1">
        <f t="array" ref="C2868">IF(B2868="-","-",_xldudf_EVEONLINE_CATEGORY(_FV(B2868,"category_id")))</f>
        <v>-</v>
      </c>
      <c r="K2868" s="4" cm="1">
        <f t="array" ref="K2868">IFERROR(_FV(_xldudf_EVEONLINE_TYPE(_FV(_FV(A2868,"type"),"id")),"Adjusted Price",TRUE),0)</f>
        <v>0</v>
      </c>
      <c r="L2868" s="4">
        <f t="shared" si="44"/>
        <v>0</v>
      </c>
    </row>
    <row r="2869" spans="2:12">
      <c r="B2869" t="str" cm="1">
        <f t="array" ref="B2869">IF(A2869="","-",_xldudf_EVEONLINE_GROUP(_FV(_FV(A2869,"type"),"groupID")))</f>
        <v>-</v>
      </c>
      <c r="C2869" t="str" cm="1">
        <f t="array" ref="C2869">IF(B2869="-","-",_xldudf_EVEONLINE_CATEGORY(_FV(B2869,"category_id")))</f>
        <v>-</v>
      </c>
      <c r="K2869" s="4" cm="1">
        <f t="array" ref="K2869">IFERROR(_FV(_xldudf_EVEONLINE_TYPE(_FV(_FV(A2869,"type"),"id")),"Adjusted Price",TRUE),0)</f>
        <v>0</v>
      </c>
      <c r="L2869" s="4">
        <f t="shared" si="44"/>
        <v>0</v>
      </c>
    </row>
    <row r="2870" spans="2:12">
      <c r="B2870" t="str" cm="1">
        <f t="array" ref="B2870">IF(A2870="","-",_xldudf_EVEONLINE_GROUP(_FV(_FV(A2870,"type"),"groupID")))</f>
        <v>-</v>
      </c>
      <c r="C2870" t="str" cm="1">
        <f t="array" ref="C2870">IF(B2870="-","-",_xldudf_EVEONLINE_CATEGORY(_FV(B2870,"category_id")))</f>
        <v>-</v>
      </c>
      <c r="K2870" s="4" cm="1">
        <f t="array" ref="K2870">IFERROR(_FV(_xldudf_EVEONLINE_TYPE(_FV(_FV(A2870,"type"),"id")),"Adjusted Price",TRUE),0)</f>
        <v>0</v>
      </c>
      <c r="L2870" s="4">
        <f t="shared" si="44"/>
        <v>0</v>
      </c>
    </row>
    <row r="2871" spans="2:12">
      <c r="B2871" t="str" cm="1">
        <f t="array" ref="B2871">IF(A2871="","-",_xldudf_EVEONLINE_GROUP(_FV(_FV(A2871,"type"),"groupID")))</f>
        <v>-</v>
      </c>
      <c r="C2871" t="str" cm="1">
        <f t="array" ref="C2871">IF(B2871="-","-",_xldudf_EVEONLINE_CATEGORY(_FV(B2871,"category_id")))</f>
        <v>-</v>
      </c>
      <c r="K2871" s="4" cm="1">
        <f t="array" ref="K2871">IFERROR(_FV(_xldudf_EVEONLINE_TYPE(_FV(_FV(A2871,"type"),"id")),"Adjusted Price",TRUE),0)</f>
        <v>0</v>
      </c>
      <c r="L2871" s="4">
        <f t="shared" si="44"/>
        <v>0</v>
      </c>
    </row>
    <row r="2872" spans="2:12">
      <c r="B2872" t="str" cm="1">
        <f t="array" ref="B2872">IF(A2872="","-",_xldudf_EVEONLINE_GROUP(_FV(_FV(A2872,"type"),"groupID")))</f>
        <v>-</v>
      </c>
      <c r="C2872" t="str" cm="1">
        <f t="array" ref="C2872">IF(B2872="-","-",_xldudf_EVEONLINE_CATEGORY(_FV(B2872,"category_id")))</f>
        <v>-</v>
      </c>
      <c r="K2872" s="4" cm="1">
        <f t="array" ref="K2872">IFERROR(_FV(_xldudf_EVEONLINE_TYPE(_FV(_FV(A2872,"type"),"id")),"Adjusted Price",TRUE),0)</f>
        <v>0</v>
      </c>
      <c r="L2872" s="4">
        <f t="shared" si="44"/>
        <v>0</v>
      </c>
    </row>
    <row r="2873" spans="2:12">
      <c r="B2873" t="str" cm="1">
        <f t="array" ref="B2873">IF(A2873="","-",_xldudf_EVEONLINE_GROUP(_FV(_FV(A2873,"type"),"groupID")))</f>
        <v>-</v>
      </c>
      <c r="C2873" t="str" cm="1">
        <f t="array" ref="C2873">IF(B2873="-","-",_xldudf_EVEONLINE_CATEGORY(_FV(B2873,"category_id")))</f>
        <v>-</v>
      </c>
      <c r="K2873" s="4" cm="1">
        <f t="array" ref="K2873">IFERROR(_FV(_xldudf_EVEONLINE_TYPE(_FV(_FV(A2873,"type"),"id")),"Adjusted Price",TRUE),0)</f>
        <v>0</v>
      </c>
      <c r="L2873" s="4">
        <f t="shared" si="44"/>
        <v>0</v>
      </c>
    </row>
    <row r="2874" spans="2:12">
      <c r="B2874" t="str" cm="1">
        <f t="array" ref="B2874">IF(A2874="","-",_xldudf_EVEONLINE_GROUP(_FV(_FV(A2874,"type"),"groupID")))</f>
        <v>-</v>
      </c>
      <c r="C2874" t="str" cm="1">
        <f t="array" ref="C2874">IF(B2874="-","-",_xldudf_EVEONLINE_CATEGORY(_FV(B2874,"category_id")))</f>
        <v>-</v>
      </c>
      <c r="K2874" s="4" cm="1">
        <f t="array" ref="K2874">IFERROR(_FV(_xldudf_EVEONLINE_TYPE(_FV(_FV(A2874,"type"),"id")),"Adjusted Price",TRUE),0)</f>
        <v>0</v>
      </c>
      <c r="L2874" s="4">
        <f t="shared" si="44"/>
        <v>0</v>
      </c>
    </row>
    <row r="2875" spans="2:12">
      <c r="B2875" t="str" cm="1">
        <f t="array" ref="B2875">IF(A2875="","-",_xldudf_EVEONLINE_GROUP(_FV(_FV(A2875,"type"),"groupID")))</f>
        <v>-</v>
      </c>
      <c r="C2875" t="str" cm="1">
        <f t="array" ref="C2875">IF(B2875="-","-",_xldudf_EVEONLINE_CATEGORY(_FV(B2875,"category_id")))</f>
        <v>-</v>
      </c>
      <c r="K2875" s="4" cm="1">
        <f t="array" ref="K2875">IFERROR(_FV(_xldudf_EVEONLINE_TYPE(_FV(_FV(A2875,"type"),"id")),"Adjusted Price",TRUE),0)</f>
        <v>0</v>
      </c>
      <c r="L2875" s="4">
        <f t="shared" si="44"/>
        <v>0</v>
      </c>
    </row>
    <row r="2876" spans="2:12">
      <c r="B2876" t="str" cm="1">
        <f t="array" ref="B2876">IF(A2876="","-",_xldudf_EVEONLINE_GROUP(_FV(_FV(A2876,"type"),"groupID")))</f>
        <v>-</v>
      </c>
      <c r="C2876" t="str" cm="1">
        <f t="array" ref="C2876">IF(B2876="-","-",_xldudf_EVEONLINE_CATEGORY(_FV(B2876,"category_id")))</f>
        <v>-</v>
      </c>
      <c r="K2876" s="4" cm="1">
        <f t="array" ref="K2876">IFERROR(_FV(_xldudf_EVEONLINE_TYPE(_FV(_FV(A2876,"type"),"id")),"Adjusted Price",TRUE),0)</f>
        <v>0</v>
      </c>
      <c r="L2876" s="4">
        <f t="shared" si="44"/>
        <v>0</v>
      </c>
    </row>
    <row r="2877" spans="2:12">
      <c r="B2877" t="str" cm="1">
        <f t="array" ref="B2877">IF(A2877="","-",_xldudf_EVEONLINE_GROUP(_FV(_FV(A2877,"type"),"groupID")))</f>
        <v>-</v>
      </c>
      <c r="C2877" t="str" cm="1">
        <f t="array" ref="C2877">IF(B2877="-","-",_xldudf_EVEONLINE_CATEGORY(_FV(B2877,"category_id")))</f>
        <v>-</v>
      </c>
      <c r="K2877" s="4" cm="1">
        <f t="array" ref="K2877">IFERROR(_FV(_xldudf_EVEONLINE_TYPE(_FV(_FV(A2877,"type"),"id")),"Adjusted Price",TRUE),0)</f>
        <v>0</v>
      </c>
      <c r="L2877" s="4">
        <f t="shared" si="44"/>
        <v>0</v>
      </c>
    </row>
    <row r="2878" spans="2:12">
      <c r="B2878" t="str" cm="1">
        <f t="array" ref="B2878">IF(A2878="","-",_xldudf_EVEONLINE_GROUP(_FV(_FV(A2878,"type"),"groupID")))</f>
        <v>-</v>
      </c>
      <c r="C2878" t="str" cm="1">
        <f t="array" ref="C2878">IF(B2878="-","-",_xldudf_EVEONLINE_CATEGORY(_FV(B2878,"category_id")))</f>
        <v>-</v>
      </c>
      <c r="K2878" s="4" cm="1">
        <f t="array" ref="K2878">IFERROR(_FV(_xldudf_EVEONLINE_TYPE(_FV(_FV(A2878,"type"),"id")),"Adjusted Price",TRUE),0)</f>
        <v>0</v>
      </c>
      <c r="L2878" s="4">
        <f t="shared" si="44"/>
        <v>0</v>
      </c>
    </row>
    <row r="2879" spans="2:12">
      <c r="B2879" t="str" cm="1">
        <f t="array" ref="B2879">IF(A2879="","-",_xldudf_EVEONLINE_GROUP(_FV(_FV(A2879,"type"),"groupID")))</f>
        <v>-</v>
      </c>
      <c r="C2879" t="str" cm="1">
        <f t="array" ref="C2879">IF(B2879="-","-",_xldudf_EVEONLINE_CATEGORY(_FV(B2879,"category_id")))</f>
        <v>-</v>
      </c>
      <c r="K2879" s="4" cm="1">
        <f t="array" ref="K2879">IFERROR(_FV(_xldudf_EVEONLINE_TYPE(_FV(_FV(A2879,"type"),"id")),"Adjusted Price",TRUE),0)</f>
        <v>0</v>
      </c>
      <c r="L2879" s="4">
        <f t="shared" si="44"/>
        <v>0</v>
      </c>
    </row>
    <row r="2880" spans="2:12">
      <c r="B2880" t="str" cm="1">
        <f t="array" ref="B2880">IF(A2880="","-",_xldudf_EVEONLINE_GROUP(_FV(_FV(A2880,"type"),"groupID")))</f>
        <v>-</v>
      </c>
      <c r="C2880" t="str" cm="1">
        <f t="array" ref="C2880">IF(B2880="-","-",_xldudf_EVEONLINE_CATEGORY(_FV(B2880,"category_id")))</f>
        <v>-</v>
      </c>
      <c r="K2880" s="4" cm="1">
        <f t="array" ref="K2880">IFERROR(_FV(_xldudf_EVEONLINE_TYPE(_FV(_FV(A2880,"type"),"id")),"Adjusted Price",TRUE),0)</f>
        <v>0</v>
      </c>
      <c r="L2880" s="4">
        <f t="shared" si="44"/>
        <v>0</v>
      </c>
    </row>
    <row r="2881" spans="2:12">
      <c r="B2881" t="str" cm="1">
        <f t="array" ref="B2881">IF(A2881="","-",_xldudf_EVEONLINE_GROUP(_FV(_FV(A2881,"type"),"groupID")))</f>
        <v>-</v>
      </c>
      <c r="C2881" t="str" cm="1">
        <f t="array" ref="C2881">IF(B2881="-","-",_xldudf_EVEONLINE_CATEGORY(_FV(B2881,"category_id")))</f>
        <v>-</v>
      </c>
      <c r="K2881" s="4" cm="1">
        <f t="array" ref="K2881">IFERROR(_FV(_xldudf_EVEONLINE_TYPE(_FV(_FV(A2881,"type"),"id")),"Adjusted Price",TRUE),0)</f>
        <v>0</v>
      </c>
      <c r="L2881" s="4">
        <f t="shared" si="44"/>
        <v>0</v>
      </c>
    </row>
    <row r="2882" spans="2:12">
      <c r="B2882" t="str" cm="1">
        <f t="array" ref="B2882">IF(A2882="","-",_xldudf_EVEONLINE_GROUP(_FV(_FV(A2882,"type"),"groupID")))</f>
        <v>-</v>
      </c>
      <c r="C2882" t="str" cm="1">
        <f t="array" ref="C2882">IF(B2882="-","-",_xldudf_EVEONLINE_CATEGORY(_FV(B2882,"category_id")))</f>
        <v>-</v>
      </c>
      <c r="K2882" s="4" cm="1">
        <f t="array" ref="K2882">IFERROR(_FV(_xldudf_EVEONLINE_TYPE(_FV(_FV(A2882,"type"),"id")),"Adjusted Price",TRUE),0)</f>
        <v>0</v>
      </c>
      <c r="L2882" s="4">
        <f t="shared" si="44"/>
        <v>0</v>
      </c>
    </row>
    <row r="2883" spans="2:12">
      <c r="B2883" t="str" cm="1">
        <f t="array" ref="B2883">IF(A2883="","-",_xldudf_EVEONLINE_GROUP(_FV(_FV(A2883,"type"),"groupID")))</f>
        <v>-</v>
      </c>
      <c r="C2883" t="str" cm="1">
        <f t="array" ref="C2883">IF(B2883="-","-",_xldudf_EVEONLINE_CATEGORY(_FV(B2883,"category_id")))</f>
        <v>-</v>
      </c>
      <c r="K2883" s="4" cm="1">
        <f t="array" ref="K2883">IFERROR(_FV(_xldudf_EVEONLINE_TYPE(_FV(_FV(A2883,"type"),"id")),"Adjusted Price",TRUE),0)</f>
        <v>0</v>
      </c>
      <c r="L2883" s="4">
        <f t="shared" ref="L2883:L2946" si="45">F2883*K2883</f>
        <v>0</v>
      </c>
    </row>
    <row r="2884" spans="2:12">
      <c r="B2884" t="str" cm="1">
        <f t="array" ref="B2884">IF(A2884="","-",_xldudf_EVEONLINE_GROUP(_FV(_FV(A2884,"type"),"groupID")))</f>
        <v>-</v>
      </c>
      <c r="C2884" t="str" cm="1">
        <f t="array" ref="C2884">IF(B2884="-","-",_xldudf_EVEONLINE_CATEGORY(_FV(B2884,"category_id")))</f>
        <v>-</v>
      </c>
      <c r="K2884" s="4" cm="1">
        <f t="array" ref="K2884">IFERROR(_FV(_xldudf_EVEONLINE_TYPE(_FV(_FV(A2884,"type"),"id")),"Adjusted Price",TRUE),0)</f>
        <v>0</v>
      </c>
      <c r="L2884" s="4">
        <f t="shared" si="45"/>
        <v>0</v>
      </c>
    </row>
    <row r="2885" spans="2:12">
      <c r="B2885" t="str" cm="1">
        <f t="array" ref="B2885">IF(A2885="","-",_xldudf_EVEONLINE_GROUP(_FV(_FV(A2885,"type"),"groupID")))</f>
        <v>-</v>
      </c>
      <c r="C2885" t="str" cm="1">
        <f t="array" ref="C2885">IF(B2885="-","-",_xldudf_EVEONLINE_CATEGORY(_FV(B2885,"category_id")))</f>
        <v>-</v>
      </c>
      <c r="K2885" s="4" cm="1">
        <f t="array" ref="K2885">IFERROR(_FV(_xldudf_EVEONLINE_TYPE(_FV(_FV(A2885,"type"),"id")),"Adjusted Price",TRUE),0)</f>
        <v>0</v>
      </c>
      <c r="L2885" s="4">
        <f t="shared" si="45"/>
        <v>0</v>
      </c>
    </row>
    <row r="2886" spans="2:12">
      <c r="B2886" t="str" cm="1">
        <f t="array" ref="B2886">IF(A2886="","-",_xldudf_EVEONLINE_GROUP(_FV(_FV(A2886,"type"),"groupID")))</f>
        <v>-</v>
      </c>
      <c r="C2886" t="str" cm="1">
        <f t="array" ref="C2886">IF(B2886="-","-",_xldudf_EVEONLINE_CATEGORY(_FV(B2886,"category_id")))</f>
        <v>-</v>
      </c>
      <c r="K2886" s="4" cm="1">
        <f t="array" ref="K2886">IFERROR(_FV(_xldudf_EVEONLINE_TYPE(_FV(_FV(A2886,"type"),"id")),"Adjusted Price",TRUE),0)</f>
        <v>0</v>
      </c>
      <c r="L2886" s="4">
        <f t="shared" si="45"/>
        <v>0</v>
      </c>
    </row>
    <row r="2887" spans="2:12">
      <c r="B2887" t="str" cm="1">
        <f t="array" ref="B2887">IF(A2887="","-",_xldudf_EVEONLINE_GROUP(_FV(_FV(A2887,"type"),"groupID")))</f>
        <v>-</v>
      </c>
      <c r="C2887" t="str" cm="1">
        <f t="array" ref="C2887">IF(B2887="-","-",_xldudf_EVEONLINE_CATEGORY(_FV(B2887,"category_id")))</f>
        <v>-</v>
      </c>
      <c r="K2887" s="4" cm="1">
        <f t="array" ref="K2887">IFERROR(_FV(_xldudf_EVEONLINE_TYPE(_FV(_FV(A2887,"type"),"id")),"Adjusted Price",TRUE),0)</f>
        <v>0</v>
      </c>
      <c r="L2887" s="4">
        <f t="shared" si="45"/>
        <v>0</v>
      </c>
    </row>
    <row r="2888" spans="2:12">
      <c r="B2888" t="str" cm="1">
        <f t="array" ref="B2888">IF(A2888="","-",_xldudf_EVEONLINE_GROUP(_FV(_FV(A2888,"type"),"groupID")))</f>
        <v>-</v>
      </c>
      <c r="C2888" t="str" cm="1">
        <f t="array" ref="C2888">IF(B2888="-","-",_xldudf_EVEONLINE_CATEGORY(_FV(B2888,"category_id")))</f>
        <v>-</v>
      </c>
      <c r="K2888" s="4" cm="1">
        <f t="array" ref="K2888">IFERROR(_FV(_xldudf_EVEONLINE_TYPE(_FV(_FV(A2888,"type"),"id")),"Adjusted Price",TRUE),0)</f>
        <v>0</v>
      </c>
      <c r="L2888" s="4">
        <f t="shared" si="45"/>
        <v>0</v>
      </c>
    </row>
    <row r="2889" spans="2:12">
      <c r="B2889" t="str" cm="1">
        <f t="array" ref="B2889">IF(A2889="","-",_xldudf_EVEONLINE_GROUP(_FV(_FV(A2889,"type"),"groupID")))</f>
        <v>-</v>
      </c>
      <c r="C2889" t="str" cm="1">
        <f t="array" ref="C2889">IF(B2889="-","-",_xldudf_EVEONLINE_CATEGORY(_FV(B2889,"category_id")))</f>
        <v>-</v>
      </c>
      <c r="K2889" s="4" cm="1">
        <f t="array" ref="K2889">IFERROR(_FV(_xldudf_EVEONLINE_TYPE(_FV(_FV(A2889,"type"),"id")),"Adjusted Price",TRUE),0)</f>
        <v>0</v>
      </c>
      <c r="L2889" s="4">
        <f t="shared" si="45"/>
        <v>0</v>
      </c>
    </row>
    <row r="2890" spans="2:12">
      <c r="B2890" t="str" cm="1">
        <f t="array" ref="B2890">IF(A2890="","-",_xldudf_EVEONLINE_GROUP(_FV(_FV(A2890,"type"),"groupID")))</f>
        <v>-</v>
      </c>
      <c r="C2890" t="str" cm="1">
        <f t="array" ref="C2890">IF(B2890="-","-",_xldudf_EVEONLINE_CATEGORY(_FV(B2890,"category_id")))</f>
        <v>-</v>
      </c>
      <c r="K2890" s="4" cm="1">
        <f t="array" ref="K2890">IFERROR(_FV(_xldudf_EVEONLINE_TYPE(_FV(_FV(A2890,"type"),"id")),"Adjusted Price",TRUE),0)</f>
        <v>0</v>
      </c>
      <c r="L2890" s="4">
        <f t="shared" si="45"/>
        <v>0</v>
      </c>
    </row>
    <row r="2891" spans="2:12">
      <c r="B2891" t="str" cm="1">
        <f t="array" ref="B2891">IF(A2891="","-",_xldudf_EVEONLINE_GROUP(_FV(_FV(A2891,"type"),"groupID")))</f>
        <v>-</v>
      </c>
      <c r="C2891" t="str" cm="1">
        <f t="array" ref="C2891">IF(B2891="-","-",_xldudf_EVEONLINE_CATEGORY(_FV(B2891,"category_id")))</f>
        <v>-</v>
      </c>
      <c r="K2891" s="4" cm="1">
        <f t="array" ref="K2891">IFERROR(_FV(_xldudf_EVEONLINE_TYPE(_FV(_FV(A2891,"type"),"id")),"Adjusted Price",TRUE),0)</f>
        <v>0</v>
      </c>
      <c r="L2891" s="4">
        <f t="shared" si="45"/>
        <v>0</v>
      </c>
    </row>
    <row r="2892" spans="2:12">
      <c r="B2892" t="str" cm="1">
        <f t="array" ref="B2892">IF(A2892="","-",_xldudf_EVEONLINE_GROUP(_FV(_FV(A2892,"type"),"groupID")))</f>
        <v>-</v>
      </c>
      <c r="C2892" t="str" cm="1">
        <f t="array" ref="C2892">IF(B2892="-","-",_xldudf_EVEONLINE_CATEGORY(_FV(B2892,"category_id")))</f>
        <v>-</v>
      </c>
      <c r="K2892" s="4" cm="1">
        <f t="array" ref="K2892">IFERROR(_FV(_xldudf_EVEONLINE_TYPE(_FV(_FV(A2892,"type"),"id")),"Adjusted Price",TRUE),0)</f>
        <v>0</v>
      </c>
      <c r="L2892" s="4">
        <f t="shared" si="45"/>
        <v>0</v>
      </c>
    </row>
    <row r="2893" spans="2:12">
      <c r="B2893" t="str" cm="1">
        <f t="array" ref="B2893">IF(A2893="","-",_xldudf_EVEONLINE_GROUP(_FV(_FV(A2893,"type"),"groupID")))</f>
        <v>-</v>
      </c>
      <c r="C2893" t="str" cm="1">
        <f t="array" ref="C2893">IF(B2893="-","-",_xldudf_EVEONLINE_CATEGORY(_FV(B2893,"category_id")))</f>
        <v>-</v>
      </c>
      <c r="K2893" s="4" cm="1">
        <f t="array" ref="K2893">IFERROR(_FV(_xldudf_EVEONLINE_TYPE(_FV(_FV(A2893,"type"),"id")),"Adjusted Price",TRUE),0)</f>
        <v>0</v>
      </c>
      <c r="L2893" s="4">
        <f t="shared" si="45"/>
        <v>0</v>
      </c>
    </row>
    <row r="2894" spans="2:12">
      <c r="B2894" t="str" cm="1">
        <f t="array" ref="B2894">IF(A2894="","-",_xldudf_EVEONLINE_GROUP(_FV(_FV(A2894,"type"),"groupID")))</f>
        <v>-</v>
      </c>
      <c r="C2894" t="str" cm="1">
        <f t="array" ref="C2894">IF(B2894="-","-",_xldudf_EVEONLINE_CATEGORY(_FV(B2894,"category_id")))</f>
        <v>-</v>
      </c>
      <c r="K2894" s="4" cm="1">
        <f t="array" ref="K2894">IFERROR(_FV(_xldudf_EVEONLINE_TYPE(_FV(_FV(A2894,"type"),"id")),"Adjusted Price",TRUE),0)</f>
        <v>0</v>
      </c>
      <c r="L2894" s="4">
        <f t="shared" si="45"/>
        <v>0</v>
      </c>
    </row>
    <row r="2895" spans="2:12">
      <c r="B2895" t="str" cm="1">
        <f t="array" ref="B2895">IF(A2895="","-",_xldudf_EVEONLINE_GROUP(_FV(_FV(A2895,"type"),"groupID")))</f>
        <v>-</v>
      </c>
      <c r="C2895" t="str" cm="1">
        <f t="array" ref="C2895">IF(B2895="-","-",_xldudf_EVEONLINE_CATEGORY(_FV(B2895,"category_id")))</f>
        <v>-</v>
      </c>
      <c r="K2895" s="4" cm="1">
        <f t="array" ref="K2895">IFERROR(_FV(_xldudf_EVEONLINE_TYPE(_FV(_FV(A2895,"type"),"id")),"Adjusted Price",TRUE),0)</f>
        <v>0</v>
      </c>
      <c r="L2895" s="4">
        <f t="shared" si="45"/>
        <v>0</v>
      </c>
    </row>
    <row r="2896" spans="2:12">
      <c r="B2896" t="str" cm="1">
        <f t="array" ref="B2896">IF(A2896="","-",_xldudf_EVEONLINE_GROUP(_FV(_FV(A2896,"type"),"groupID")))</f>
        <v>-</v>
      </c>
      <c r="C2896" t="str" cm="1">
        <f t="array" ref="C2896">IF(B2896="-","-",_xldudf_EVEONLINE_CATEGORY(_FV(B2896,"category_id")))</f>
        <v>-</v>
      </c>
      <c r="K2896" s="4" cm="1">
        <f t="array" ref="K2896">IFERROR(_FV(_xldudf_EVEONLINE_TYPE(_FV(_FV(A2896,"type"),"id")),"Adjusted Price",TRUE),0)</f>
        <v>0</v>
      </c>
      <c r="L2896" s="4">
        <f t="shared" si="45"/>
        <v>0</v>
      </c>
    </row>
    <row r="2897" spans="2:12">
      <c r="B2897" t="str" cm="1">
        <f t="array" ref="B2897">IF(A2897="","-",_xldudf_EVEONLINE_GROUP(_FV(_FV(A2897,"type"),"groupID")))</f>
        <v>-</v>
      </c>
      <c r="C2897" t="str" cm="1">
        <f t="array" ref="C2897">IF(B2897="-","-",_xldudf_EVEONLINE_CATEGORY(_FV(B2897,"category_id")))</f>
        <v>-</v>
      </c>
      <c r="K2897" s="4" cm="1">
        <f t="array" ref="K2897">IFERROR(_FV(_xldudf_EVEONLINE_TYPE(_FV(_FV(A2897,"type"),"id")),"Adjusted Price",TRUE),0)</f>
        <v>0</v>
      </c>
      <c r="L2897" s="4">
        <f t="shared" si="45"/>
        <v>0</v>
      </c>
    </row>
    <row r="2898" spans="2:12">
      <c r="B2898" t="str" cm="1">
        <f t="array" ref="B2898">IF(A2898="","-",_xldudf_EVEONLINE_GROUP(_FV(_FV(A2898,"type"),"groupID")))</f>
        <v>-</v>
      </c>
      <c r="C2898" t="str" cm="1">
        <f t="array" ref="C2898">IF(B2898="-","-",_xldudf_EVEONLINE_CATEGORY(_FV(B2898,"category_id")))</f>
        <v>-</v>
      </c>
      <c r="K2898" s="4" cm="1">
        <f t="array" ref="K2898">IFERROR(_FV(_xldudf_EVEONLINE_TYPE(_FV(_FV(A2898,"type"),"id")),"Adjusted Price",TRUE),0)</f>
        <v>0</v>
      </c>
      <c r="L2898" s="4">
        <f t="shared" si="45"/>
        <v>0</v>
      </c>
    </row>
    <row r="2899" spans="2:12">
      <c r="B2899" t="str" cm="1">
        <f t="array" ref="B2899">IF(A2899="","-",_xldudf_EVEONLINE_GROUP(_FV(_FV(A2899,"type"),"groupID")))</f>
        <v>-</v>
      </c>
      <c r="C2899" t="str" cm="1">
        <f t="array" ref="C2899">IF(B2899="-","-",_xldudf_EVEONLINE_CATEGORY(_FV(B2899,"category_id")))</f>
        <v>-</v>
      </c>
      <c r="K2899" s="4" cm="1">
        <f t="array" ref="K2899">IFERROR(_FV(_xldudf_EVEONLINE_TYPE(_FV(_FV(A2899,"type"),"id")),"Adjusted Price",TRUE),0)</f>
        <v>0</v>
      </c>
      <c r="L2899" s="4">
        <f t="shared" si="45"/>
        <v>0</v>
      </c>
    </row>
    <row r="2900" spans="2:12">
      <c r="B2900" t="str" cm="1">
        <f t="array" ref="B2900">IF(A2900="","-",_xldudf_EVEONLINE_GROUP(_FV(_FV(A2900,"type"),"groupID")))</f>
        <v>-</v>
      </c>
      <c r="C2900" t="str" cm="1">
        <f t="array" ref="C2900">IF(B2900="-","-",_xldudf_EVEONLINE_CATEGORY(_FV(B2900,"category_id")))</f>
        <v>-</v>
      </c>
      <c r="K2900" s="4" cm="1">
        <f t="array" ref="K2900">IFERROR(_FV(_xldudf_EVEONLINE_TYPE(_FV(_FV(A2900,"type"),"id")),"Adjusted Price",TRUE),0)</f>
        <v>0</v>
      </c>
      <c r="L2900" s="4">
        <f t="shared" si="45"/>
        <v>0</v>
      </c>
    </row>
    <row r="2901" spans="2:12">
      <c r="B2901" t="str" cm="1">
        <f t="array" ref="B2901">IF(A2901="","-",_xldudf_EVEONLINE_GROUP(_FV(_FV(A2901,"type"),"groupID")))</f>
        <v>-</v>
      </c>
      <c r="C2901" t="str" cm="1">
        <f t="array" ref="C2901">IF(B2901="-","-",_xldudf_EVEONLINE_CATEGORY(_FV(B2901,"category_id")))</f>
        <v>-</v>
      </c>
      <c r="K2901" s="4" cm="1">
        <f t="array" ref="K2901">IFERROR(_FV(_xldudf_EVEONLINE_TYPE(_FV(_FV(A2901,"type"),"id")),"Adjusted Price",TRUE),0)</f>
        <v>0</v>
      </c>
      <c r="L2901" s="4">
        <f t="shared" si="45"/>
        <v>0</v>
      </c>
    </row>
    <row r="2902" spans="2:12">
      <c r="B2902" t="str" cm="1">
        <f t="array" ref="B2902">IF(A2902="","-",_xldudf_EVEONLINE_GROUP(_FV(_FV(A2902,"type"),"groupID")))</f>
        <v>-</v>
      </c>
      <c r="C2902" t="str" cm="1">
        <f t="array" ref="C2902">IF(B2902="-","-",_xldudf_EVEONLINE_CATEGORY(_FV(B2902,"category_id")))</f>
        <v>-</v>
      </c>
      <c r="K2902" s="4" cm="1">
        <f t="array" ref="K2902">IFERROR(_FV(_xldudf_EVEONLINE_TYPE(_FV(_FV(A2902,"type"),"id")),"Adjusted Price",TRUE),0)</f>
        <v>0</v>
      </c>
      <c r="L2902" s="4">
        <f t="shared" si="45"/>
        <v>0</v>
      </c>
    </row>
    <row r="2903" spans="2:12">
      <c r="B2903" t="str" cm="1">
        <f t="array" ref="B2903">IF(A2903="","-",_xldudf_EVEONLINE_GROUP(_FV(_FV(A2903,"type"),"groupID")))</f>
        <v>-</v>
      </c>
      <c r="C2903" t="str" cm="1">
        <f t="array" ref="C2903">IF(B2903="-","-",_xldudf_EVEONLINE_CATEGORY(_FV(B2903,"category_id")))</f>
        <v>-</v>
      </c>
      <c r="K2903" s="4" cm="1">
        <f t="array" ref="K2903">IFERROR(_FV(_xldudf_EVEONLINE_TYPE(_FV(_FV(A2903,"type"),"id")),"Adjusted Price",TRUE),0)</f>
        <v>0</v>
      </c>
      <c r="L2903" s="4">
        <f t="shared" si="45"/>
        <v>0</v>
      </c>
    </row>
    <row r="2904" spans="2:12">
      <c r="B2904" t="str" cm="1">
        <f t="array" ref="B2904">IF(A2904="","-",_xldudf_EVEONLINE_GROUP(_FV(_FV(A2904,"type"),"groupID")))</f>
        <v>-</v>
      </c>
      <c r="C2904" t="str" cm="1">
        <f t="array" ref="C2904">IF(B2904="-","-",_xldudf_EVEONLINE_CATEGORY(_FV(B2904,"category_id")))</f>
        <v>-</v>
      </c>
      <c r="K2904" s="4" cm="1">
        <f t="array" ref="K2904">IFERROR(_FV(_xldudf_EVEONLINE_TYPE(_FV(_FV(A2904,"type"),"id")),"Adjusted Price",TRUE),0)</f>
        <v>0</v>
      </c>
      <c r="L2904" s="4">
        <f t="shared" si="45"/>
        <v>0</v>
      </c>
    </row>
    <row r="2905" spans="2:12">
      <c r="B2905" t="str" cm="1">
        <f t="array" ref="B2905">IF(A2905="","-",_xldudf_EVEONLINE_GROUP(_FV(_FV(A2905,"type"),"groupID")))</f>
        <v>-</v>
      </c>
      <c r="C2905" t="str" cm="1">
        <f t="array" ref="C2905">IF(B2905="-","-",_xldudf_EVEONLINE_CATEGORY(_FV(B2905,"category_id")))</f>
        <v>-</v>
      </c>
      <c r="K2905" s="4" cm="1">
        <f t="array" ref="K2905">IFERROR(_FV(_xldudf_EVEONLINE_TYPE(_FV(_FV(A2905,"type"),"id")),"Adjusted Price",TRUE),0)</f>
        <v>0</v>
      </c>
      <c r="L2905" s="4">
        <f t="shared" si="45"/>
        <v>0</v>
      </c>
    </row>
    <row r="2906" spans="2:12">
      <c r="B2906" t="str" cm="1">
        <f t="array" ref="B2906">IF(A2906="","-",_xldudf_EVEONLINE_GROUP(_FV(_FV(A2906,"type"),"groupID")))</f>
        <v>-</v>
      </c>
      <c r="C2906" t="str" cm="1">
        <f t="array" ref="C2906">IF(B2906="-","-",_xldudf_EVEONLINE_CATEGORY(_FV(B2906,"category_id")))</f>
        <v>-</v>
      </c>
      <c r="K2906" s="4" cm="1">
        <f t="array" ref="K2906">IFERROR(_FV(_xldudf_EVEONLINE_TYPE(_FV(_FV(A2906,"type"),"id")),"Adjusted Price",TRUE),0)</f>
        <v>0</v>
      </c>
      <c r="L2906" s="4">
        <f t="shared" si="45"/>
        <v>0</v>
      </c>
    </row>
    <row r="2907" spans="2:12">
      <c r="B2907" t="str" cm="1">
        <f t="array" ref="B2907">IF(A2907="","-",_xldudf_EVEONLINE_GROUP(_FV(_FV(A2907,"type"),"groupID")))</f>
        <v>-</v>
      </c>
      <c r="C2907" t="str" cm="1">
        <f t="array" ref="C2907">IF(B2907="-","-",_xldudf_EVEONLINE_CATEGORY(_FV(B2907,"category_id")))</f>
        <v>-</v>
      </c>
      <c r="K2907" s="4" cm="1">
        <f t="array" ref="K2907">IFERROR(_FV(_xldudf_EVEONLINE_TYPE(_FV(_FV(A2907,"type"),"id")),"Adjusted Price",TRUE),0)</f>
        <v>0</v>
      </c>
      <c r="L2907" s="4">
        <f t="shared" si="45"/>
        <v>0</v>
      </c>
    </row>
    <row r="2908" spans="2:12">
      <c r="B2908" t="str" cm="1">
        <f t="array" ref="B2908">IF(A2908="","-",_xldudf_EVEONLINE_GROUP(_FV(_FV(A2908,"type"),"groupID")))</f>
        <v>-</v>
      </c>
      <c r="C2908" t="str" cm="1">
        <f t="array" ref="C2908">IF(B2908="-","-",_xldudf_EVEONLINE_CATEGORY(_FV(B2908,"category_id")))</f>
        <v>-</v>
      </c>
      <c r="K2908" s="4" cm="1">
        <f t="array" ref="K2908">IFERROR(_FV(_xldudf_EVEONLINE_TYPE(_FV(_FV(A2908,"type"),"id")),"Adjusted Price",TRUE),0)</f>
        <v>0</v>
      </c>
      <c r="L2908" s="4">
        <f t="shared" si="45"/>
        <v>0</v>
      </c>
    </row>
    <row r="2909" spans="2:12">
      <c r="B2909" t="str" cm="1">
        <f t="array" ref="B2909">IF(A2909="","-",_xldudf_EVEONLINE_GROUP(_FV(_FV(A2909,"type"),"groupID")))</f>
        <v>-</v>
      </c>
      <c r="C2909" t="str" cm="1">
        <f t="array" ref="C2909">IF(B2909="-","-",_xldudf_EVEONLINE_CATEGORY(_FV(B2909,"category_id")))</f>
        <v>-</v>
      </c>
      <c r="K2909" s="4" cm="1">
        <f t="array" ref="K2909">IFERROR(_FV(_xldudf_EVEONLINE_TYPE(_FV(_FV(A2909,"type"),"id")),"Adjusted Price",TRUE),0)</f>
        <v>0</v>
      </c>
      <c r="L2909" s="4">
        <f t="shared" si="45"/>
        <v>0</v>
      </c>
    </row>
    <row r="2910" spans="2:12">
      <c r="B2910" t="str" cm="1">
        <f t="array" ref="B2910">IF(A2910="","-",_xldudf_EVEONLINE_GROUP(_FV(_FV(A2910,"type"),"groupID")))</f>
        <v>-</v>
      </c>
      <c r="C2910" t="str" cm="1">
        <f t="array" ref="C2910">IF(B2910="-","-",_xldudf_EVEONLINE_CATEGORY(_FV(B2910,"category_id")))</f>
        <v>-</v>
      </c>
      <c r="K2910" s="4" cm="1">
        <f t="array" ref="K2910">IFERROR(_FV(_xldudf_EVEONLINE_TYPE(_FV(_FV(A2910,"type"),"id")),"Adjusted Price",TRUE),0)</f>
        <v>0</v>
      </c>
      <c r="L2910" s="4">
        <f t="shared" si="45"/>
        <v>0</v>
      </c>
    </row>
    <row r="2911" spans="2:12">
      <c r="B2911" t="str" cm="1">
        <f t="array" ref="B2911">IF(A2911="","-",_xldudf_EVEONLINE_GROUP(_FV(_FV(A2911,"type"),"groupID")))</f>
        <v>-</v>
      </c>
      <c r="C2911" t="str" cm="1">
        <f t="array" ref="C2911">IF(B2911="-","-",_xldudf_EVEONLINE_CATEGORY(_FV(B2911,"category_id")))</f>
        <v>-</v>
      </c>
      <c r="K2911" s="4" cm="1">
        <f t="array" ref="K2911">IFERROR(_FV(_xldudf_EVEONLINE_TYPE(_FV(_FV(A2911,"type"),"id")),"Adjusted Price",TRUE),0)</f>
        <v>0</v>
      </c>
      <c r="L2911" s="4">
        <f t="shared" si="45"/>
        <v>0</v>
      </c>
    </row>
    <row r="2912" spans="2:12">
      <c r="B2912" t="str" cm="1">
        <f t="array" ref="B2912">IF(A2912="","-",_xldudf_EVEONLINE_GROUP(_FV(_FV(A2912,"type"),"groupID")))</f>
        <v>-</v>
      </c>
      <c r="C2912" t="str" cm="1">
        <f t="array" ref="C2912">IF(B2912="-","-",_xldudf_EVEONLINE_CATEGORY(_FV(B2912,"category_id")))</f>
        <v>-</v>
      </c>
      <c r="K2912" s="4" cm="1">
        <f t="array" ref="K2912">IFERROR(_FV(_xldudf_EVEONLINE_TYPE(_FV(_FV(A2912,"type"),"id")),"Adjusted Price",TRUE),0)</f>
        <v>0</v>
      </c>
      <c r="L2912" s="4">
        <f t="shared" si="45"/>
        <v>0</v>
      </c>
    </row>
    <row r="2913" spans="2:12">
      <c r="B2913" t="str" cm="1">
        <f t="array" ref="B2913">IF(A2913="","-",_xldudf_EVEONLINE_GROUP(_FV(_FV(A2913,"type"),"groupID")))</f>
        <v>-</v>
      </c>
      <c r="C2913" t="str" cm="1">
        <f t="array" ref="C2913">IF(B2913="-","-",_xldudf_EVEONLINE_CATEGORY(_FV(B2913,"category_id")))</f>
        <v>-</v>
      </c>
      <c r="K2913" s="4" cm="1">
        <f t="array" ref="K2913">IFERROR(_FV(_xldudf_EVEONLINE_TYPE(_FV(_FV(A2913,"type"),"id")),"Adjusted Price",TRUE),0)</f>
        <v>0</v>
      </c>
      <c r="L2913" s="4">
        <f t="shared" si="45"/>
        <v>0</v>
      </c>
    </row>
    <row r="2914" spans="2:12">
      <c r="B2914" t="str" cm="1">
        <f t="array" ref="B2914">IF(A2914="","-",_xldudf_EVEONLINE_GROUP(_FV(_FV(A2914,"type"),"groupID")))</f>
        <v>-</v>
      </c>
      <c r="C2914" t="str" cm="1">
        <f t="array" ref="C2914">IF(B2914="-","-",_xldudf_EVEONLINE_CATEGORY(_FV(B2914,"category_id")))</f>
        <v>-</v>
      </c>
      <c r="K2914" s="4" cm="1">
        <f t="array" ref="K2914">IFERROR(_FV(_xldudf_EVEONLINE_TYPE(_FV(_FV(A2914,"type"),"id")),"Adjusted Price",TRUE),0)</f>
        <v>0</v>
      </c>
      <c r="L2914" s="4">
        <f t="shared" si="45"/>
        <v>0</v>
      </c>
    </row>
    <row r="2915" spans="2:12">
      <c r="B2915" t="str" cm="1">
        <f t="array" ref="B2915">IF(A2915="","-",_xldudf_EVEONLINE_GROUP(_FV(_FV(A2915,"type"),"groupID")))</f>
        <v>-</v>
      </c>
      <c r="C2915" t="str" cm="1">
        <f t="array" ref="C2915">IF(B2915="-","-",_xldudf_EVEONLINE_CATEGORY(_FV(B2915,"category_id")))</f>
        <v>-</v>
      </c>
      <c r="K2915" s="4" cm="1">
        <f t="array" ref="K2915">IFERROR(_FV(_xldudf_EVEONLINE_TYPE(_FV(_FV(A2915,"type"),"id")),"Adjusted Price",TRUE),0)</f>
        <v>0</v>
      </c>
      <c r="L2915" s="4">
        <f t="shared" si="45"/>
        <v>0</v>
      </c>
    </row>
    <row r="2916" spans="2:12">
      <c r="B2916" t="str" cm="1">
        <f t="array" ref="B2916">IF(A2916="","-",_xldudf_EVEONLINE_GROUP(_FV(_FV(A2916,"type"),"groupID")))</f>
        <v>-</v>
      </c>
      <c r="C2916" t="str" cm="1">
        <f t="array" ref="C2916">IF(B2916="-","-",_xldudf_EVEONLINE_CATEGORY(_FV(B2916,"category_id")))</f>
        <v>-</v>
      </c>
      <c r="K2916" s="4" cm="1">
        <f t="array" ref="K2916">IFERROR(_FV(_xldudf_EVEONLINE_TYPE(_FV(_FV(A2916,"type"),"id")),"Adjusted Price",TRUE),0)</f>
        <v>0</v>
      </c>
      <c r="L2916" s="4">
        <f t="shared" si="45"/>
        <v>0</v>
      </c>
    </row>
    <row r="2917" spans="2:12">
      <c r="B2917" t="str" cm="1">
        <f t="array" ref="B2917">IF(A2917="","-",_xldudf_EVEONLINE_GROUP(_FV(_FV(A2917,"type"),"groupID")))</f>
        <v>-</v>
      </c>
      <c r="C2917" t="str" cm="1">
        <f t="array" ref="C2917">IF(B2917="-","-",_xldudf_EVEONLINE_CATEGORY(_FV(B2917,"category_id")))</f>
        <v>-</v>
      </c>
      <c r="K2917" s="4" cm="1">
        <f t="array" ref="K2917">IFERROR(_FV(_xldudf_EVEONLINE_TYPE(_FV(_FV(A2917,"type"),"id")),"Adjusted Price",TRUE),0)</f>
        <v>0</v>
      </c>
      <c r="L2917" s="4">
        <f t="shared" si="45"/>
        <v>0</v>
      </c>
    </row>
    <row r="2918" spans="2:12">
      <c r="B2918" t="str" cm="1">
        <f t="array" ref="B2918">IF(A2918="","-",_xldudf_EVEONLINE_GROUP(_FV(_FV(A2918,"type"),"groupID")))</f>
        <v>-</v>
      </c>
      <c r="C2918" t="str" cm="1">
        <f t="array" ref="C2918">IF(B2918="-","-",_xldudf_EVEONLINE_CATEGORY(_FV(B2918,"category_id")))</f>
        <v>-</v>
      </c>
      <c r="K2918" s="4" cm="1">
        <f t="array" ref="K2918">IFERROR(_FV(_xldudf_EVEONLINE_TYPE(_FV(_FV(A2918,"type"),"id")),"Adjusted Price",TRUE),0)</f>
        <v>0</v>
      </c>
      <c r="L2918" s="4">
        <f t="shared" si="45"/>
        <v>0</v>
      </c>
    </row>
    <row r="2919" spans="2:12">
      <c r="B2919" t="str" cm="1">
        <f t="array" ref="B2919">IF(A2919="","-",_xldudf_EVEONLINE_GROUP(_FV(_FV(A2919,"type"),"groupID")))</f>
        <v>-</v>
      </c>
      <c r="C2919" t="str" cm="1">
        <f t="array" ref="C2919">IF(B2919="-","-",_xldudf_EVEONLINE_CATEGORY(_FV(B2919,"category_id")))</f>
        <v>-</v>
      </c>
      <c r="K2919" s="4" cm="1">
        <f t="array" ref="K2919">IFERROR(_FV(_xldudf_EVEONLINE_TYPE(_FV(_FV(A2919,"type"),"id")),"Adjusted Price",TRUE),0)</f>
        <v>0</v>
      </c>
      <c r="L2919" s="4">
        <f t="shared" si="45"/>
        <v>0</v>
      </c>
    </row>
    <row r="2920" spans="2:12">
      <c r="B2920" t="str" cm="1">
        <f t="array" ref="B2920">IF(A2920="","-",_xldudf_EVEONLINE_GROUP(_FV(_FV(A2920,"type"),"groupID")))</f>
        <v>-</v>
      </c>
      <c r="C2920" t="str" cm="1">
        <f t="array" ref="C2920">IF(B2920="-","-",_xldudf_EVEONLINE_CATEGORY(_FV(B2920,"category_id")))</f>
        <v>-</v>
      </c>
      <c r="K2920" s="4" cm="1">
        <f t="array" ref="K2920">IFERROR(_FV(_xldudf_EVEONLINE_TYPE(_FV(_FV(A2920,"type"),"id")),"Adjusted Price",TRUE),0)</f>
        <v>0</v>
      </c>
      <c r="L2920" s="4">
        <f t="shared" si="45"/>
        <v>0</v>
      </c>
    </row>
    <row r="2921" spans="2:12">
      <c r="B2921" t="str" cm="1">
        <f t="array" ref="B2921">IF(A2921="","-",_xldudf_EVEONLINE_GROUP(_FV(_FV(A2921,"type"),"groupID")))</f>
        <v>-</v>
      </c>
      <c r="C2921" t="str" cm="1">
        <f t="array" ref="C2921">IF(B2921="-","-",_xldudf_EVEONLINE_CATEGORY(_FV(B2921,"category_id")))</f>
        <v>-</v>
      </c>
      <c r="K2921" s="4" cm="1">
        <f t="array" ref="K2921">IFERROR(_FV(_xldudf_EVEONLINE_TYPE(_FV(_FV(A2921,"type"),"id")),"Adjusted Price",TRUE),0)</f>
        <v>0</v>
      </c>
      <c r="L2921" s="4">
        <f t="shared" si="45"/>
        <v>0</v>
      </c>
    </row>
    <row r="2922" spans="2:12">
      <c r="B2922" t="str" cm="1">
        <f t="array" ref="B2922">IF(A2922="","-",_xldudf_EVEONLINE_GROUP(_FV(_FV(A2922,"type"),"groupID")))</f>
        <v>-</v>
      </c>
      <c r="C2922" t="str" cm="1">
        <f t="array" ref="C2922">IF(B2922="-","-",_xldudf_EVEONLINE_CATEGORY(_FV(B2922,"category_id")))</f>
        <v>-</v>
      </c>
      <c r="K2922" s="4" cm="1">
        <f t="array" ref="K2922">IFERROR(_FV(_xldudf_EVEONLINE_TYPE(_FV(_FV(A2922,"type"),"id")),"Adjusted Price",TRUE),0)</f>
        <v>0</v>
      </c>
      <c r="L2922" s="4">
        <f t="shared" si="45"/>
        <v>0</v>
      </c>
    </row>
    <row r="2923" spans="2:12">
      <c r="B2923" t="str" cm="1">
        <f t="array" ref="B2923">IF(A2923="","-",_xldudf_EVEONLINE_GROUP(_FV(_FV(A2923,"type"),"groupID")))</f>
        <v>-</v>
      </c>
      <c r="C2923" t="str" cm="1">
        <f t="array" ref="C2923">IF(B2923="-","-",_xldudf_EVEONLINE_CATEGORY(_FV(B2923,"category_id")))</f>
        <v>-</v>
      </c>
      <c r="K2923" s="4" cm="1">
        <f t="array" ref="K2923">IFERROR(_FV(_xldudf_EVEONLINE_TYPE(_FV(_FV(A2923,"type"),"id")),"Adjusted Price",TRUE),0)</f>
        <v>0</v>
      </c>
      <c r="L2923" s="4">
        <f t="shared" si="45"/>
        <v>0</v>
      </c>
    </row>
    <row r="2924" spans="2:12">
      <c r="B2924" t="str" cm="1">
        <f t="array" ref="B2924">IF(A2924="","-",_xldudf_EVEONLINE_GROUP(_FV(_FV(A2924,"type"),"groupID")))</f>
        <v>-</v>
      </c>
      <c r="C2924" t="str" cm="1">
        <f t="array" ref="C2924">IF(B2924="-","-",_xldudf_EVEONLINE_CATEGORY(_FV(B2924,"category_id")))</f>
        <v>-</v>
      </c>
      <c r="K2924" s="4" cm="1">
        <f t="array" ref="K2924">IFERROR(_FV(_xldudf_EVEONLINE_TYPE(_FV(_FV(A2924,"type"),"id")),"Adjusted Price",TRUE),0)</f>
        <v>0</v>
      </c>
      <c r="L2924" s="4">
        <f t="shared" si="45"/>
        <v>0</v>
      </c>
    </row>
    <row r="2925" spans="2:12">
      <c r="B2925" t="str" cm="1">
        <f t="array" ref="B2925">IF(A2925="","-",_xldudf_EVEONLINE_GROUP(_FV(_FV(A2925,"type"),"groupID")))</f>
        <v>-</v>
      </c>
      <c r="C2925" t="str" cm="1">
        <f t="array" ref="C2925">IF(B2925="-","-",_xldudf_EVEONLINE_CATEGORY(_FV(B2925,"category_id")))</f>
        <v>-</v>
      </c>
      <c r="K2925" s="4" cm="1">
        <f t="array" ref="K2925">IFERROR(_FV(_xldudf_EVEONLINE_TYPE(_FV(_FV(A2925,"type"),"id")),"Adjusted Price",TRUE),0)</f>
        <v>0</v>
      </c>
      <c r="L2925" s="4">
        <f t="shared" si="45"/>
        <v>0</v>
      </c>
    </row>
    <row r="2926" spans="2:12">
      <c r="B2926" t="str" cm="1">
        <f t="array" ref="B2926">IF(A2926="","-",_xldudf_EVEONLINE_GROUP(_FV(_FV(A2926,"type"),"groupID")))</f>
        <v>-</v>
      </c>
      <c r="C2926" t="str" cm="1">
        <f t="array" ref="C2926">IF(B2926="-","-",_xldudf_EVEONLINE_CATEGORY(_FV(B2926,"category_id")))</f>
        <v>-</v>
      </c>
      <c r="K2926" s="4" cm="1">
        <f t="array" ref="K2926">IFERROR(_FV(_xldudf_EVEONLINE_TYPE(_FV(_FV(A2926,"type"),"id")),"Adjusted Price",TRUE),0)</f>
        <v>0</v>
      </c>
      <c r="L2926" s="4">
        <f t="shared" si="45"/>
        <v>0</v>
      </c>
    </row>
    <row r="2927" spans="2:12">
      <c r="B2927" t="str" cm="1">
        <f t="array" ref="B2927">IF(A2927="","-",_xldudf_EVEONLINE_GROUP(_FV(_FV(A2927,"type"),"groupID")))</f>
        <v>-</v>
      </c>
      <c r="C2927" t="str" cm="1">
        <f t="array" ref="C2927">IF(B2927="-","-",_xldudf_EVEONLINE_CATEGORY(_FV(B2927,"category_id")))</f>
        <v>-</v>
      </c>
      <c r="K2927" s="4" cm="1">
        <f t="array" ref="K2927">IFERROR(_FV(_xldudf_EVEONLINE_TYPE(_FV(_FV(A2927,"type"),"id")),"Adjusted Price",TRUE),0)</f>
        <v>0</v>
      </c>
      <c r="L2927" s="4">
        <f t="shared" si="45"/>
        <v>0</v>
      </c>
    </row>
    <row r="2928" spans="2:12">
      <c r="B2928" t="str" cm="1">
        <f t="array" ref="B2928">IF(A2928="","-",_xldudf_EVEONLINE_GROUP(_FV(_FV(A2928,"type"),"groupID")))</f>
        <v>-</v>
      </c>
      <c r="C2928" t="str" cm="1">
        <f t="array" ref="C2928">IF(B2928="-","-",_xldudf_EVEONLINE_CATEGORY(_FV(B2928,"category_id")))</f>
        <v>-</v>
      </c>
      <c r="K2928" s="4" cm="1">
        <f t="array" ref="K2928">IFERROR(_FV(_xldudf_EVEONLINE_TYPE(_FV(_FV(A2928,"type"),"id")),"Adjusted Price",TRUE),0)</f>
        <v>0</v>
      </c>
      <c r="L2928" s="4">
        <f t="shared" si="45"/>
        <v>0</v>
      </c>
    </row>
    <row r="2929" spans="2:12">
      <c r="B2929" t="str" cm="1">
        <f t="array" ref="B2929">IF(A2929="","-",_xldudf_EVEONLINE_GROUP(_FV(_FV(A2929,"type"),"groupID")))</f>
        <v>-</v>
      </c>
      <c r="C2929" t="str" cm="1">
        <f t="array" ref="C2929">IF(B2929="-","-",_xldudf_EVEONLINE_CATEGORY(_FV(B2929,"category_id")))</f>
        <v>-</v>
      </c>
      <c r="K2929" s="4" cm="1">
        <f t="array" ref="K2929">IFERROR(_FV(_xldudf_EVEONLINE_TYPE(_FV(_FV(A2929,"type"),"id")),"Adjusted Price",TRUE),0)</f>
        <v>0</v>
      </c>
      <c r="L2929" s="4">
        <f t="shared" si="45"/>
        <v>0</v>
      </c>
    </row>
    <row r="2930" spans="2:12">
      <c r="B2930" t="str" cm="1">
        <f t="array" ref="B2930">IF(A2930="","-",_xldudf_EVEONLINE_GROUP(_FV(_FV(A2930,"type"),"groupID")))</f>
        <v>-</v>
      </c>
      <c r="C2930" t="str" cm="1">
        <f t="array" ref="C2930">IF(B2930="-","-",_xldudf_EVEONLINE_CATEGORY(_FV(B2930,"category_id")))</f>
        <v>-</v>
      </c>
      <c r="K2930" s="4" cm="1">
        <f t="array" ref="K2930">IFERROR(_FV(_xldudf_EVEONLINE_TYPE(_FV(_FV(A2930,"type"),"id")),"Adjusted Price",TRUE),0)</f>
        <v>0</v>
      </c>
      <c r="L2930" s="4">
        <f t="shared" si="45"/>
        <v>0</v>
      </c>
    </row>
    <row r="2931" spans="2:12">
      <c r="B2931" t="str" cm="1">
        <f t="array" ref="B2931">IF(A2931="","-",_xldudf_EVEONLINE_GROUP(_FV(_FV(A2931,"type"),"groupID")))</f>
        <v>-</v>
      </c>
      <c r="C2931" t="str" cm="1">
        <f t="array" ref="C2931">IF(B2931="-","-",_xldudf_EVEONLINE_CATEGORY(_FV(B2931,"category_id")))</f>
        <v>-</v>
      </c>
      <c r="K2931" s="4" cm="1">
        <f t="array" ref="K2931">IFERROR(_FV(_xldudf_EVEONLINE_TYPE(_FV(_FV(A2931,"type"),"id")),"Adjusted Price",TRUE),0)</f>
        <v>0</v>
      </c>
      <c r="L2931" s="4">
        <f t="shared" si="45"/>
        <v>0</v>
      </c>
    </row>
    <row r="2932" spans="2:12">
      <c r="B2932" t="str" cm="1">
        <f t="array" ref="B2932">IF(A2932="","-",_xldudf_EVEONLINE_GROUP(_FV(_FV(A2932,"type"),"groupID")))</f>
        <v>-</v>
      </c>
      <c r="C2932" t="str" cm="1">
        <f t="array" ref="C2932">IF(B2932="-","-",_xldudf_EVEONLINE_CATEGORY(_FV(B2932,"category_id")))</f>
        <v>-</v>
      </c>
      <c r="K2932" s="4" cm="1">
        <f t="array" ref="K2932">IFERROR(_FV(_xldudf_EVEONLINE_TYPE(_FV(_FV(A2932,"type"),"id")),"Adjusted Price",TRUE),0)</f>
        <v>0</v>
      </c>
      <c r="L2932" s="4">
        <f t="shared" si="45"/>
        <v>0</v>
      </c>
    </row>
    <row r="2933" spans="2:12">
      <c r="B2933" t="str" cm="1">
        <f t="array" ref="B2933">IF(A2933="","-",_xldudf_EVEONLINE_GROUP(_FV(_FV(A2933,"type"),"groupID")))</f>
        <v>-</v>
      </c>
      <c r="C2933" t="str" cm="1">
        <f t="array" ref="C2933">IF(B2933="-","-",_xldudf_EVEONLINE_CATEGORY(_FV(B2933,"category_id")))</f>
        <v>-</v>
      </c>
      <c r="K2933" s="4" cm="1">
        <f t="array" ref="K2933">IFERROR(_FV(_xldudf_EVEONLINE_TYPE(_FV(_FV(A2933,"type"),"id")),"Adjusted Price",TRUE),0)</f>
        <v>0</v>
      </c>
      <c r="L2933" s="4">
        <f t="shared" si="45"/>
        <v>0</v>
      </c>
    </row>
    <row r="2934" spans="2:12">
      <c r="B2934" t="str" cm="1">
        <f t="array" ref="B2934">IF(A2934="","-",_xldudf_EVEONLINE_GROUP(_FV(_FV(A2934,"type"),"groupID")))</f>
        <v>-</v>
      </c>
      <c r="C2934" t="str" cm="1">
        <f t="array" ref="C2934">IF(B2934="-","-",_xldudf_EVEONLINE_CATEGORY(_FV(B2934,"category_id")))</f>
        <v>-</v>
      </c>
      <c r="K2934" s="4" cm="1">
        <f t="array" ref="K2934">IFERROR(_FV(_xldudf_EVEONLINE_TYPE(_FV(_FV(A2934,"type"),"id")),"Adjusted Price",TRUE),0)</f>
        <v>0</v>
      </c>
      <c r="L2934" s="4">
        <f t="shared" si="45"/>
        <v>0</v>
      </c>
    </row>
    <row r="2935" spans="2:12">
      <c r="B2935" t="str" cm="1">
        <f t="array" ref="B2935">IF(A2935="","-",_xldudf_EVEONLINE_GROUP(_FV(_FV(A2935,"type"),"groupID")))</f>
        <v>-</v>
      </c>
      <c r="C2935" t="str" cm="1">
        <f t="array" ref="C2935">IF(B2935="-","-",_xldudf_EVEONLINE_CATEGORY(_FV(B2935,"category_id")))</f>
        <v>-</v>
      </c>
      <c r="K2935" s="4" cm="1">
        <f t="array" ref="K2935">IFERROR(_FV(_xldudf_EVEONLINE_TYPE(_FV(_FV(A2935,"type"),"id")),"Adjusted Price",TRUE),0)</f>
        <v>0</v>
      </c>
      <c r="L2935" s="4">
        <f t="shared" si="45"/>
        <v>0</v>
      </c>
    </row>
    <row r="2936" spans="2:12">
      <c r="B2936" t="str" cm="1">
        <f t="array" ref="B2936">IF(A2936="","-",_xldudf_EVEONLINE_GROUP(_FV(_FV(A2936,"type"),"groupID")))</f>
        <v>-</v>
      </c>
      <c r="C2936" t="str" cm="1">
        <f t="array" ref="C2936">IF(B2936="-","-",_xldudf_EVEONLINE_CATEGORY(_FV(B2936,"category_id")))</f>
        <v>-</v>
      </c>
      <c r="K2936" s="4" cm="1">
        <f t="array" ref="K2936">IFERROR(_FV(_xldudf_EVEONLINE_TYPE(_FV(_FV(A2936,"type"),"id")),"Adjusted Price",TRUE),0)</f>
        <v>0</v>
      </c>
      <c r="L2936" s="4">
        <f t="shared" si="45"/>
        <v>0</v>
      </c>
    </row>
    <row r="2937" spans="2:12">
      <c r="B2937" t="str" cm="1">
        <f t="array" ref="B2937">IF(A2937="","-",_xldudf_EVEONLINE_GROUP(_FV(_FV(A2937,"type"),"groupID")))</f>
        <v>-</v>
      </c>
      <c r="C2937" t="str" cm="1">
        <f t="array" ref="C2937">IF(B2937="-","-",_xldudf_EVEONLINE_CATEGORY(_FV(B2937,"category_id")))</f>
        <v>-</v>
      </c>
      <c r="K2937" s="4" cm="1">
        <f t="array" ref="K2937">IFERROR(_FV(_xldudf_EVEONLINE_TYPE(_FV(_FV(A2937,"type"),"id")),"Adjusted Price",TRUE),0)</f>
        <v>0</v>
      </c>
      <c r="L2937" s="4">
        <f t="shared" si="45"/>
        <v>0</v>
      </c>
    </row>
    <row r="2938" spans="2:12">
      <c r="B2938" t="str" cm="1">
        <f t="array" ref="B2938">IF(A2938="","-",_xldudf_EVEONLINE_GROUP(_FV(_FV(A2938,"type"),"groupID")))</f>
        <v>-</v>
      </c>
      <c r="C2938" t="str" cm="1">
        <f t="array" ref="C2938">IF(B2938="-","-",_xldudf_EVEONLINE_CATEGORY(_FV(B2938,"category_id")))</f>
        <v>-</v>
      </c>
      <c r="K2938" s="4" cm="1">
        <f t="array" ref="K2938">IFERROR(_FV(_xldudf_EVEONLINE_TYPE(_FV(_FV(A2938,"type"),"id")),"Adjusted Price",TRUE),0)</f>
        <v>0</v>
      </c>
      <c r="L2938" s="4">
        <f t="shared" si="45"/>
        <v>0</v>
      </c>
    </row>
    <row r="2939" spans="2:12">
      <c r="B2939" t="str" cm="1">
        <f t="array" ref="B2939">IF(A2939="","-",_xldudf_EVEONLINE_GROUP(_FV(_FV(A2939,"type"),"groupID")))</f>
        <v>-</v>
      </c>
      <c r="C2939" t="str" cm="1">
        <f t="array" ref="C2939">IF(B2939="-","-",_xldudf_EVEONLINE_CATEGORY(_FV(B2939,"category_id")))</f>
        <v>-</v>
      </c>
      <c r="K2939" s="4" cm="1">
        <f t="array" ref="K2939">IFERROR(_FV(_xldudf_EVEONLINE_TYPE(_FV(_FV(A2939,"type"),"id")),"Adjusted Price",TRUE),0)</f>
        <v>0</v>
      </c>
      <c r="L2939" s="4">
        <f t="shared" si="45"/>
        <v>0</v>
      </c>
    </row>
    <row r="2940" spans="2:12">
      <c r="B2940" t="str" cm="1">
        <f t="array" ref="B2940">IF(A2940="","-",_xldudf_EVEONLINE_GROUP(_FV(_FV(A2940,"type"),"groupID")))</f>
        <v>-</v>
      </c>
      <c r="C2940" t="str" cm="1">
        <f t="array" ref="C2940">IF(B2940="-","-",_xldudf_EVEONLINE_CATEGORY(_FV(B2940,"category_id")))</f>
        <v>-</v>
      </c>
      <c r="K2940" s="4" cm="1">
        <f t="array" ref="K2940">IFERROR(_FV(_xldudf_EVEONLINE_TYPE(_FV(_FV(A2940,"type"),"id")),"Adjusted Price",TRUE),0)</f>
        <v>0</v>
      </c>
      <c r="L2940" s="4">
        <f t="shared" si="45"/>
        <v>0</v>
      </c>
    </row>
    <row r="2941" spans="2:12">
      <c r="B2941" t="str" cm="1">
        <f t="array" ref="B2941">IF(A2941="","-",_xldudf_EVEONLINE_GROUP(_FV(_FV(A2941,"type"),"groupID")))</f>
        <v>-</v>
      </c>
      <c r="C2941" t="str" cm="1">
        <f t="array" ref="C2941">IF(B2941="-","-",_xldudf_EVEONLINE_CATEGORY(_FV(B2941,"category_id")))</f>
        <v>-</v>
      </c>
      <c r="K2941" s="4" cm="1">
        <f t="array" ref="K2941">IFERROR(_FV(_xldudf_EVEONLINE_TYPE(_FV(_FV(A2941,"type"),"id")),"Adjusted Price",TRUE),0)</f>
        <v>0</v>
      </c>
      <c r="L2941" s="4">
        <f t="shared" si="45"/>
        <v>0</v>
      </c>
    </row>
    <row r="2942" spans="2:12">
      <c r="B2942" t="str" cm="1">
        <f t="array" ref="B2942">IF(A2942="","-",_xldudf_EVEONLINE_GROUP(_FV(_FV(A2942,"type"),"groupID")))</f>
        <v>-</v>
      </c>
      <c r="C2942" t="str" cm="1">
        <f t="array" ref="C2942">IF(B2942="-","-",_xldudf_EVEONLINE_CATEGORY(_FV(B2942,"category_id")))</f>
        <v>-</v>
      </c>
      <c r="K2942" s="4" cm="1">
        <f t="array" ref="K2942">IFERROR(_FV(_xldudf_EVEONLINE_TYPE(_FV(_FV(A2942,"type"),"id")),"Adjusted Price",TRUE),0)</f>
        <v>0</v>
      </c>
      <c r="L2942" s="4">
        <f t="shared" si="45"/>
        <v>0</v>
      </c>
    </row>
    <row r="2943" spans="2:12">
      <c r="B2943" t="str" cm="1">
        <f t="array" ref="B2943">IF(A2943="","-",_xldudf_EVEONLINE_GROUP(_FV(_FV(A2943,"type"),"groupID")))</f>
        <v>-</v>
      </c>
      <c r="C2943" t="str" cm="1">
        <f t="array" ref="C2943">IF(B2943="-","-",_xldudf_EVEONLINE_CATEGORY(_FV(B2943,"category_id")))</f>
        <v>-</v>
      </c>
      <c r="K2943" s="4" cm="1">
        <f t="array" ref="K2943">IFERROR(_FV(_xldudf_EVEONLINE_TYPE(_FV(_FV(A2943,"type"),"id")),"Adjusted Price",TRUE),0)</f>
        <v>0</v>
      </c>
      <c r="L2943" s="4">
        <f t="shared" si="45"/>
        <v>0</v>
      </c>
    </row>
    <row r="2944" spans="2:12">
      <c r="B2944" t="str" cm="1">
        <f t="array" ref="B2944">IF(A2944="","-",_xldudf_EVEONLINE_GROUP(_FV(_FV(A2944,"type"),"groupID")))</f>
        <v>-</v>
      </c>
      <c r="C2944" t="str" cm="1">
        <f t="array" ref="C2944">IF(B2944="-","-",_xldudf_EVEONLINE_CATEGORY(_FV(B2944,"category_id")))</f>
        <v>-</v>
      </c>
      <c r="K2944" s="4" cm="1">
        <f t="array" ref="K2944">IFERROR(_FV(_xldudf_EVEONLINE_TYPE(_FV(_FV(A2944,"type"),"id")),"Adjusted Price",TRUE),0)</f>
        <v>0</v>
      </c>
      <c r="L2944" s="4">
        <f t="shared" si="45"/>
        <v>0</v>
      </c>
    </row>
    <row r="2945" spans="2:12">
      <c r="B2945" t="str" cm="1">
        <f t="array" ref="B2945">IF(A2945="","-",_xldudf_EVEONLINE_GROUP(_FV(_FV(A2945,"type"),"groupID")))</f>
        <v>-</v>
      </c>
      <c r="C2945" t="str" cm="1">
        <f t="array" ref="C2945">IF(B2945="-","-",_xldudf_EVEONLINE_CATEGORY(_FV(B2945,"category_id")))</f>
        <v>-</v>
      </c>
      <c r="K2945" s="4" cm="1">
        <f t="array" ref="K2945">IFERROR(_FV(_xldudf_EVEONLINE_TYPE(_FV(_FV(A2945,"type"),"id")),"Adjusted Price",TRUE),0)</f>
        <v>0</v>
      </c>
      <c r="L2945" s="4">
        <f t="shared" si="45"/>
        <v>0</v>
      </c>
    </row>
    <row r="2946" spans="2:12">
      <c r="B2946" t="str" cm="1">
        <f t="array" ref="B2946">IF(A2946="","-",_xldudf_EVEONLINE_GROUP(_FV(_FV(A2946,"type"),"groupID")))</f>
        <v>-</v>
      </c>
      <c r="C2946" t="str" cm="1">
        <f t="array" ref="C2946">IF(B2946="-","-",_xldudf_EVEONLINE_CATEGORY(_FV(B2946,"category_id")))</f>
        <v>-</v>
      </c>
      <c r="K2946" s="4" cm="1">
        <f t="array" ref="K2946">IFERROR(_FV(_xldudf_EVEONLINE_TYPE(_FV(_FV(A2946,"type"),"id")),"Adjusted Price",TRUE),0)</f>
        <v>0</v>
      </c>
      <c r="L2946" s="4">
        <f t="shared" si="45"/>
        <v>0</v>
      </c>
    </row>
    <row r="2947" spans="2:12">
      <c r="B2947" t="str" cm="1">
        <f t="array" ref="B2947">IF(A2947="","-",_xldudf_EVEONLINE_GROUP(_FV(_FV(A2947,"type"),"groupID")))</f>
        <v>-</v>
      </c>
      <c r="C2947" t="str" cm="1">
        <f t="array" ref="C2947">IF(B2947="-","-",_xldudf_EVEONLINE_CATEGORY(_FV(B2947,"category_id")))</f>
        <v>-</v>
      </c>
      <c r="K2947" s="4" cm="1">
        <f t="array" ref="K2947">IFERROR(_FV(_xldudf_EVEONLINE_TYPE(_FV(_FV(A2947,"type"),"id")),"Adjusted Price",TRUE),0)</f>
        <v>0</v>
      </c>
      <c r="L2947" s="4">
        <f t="shared" ref="L2947:L3010" si="46">F2947*K2947</f>
        <v>0</v>
      </c>
    </row>
    <row r="2948" spans="2:12">
      <c r="B2948" t="str" cm="1">
        <f t="array" ref="B2948">IF(A2948="","-",_xldudf_EVEONLINE_GROUP(_FV(_FV(A2948,"type"),"groupID")))</f>
        <v>-</v>
      </c>
      <c r="C2948" t="str" cm="1">
        <f t="array" ref="C2948">IF(B2948="-","-",_xldudf_EVEONLINE_CATEGORY(_FV(B2948,"category_id")))</f>
        <v>-</v>
      </c>
      <c r="K2948" s="4" cm="1">
        <f t="array" ref="K2948">IFERROR(_FV(_xldudf_EVEONLINE_TYPE(_FV(_FV(A2948,"type"),"id")),"Adjusted Price",TRUE),0)</f>
        <v>0</v>
      </c>
      <c r="L2948" s="4">
        <f t="shared" si="46"/>
        <v>0</v>
      </c>
    </row>
    <row r="2949" spans="2:12">
      <c r="B2949" t="str" cm="1">
        <f t="array" ref="B2949">IF(A2949="","-",_xldudf_EVEONLINE_GROUP(_FV(_FV(A2949,"type"),"groupID")))</f>
        <v>-</v>
      </c>
      <c r="C2949" t="str" cm="1">
        <f t="array" ref="C2949">IF(B2949="-","-",_xldudf_EVEONLINE_CATEGORY(_FV(B2949,"category_id")))</f>
        <v>-</v>
      </c>
      <c r="K2949" s="4" cm="1">
        <f t="array" ref="K2949">IFERROR(_FV(_xldudf_EVEONLINE_TYPE(_FV(_FV(A2949,"type"),"id")),"Adjusted Price",TRUE),0)</f>
        <v>0</v>
      </c>
      <c r="L2949" s="4">
        <f t="shared" si="46"/>
        <v>0</v>
      </c>
    </row>
    <row r="2950" spans="2:12">
      <c r="B2950" t="str" cm="1">
        <f t="array" ref="B2950">IF(A2950="","-",_xldudf_EVEONLINE_GROUP(_FV(_FV(A2950,"type"),"groupID")))</f>
        <v>-</v>
      </c>
      <c r="C2950" t="str" cm="1">
        <f t="array" ref="C2950">IF(B2950="-","-",_xldudf_EVEONLINE_CATEGORY(_FV(B2950,"category_id")))</f>
        <v>-</v>
      </c>
      <c r="K2950" s="4" cm="1">
        <f t="array" ref="K2950">IFERROR(_FV(_xldudf_EVEONLINE_TYPE(_FV(_FV(A2950,"type"),"id")),"Adjusted Price",TRUE),0)</f>
        <v>0</v>
      </c>
      <c r="L2950" s="4">
        <f t="shared" si="46"/>
        <v>0</v>
      </c>
    </row>
    <row r="2951" spans="2:12">
      <c r="B2951" t="str" cm="1">
        <f t="array" ref="B2951">IF(A2951="","-",_xldudf_EVEONLINE_GROUP(_FV(_FV(A2951,"type"),"groupID")))</f>
        <v>-</v>
      </c>
      <c r="C2951" t="str" cm="1">
        <f t="array" ref="C2951">IF(B2951="-","-",_xldudf_EVEONLINE_CATEGORY(_FV(B2951,"category_id")))</f>
        <v>-</v>
      </c>
      <c r="K2951" s="4" cm="1">
        <f t="array" ref="K2951">IFERROR(_FV(_xldudf_EVEONLINE_TYPE(_FV(_FV(A2951,"type"),"id")),"Adjusted Price",TRUE),0)</f>
        <v>0</v>
      </c>
      <c r="L2951" s="4">
        <f t="shared" si="46"/>
        <v>0</v>
      </c>
    </row>
    <row r="2952" spans="2:12">
      <c r="B2952" t="str" cm="1">
        <f t="array" ref="B2952">IF(A2952="","-",_xldudf_EVEONLINE_GROUP(_FV(_FV(A2952,"type"),"groupID")))</f>
        <v>-</v>
      </c>
      <c r="C2952" t="str" cm="1">
        <f t="array" ref="C2952">IF(B2952="-","-",_xldudf_EVEONLINE_CATEGORY(_FV(B2952,"category_id")))</f>
        <v>-</v>
      </c>
      <c r="K2952" s="4" cm="1">
        <f t="array" ref="K2952">IFERROR(_FV(_xldudf_EVEONLINE_TYPE(_FV(_FV(A2952,"type"),"id")),"Adjusted Price",TRUE),0)</f>
        <v>0</v>
      </c>
      <c r="L2952" s="4">
        <f t="shared" si="46"/>
        <v>0</v>
      </c>
    </row>
    <row r="2953" spans="2:12">
      <c r="B2953" t="str" cm="1">
        <f t="array" ref="B2953">IF(A2953="","-",_xldudf_EVEONLINE_GROUP(_FV(_FV(A2953,"type"),"groupID")))</f>
        <v>-</v>
      </c>
      <c r="C2953" t="str" cm="1">
        <f t="array" ref="C2953">IF(B2953="-","-",_xldudf_EVEONLINE_CATEGORY(_FV(B2953,"category_id")))</f>
        <v>-</v>
      </c>
      <c r="K2953" s="4" cm="1">
        <f t="array" ref="K2953">IFERROR(_FV(_xldudf_EVEONLINE_TYPE(_FV(_FV(A2953,"type"),"id")),"Adjusted Price",TRUE),0)</f>
        <v>0</v>
      </c>
      <c r="L2953" s="4">
        <f t="shared" si="46"/>
        <v>0</v>
      </c>
    </row>
    <row r="2954" spans="2:12">
      <c r="B2954" t="str" cm="1">
        <f t="array" ref="B2954">IF(A2954="","-",_xldudf_EVEONLINE_GROUP(_FV(_FV(A2954,"type"),"groupID")))</f>
        <v>-</v>
      </c>
      <c r="C2954" t="str" cm="1">
        <f t="array" ref="C2954">IF(B2954="-","-",_xldudf_EVEONLINE_CATEGORY(_FV(B2954,"category_id")))</f>
        <v>-</v>
      </c>
      <c r="K2954" s="4" cm="1">
        <f t="array" ref="K2954">IFERROR(_FV(_xldudf_EVEONLINE_TYPE(_FV(_FV(A2954,"type"),"id")),"Adjusted Price",TRUE),0)</f>
        <v>0</v>
      </c>
      <c r="L2954" s="4">
        <f t="shared" si="46"/>
        <v>0</v>
      </c>
    </row>
    <row r="2955" spans="2:12">
      <c r="B2955" t="str" cm="1">
        <f t="array" ref="B2955">IF(A2955="","-",_xldudf_EVEONLINE_GROUP(_FV(_FV(A2955,"type"),"groupID")))</f>
        <v>-</v>
      </c>
      <c r="C2955" t="str" cm="1">
        <f t="array" ref="C2955">IF(B2955="-","-",_xldudf_EVEONLINE_CATEGORY(_FV(B2955,"category_id")))</f>
        <v>-</v>
      </c>
      <c r="K2955" s="4" cm="1">
        <f t="array" ref="K2955">IFERROR(_FV(_xldudf_EVEONLINE_TYPE(_FV(_FV(A2955,"type"),"id")),"Adjusted Price",TRUE),0)</f>
        <v>0</v>
      </c>
      <c r="L2955" s="4">
        <f t="shared" si="46"/>
        <v>0</v>
      </c>
    </row>
    <row r="2956" spans="2:12">
      <c r="B2956" t="str" cm="1">
        <f t="array" ref="B2956">IF(A2956="","-",_xldudf_EVEONLINE_GROUP(_FV(_FV(A2956,"type"),"groupID")))</f>
        <v>-</v>
      </c>
      <c r="C2956" t="str" cm="1">
        <f t="array" ref="C2956">IF(B2956="-","-",_xldudf_EVEONLINE_CATEGORY(_FV(B2956,"category_id")))</f>
        <v>-</v>
      </c>
      <c r="K2956" s="4" cm="1">
        <f t="array" ref="K2956">IFERROR(_FV(_xldudf_EVEONLINE_TYPE(_FV(_FV(A2956,"type"),"id")),"Adjusted Price",TRUE),0)</f>
        <v>0</v>
      </c>
      <c r="L2956" s="4">
        <f t="shared" si="46"/>
        <v>0</v>
      </c>
    </row>
    <row r="2957" spans="2:12">
      <c r="B2957" t="str" cm="1">
        <f t="array" ref="B2957">IF(A2957="","-",_xldudf_EVEONLINE_GROUP(_FV(_FV(A2957,"type"),"groupID")))</f>
        <v>-</v>
      </c>
      <c r="C2957" t="str" cm="1">
        <f t="array" ref="C2957">IF(B2957="-","-",_xldudf_EVEONLINE_CATEGORY(_FV(B2957,"category_id")))</f>
        <v>-</v>
      </c>
      <c r="K2957" s="4" cm="1">
        <f t="array" ref="K2957">IFERROR(_FV(_xldudf_EVEONLINE_TYPE(_FV(_FV(A2957,"type"),"id")),"Adjusted Price",TRUE),0)</f>
        <v>0</v>
      </c>
      <c r="L2957" s="4">
        <f t="shared" si="46"/>
        <v>0</v>
      </c>
    </row>
    <row r="2958" spans="2:12">
      <c r="B2958" t="str" cm="1">
        <f t="array" ref="B2958">IF(A2958="","-",_xldudf_EVEONLINE_GROUP(_FV(_FV(A2958,"type"),"groupID")))</f>
        <v>-</v>
      </c>
      <c r="C2958" t="str" cm="1">
        <f t="array" ref="C2958">IF(B2958="-","-",_xldudf_EVEONLINE_CATEGORY(_FV(B2958,"category_id")))</f>
        <v>-</v>
      </c>
      <c r="K2958" s="4" cm="1">
        <f t="array" ref="K2958">IFERROR(_FV(_xldudf_EVEONLINE_TYPE(_FV(_FV(A2958,"type"),"id")),"Adjusted Price",TRUE),0)</f>
        <v>0</v>
      </c>
      <c r="L2958" s="4">
        <f t="shared" si="46"/>
        <v>0</v>
      </c>
    </row>
    <row r="2959" spans="2:12">
      <c r="B2959" t="str" cm="1">
        <f t="array" ref="B2959">IF(A2959="","-",_xldudf_EVEONLINE_GROUP(_FV(_FV(A2959,"type"),"groupID")))</f>
        <v>-</v>
      </c>
      <c r="C2959" t="str" cm="1">
        <f t="array" ref="C2959">IF(B2959="-","-",_xldudf_EVEONLINE_CATEGORY(_FV(B2959,"category_id")))</f>
        <v>-</v>
      </c>
      <c r="K2959" s="4" cm="1">
        <f t="array" ref="K2959">IFERROR(_FV(_xldudf_EVEONLINE_TYPE(_FV(_FV(A2959,"type"),"id")),"Adjusted Price",TRUE),0)</f>
        <v>0</v>
      </c>
      <c r="L2959" s="4">
        <f t="shared" si="46"/>
        <v>0</v>
      </c>
    </row>
    <row r="2960" spans="2:12">
      <c r="B2960" t="str" cm="1">
        <f t="array" ref="B2960">IF(A2960="","-",_xldudf_EVEONLINE_GROUP(_FV(_FV(A2960,"type"),"groupID")))</f>
        <v>-</v>
      </c>
      <c r="C2960" t="str" cm="1">
        <f t="array" ref="C2960">IF(B2960="-","-",_xldudf_EVEONLINE_CATEGORY(_FV(B2960,"category_id")))</f>
        <v>-</v>
      </c>
      <c r="K2960" s="4" cm="1">
        <f t="array" ref="K2960">IFERROR(_FV(_xldudf_EVEONLINE_TYPE(_FV(_FV(A2960,"type"),"id")),"Adjusted Price",TRUE),0)</f>
        <v>0</v>
      </c>
      <c r="L2960" s="4">
        <f t="shared" si="46"/>
        <v>0</v>
      </c>
    </row>
    <row r="2961" spans="2:12">
      <c r="B2961" t="str" cm="1">
        <f t="array" ref="B2961">IF(A2961="","-",_xldudf_EVEONLINE_GROUP(_FV(_FV(A2961,"type"),"groupID")))</f>
        <v>-</v>
      </c>
      <c r="C2961" t="str" cm="1">
        <f t="array" ref="C2961">IF(B2961="-","-",_xldudf_EVEONLINE_CATEGORY(_FV(B2961,"category_id")))</f>
        <v>-</v>
      </c>
      <c r="K2961" s="4" cm="1">
        <f t="array" ref="K2961">IFERROR(_FV(_xldudf_EVEONLINE_TYPE(_FV(_FV(A2961,"type"),"id")),"Adjusted Price",TRUE),0)</f>
        <v>0</v>
      </c>
      <c r="L2961" s="4">
        <f t="shared" si="46"/>
        <v>0</v>
      </c>
    </row>
    <row r="2962" spans="2:12">
      <c r="B2962" t="str" cm="1">
        <f t="array" ref="B2962">IF(A2962="","-",_xldudf_EVEONLINE_GROUP(_FV(_FV(A2962,"type"),"groupID")))</f>
        <v>-</v>
      </c>
      <c r="C2962" t="str" cm="1">
        <f t="array" ref="C2962">IF(B2962="-","-",_xldudf_EVEONLINE_CATEGORY(_FV(B2962,"category_id")))</f>
        <v>-</v>
      </c>
      <c r="K2962" s="4" cm="1">
        <f t="array" ref="K2962">IFERROR(_FV(_xldudf_EVEONLINE_TYPE(_FV(_FV(A2962,"type"),"id")),"Adjusted Price",TRUE),0)</f>
        <v>0</v>
      </c>
      <c r="L2962" s="4">
        <f t="shared" si="46"/>
        <v>0</v>
      </c>
    </row>
    <row r="2963" spans="2:12">
      <c r="B2963" t="str" cm="1">
        <f t="array" ref="B2963">IF(A2963="","-",_xldudf_EVEONLINE_GROUP(_FV(_FV(A2963,"type"),"groupID")))</f>
        <v>-</v>
      </c>
      <c r="C2963" t="str" cm="1">
        <f t="array" ref="C2963">IF(B2963="-","-",_xldudf_EVEONLINE_CATEGORY(_FV(B2963,"category_id")))</f>
        <v>-</v>
      </c>
      <c r="K2963" s="4" cm="1">
        <f t="array" ref="K2963">IFERROR(_FV(_xldudf_EVEONLINE_TYPE(_FV(_FV(A2963,"type"),"id")),"Adjusted Price",TRUE),0)</f>
        <v>0</v>
      </c>
      <c r="L2963" s="4">
        <f t="shared" si="46"/>
        <v>0</v>
      </c>
    </row>
    <row r="2964" spans="2:12">
      <c r="B2964" t="str" cm="1">
        <f t="array" ref="B2964">IF(A2964="","-",_xldudf_EVEONLINE_GROUP(_FV(_FV(A2964,"type"),"groupID")))</f>
        <v>-</v>
      </c>
      <c r="C2964" t="str" cm="1">
        <f t="array" ref="C2964">IF(B2964="-","-",_xldudf_EVEONLINE_CATEGORY(_FV(B2964,"category_id")))</f>
        <v>-</v>
      </c>
      <c r="K2964" s="4" cm="1">
        <f t="array" ref="K2964">IFERROR(_FV(_xldudf_EVEONLINE_TYPE(_FV(_FV(A2964,"type"),"id")),"Adjusted Price",TRUE),0)</f>
        <v>0</v>
      </c>
      <c r="L2964" s="4">
        <f t="shared" si="46"/>
        <v>0</v>
      </c>
    </row>
    <row r="2965" spans="2:12">
      <c r="B2965" t="str" cm="1">
        <f t="array" ref="B2965">IF(A2965="","-",_xldudf_EVEONLINE_GROUP(_FV(_FV(A2965,"type"),"groupID")))</f>
        <v>-</v>
      </c>
      <c r="C2965" t="str" cm="1">
        <f t="array" ref="C2965">IF(B2965="-","-",_xldudf_EVEONLINE_CATEGORY(_FV(B2965,"category_id")))</f>
        <v>-</v>
      </c>
      <c r="K2965" s="4" cm="1">
        <f t="array" ref="K2965">IFERROR(_FV(_xldudf_EVEONLINE_TYPE(_FV(_FV(A2965,"type"),"id")),"Adjusted Price",TRUE),0)</f>
        <v>0</v>
      </c>
      <c r="L2965" s="4">
        <f t="shared" si="46"/>
        <v>0</v>
      </c>
    </row>
    <row r="2966" spans="2:12">
      <c r="B2966" t="str" cm="1">
        <f t="array" ref="B2966">IF(A2966="","-",_xldudf_EVEONLINE_GROUP(_FV(_FV(A2966,"type"),"groupID")))</f>
        <v>-</v>
      </c>
      <c r="C2966" t="str" cm="1">
        <f t="array" ref="C2966">IF(B2966="-","-",_xldudf_EVEONLINE_CATEGORY(_FV(B2966,"category_id")))</f>
        <v>-</v>
      </c>
      <c r="K2966" s="4" cm="1">
        <f t="array" ref="K2966">IFERROR(_FV(_xldudf_EVEONLINE_TYPE(_FV(_FV(A2966,"type"),"id")),"Adjusted Price",TRUE),0)</f>
        <v>0</v>
      </c>
      <c r="L2966" s="4">
        <f t="shared" si="46"/>
        <v>0</v>
      </c>
    </row>
    <row r="2967" spans="2:12">
      <c r="B2967" t="str" cm="1">
        <f t="array" ref="B2967">IF(A2967="","-",_xldudf_EVEONLINE_GROUP(_FV(_FV(A2967,"type"),"groupID")))</f>
        <v>-</v>
      </c>
      <c r="C2967" t="str" cm="1">
        <f t="array" ref="C2967">IF(B2967="-","-",_xldudf_EVEONLINE_CATEGORY(_FV(B2967,"category_id")))</f>
        <v>-</v>
      </c>
      <c r="K2967" s="4" cm="1">
        <f t="array" ref="K2967">IFERROR(_FV(_xldudf_EVEONLINE_TYPE(_FV(_FV(A2967,"type"),"id")),"Adjusted Price",TRUE),0)</f>
        <v>0</v>
      </c>
      <c r="L2967" s="4">
        <f t="shared" si="46"/>
        <v>0</v>
      </c>
    </row>
    <row r="2968" spans="2:12">
      <c r="B2968" t="str" cm="1">
        <f t="array" ref="B2968">IF(A2968="","-",_xldudf_EVEONLINE_GROUP(_FV(_FV(A2968,"type"),"groupID")))</f>
        <v>-</v>
      </c>
      <c r="C2968" t="str" cm="1">
        <f t="array" ref="C2968">IF(B2968="-","-",_xldudf_EVEONLINE_CATEGORY(_FV(B2968,"category_id")))</f>
        <v>-</v>
      </c>
      <c r="K2968" s="4" cm="1">
        <f t="array" ref="K2968">IFERROR(_FV(_xldudf_EVEONLINE_TYPE(_FV(_FV(A2968,"type"),"id")),"Adjusted Price",TRUE),0)</f>
        <v>0</v>
      </c>
      <c r="L2968" s="4">
        <f t="shared" si="46"/>
        <v>0</v>
      </c>
    </row>
    <row r="2969" spans="2:12">
      <c r="B2969" t="str" cm="1">
        <f t="array" ref="B2969">IF(A2969="","-",_xldudf_EVEONLINE_GROUP(_FV(_FV(A2969,"type"),"groupID")))</f>
        <v>-</v>
      </c>
      <c r="C2969" t="str" cm="1">
        <f t="array" ref="C2969">IF(B2969="-","-",_xldudf_EVEONLINE_CATEGORY(_FV(B2969,"category_id")))</f>
        <v>-</v>
      </c>
      <c r="K2969" s="4" cm="1">
        <f t="array" ref="K2969">IFERROR(_FV(_xldudf_EVEONLINE_TYPE(_FV(_FV(A2969,"type"),"id")),"Adjusted Price",TRUE),0)</f>
        <v>0</v>
      </c>
      <c r="L2969" s="4">
        <f t="shared" si="46"/>
        <v>0</v>
      </c>
    </row>
    <row r="2970" spans="2:12">
      <c r="B2970" t="str" cm="1">
        <f t="array" ref="B2970">IF(A2970="","-",_xldudf_EVEONLINE_GROUP(_FV(_FV(A2970,"type"),"groupID")))</f>
        <v>-</v>
      </c>
      <c r="C2970" t="str" cm="1">
        <f t="array" ref="C2970">IF(B2970="-","-",_xldudf_EVEONLINE_CATEGORY(_FV(B2970,"category_id")))</f>
        <v>-</v>
      </c>
      <c r="K2970" s="4" cm="1">
        <f t="array" ref="K2970">IFERROR(_FV(_xldudf_EVEONLINE_TYPE(_FV(_FV(A2970,"type"),"id")),"Adjusted Price",TRUE),0)</f>
        <v>0</v>
      </c>
      <c r="L2970" s="4">
        <f t="shared" si="46"/>
        <v>0</v>
      </c>
    </row>
    <row r="2971" spans="2:12">
      <c r="B2971" t="str" cm="1">
        <f t="array" ref="B2971">IF(A2971="","-",_xldudf_EVEONLINE_GROUP(_FV(_FV(A2971,"type"),"groupID")))</f>
        <v>-</v>
      </c>
      <c r="C2971" t="str" cm="1">
        <f t="array" ref="C2971">IF(B2971="-","-",_xldudf_EVEONLINE_CATEGORY(_FV(B2971,"category_id")))</f>
        <v>-</v>
      </c>
      <c r="K2971" s="4" cm="1">
        <f t="array" ref="K2971">IFERROR(_FV(_xldudf_EVEONLINE_TYPE(_FV(_FV(A2971,"type"),"id")),"Adjusted Price",TRUE),0)</f>
        <v>0</v>
      </c>
      <c r="L2971" s="4">
        <f t="shared" si="46"/>
        <v>0</v>
      </c>
    </row>
    <row r="2972" spans="2:12">
      <c r="B2972" t="str" cm="1">
        <f t="array" ref="B2972">IF(A2972="","-",_xldudf_EVEONLINE_GROUP(_FV(_FV(A2972,"type"),"groupID")))</f>
        <v>-</v>
      </c>
      <c r="C2972" t="str" cm="1">
        <f t="array" ref="C2972">IF(B2972="-","-",_xldudf_EVEONLINE_CATEGORY(_FV(B2972,"category_id")))</f>
        <v>-</v>
      </c>
      <c r="K2972" s="4" cm="1">
        <f t="array" ref="K2972">IFERROR(_FV(_xldudf_EVEONLINE_TYPE(_FV(_FV(A2972,"type"),"id")),"Adjusted Price",TRUE),0)</f>
        <v>0</v>
      </c>
      <c r="L2972" s="4">
        <f t="shared" si="46"/>
        <v>0</v>
      </c>
    </row>
    <row r="2973" spans="2:12">
      <c r="B2973" t="str" cm="1">
        <f t="array" ref="B2973">IF(A2973="","-",_xldudf_EVEONLINE_GROUP(_FV(_FV(A2973,"type"),"groupID")))</f>
        <v>-</v>
      </c>
      <c r="C2973" t="str" cm="1">
        <f t="array" ref="C2973">IF(B2973="-","-",_xldudf_EVEONLINE_CATEGORY(_FV(B2973,"category_id")))</f>
        <v>-</v>
      </c>
      <c r="K2973" s="4" cm="1">
        <f t="array" ref="K2973">IFERROR(_FV(_xldudf_EVEONLINE_TYPE(_FV(_FV(A2973,"type"),"id")),"Adjusted Price",TRUE),0)</f>
        <v>0</v>
      </c>
      <c r="L2973" s="4">
        <f t="shared" si="46"/>
        <v>0</v>
      </c>
    </row>
    <row r="2974" spans="2:12">
      <c r="B2974" t="str" cm="1">
        <f t="array" ref="B2974">IF(A2974="","-",_xldudf_EVEONLINE_GROUP(_FV(_FV(A2974,"type"),"groupID")))</f>
        <v>-</v>
      </c>
      <c r="C2974" t="str" cm="1">
        <f t="array" ref="C2974">IF(B2974="-","-",_xldudf_EVEONLINE_CATEGORY(_FV(B2974,"category_id")))</f>
        <v>-</v>
      </c>
      <c r="K2974" s="4" cm="1">
        <f t="array" ref="K2974">IFERROR(_FV(_xldudf_EVEONLINE_TYPE(_FV(_FV(A2974,"type"),"id")),"Adjusted Price",TRUE),0)</f>
        <v>0</v>
      </c>
      <c r="L2974" s="4">
        <f t="shared" si="46"/>
        <v>0</v>
      </c>
    </row>
    <row r="2975" spans="2:12">
      <c r="B2975" t="str" cm="1">
        <f t="array" ref="B2975">IF(A2975="","-",_xldudf_EVEONLINE_GROUP(_FV(_FV(A2975,"type"),"groupID")))</f>
        <v>-</v>
      </c>
      <c r="C2975" t="str" cm="1">
        <f t="array" ref="C2975">IF(B2975="-","-",_xldudf_EVEONLINE_CATEGORY(_FV(B2975,"category_id")))</f>
        <v>-</v>
      </c>
      <c r="K2975" s="4" cm="1">
        <f t="array" ref="K2975">IFERROR(_FV(_xldudf_EVEONLINE_TYPE(_FV(_FV(A2975,"type"),"id")),"Adjusted Price",TRUE),0)</f>
        <v>0</v>
      </c>
      <c r="L2975" s="4">
        <f t="shared" si="46"/>
        <v>0</v>
      </c>
    </row>
    <row r="2976" spans="2:12">
      <c r="B2976" t="str" cm="1">
        <f t="array" ref="B2976">IF(A2976="","-",_xldudf_EVEONLINE_GROUP(_FV(_FV(A2976,"type"),"groupID")))</f>
        <v>-</v>
      </c>
      <c r="C2976" t="str" cm="1">
        <f t="array" ref="C2976">IF(B2976="-","-",_xldudf_EVEONLINE_CATEGORY(_FV(B2976,"category_id")))</f>
        <v>-</v>
      </c>
      <c r="K2976" s="4" cm="1">
        <f t="array" ref="K2976">IFERROR(_FV(_xldudf_EVEONLINE_TYPE(_FV(_FV(A2976,"type"),"id")),"Adjusted Price",TRUE),0)</f>
        <v>0</v>
      </c>
      <c r="L2976" s="4">
        <f t="shared" si="46"/>
        <v>0</v>
      </c>
    </row>
    <row r="2977" spans="2:12">
      <c r="B2977" t="str" cm="1">
        <f t="array" ref="B2977">IF(A2977="","-",_xldudf_EVEONLINE_GROUP(_FV(_FV(A2977,"type"),"groupID")))</f>
        <v>-</v>
      </c>
      <c r="C2977" t="str" cm="1">
        <f t="array" ref="C2977">IF(B2977="-","-",_xldudf_EVEONLINE_CATEGORY(_FV(B2977,"category_id")))</f>
        <v>-</v>
      </c>
      <c r="K2977" s="4" cm="1">
        <f t="array" ref="K2977">IFERROR(_FV(_xldudf_EVEONLINE_TYPE(_FV(_FV(A2977,"type"),"id")),"Adjusted Price",TRUE),0)</f>
        <v>0</v>
      </c>
      <c r="L2977" s="4">
        <f t="shared" si="46"/>
        <v>0</v>
      </c>
    </row>
    <row r="2978" spans="2:12">
      <c r="B2978" t="str" cm="1">
        <f t="array" ref="B2978">IF(A2978="","-",_xldudf_EVEONLINE_GROUP(_FV(_FV(A2978,"type"),"groupID")))</f>
        <v>-</v>
      </c>
      <c r="C2978" t="str" cm="1">
        <f t="array" ref="C2978">IF(B2978="-","-",_xldudf_EVEONLINE_CATEGORY(_FV(B2978,"category_id")))</f>
        <v>-</v>
      </c>
      <c r="K2978" s="4" cm="1">
        <f t="array" ref="K2978">IFERROR(_FV(_xldudf_EVEONLINE_TYPE(_FV(_FV(A2978,"type"),"id")),"Adjusted Price",TRUE),0)</f>
        <v>0</v>
      </c>
      <c r="L2978" s="4">
        <f t="shared" si="46"/>
        <v>0</v>
      </c>
    </row>
    <row r="2979" spans="2:12">
      <c r="B2979" t="str" cm="1">
        <f t="array" ref="B2979">IF(A2979="","-",_xldudf_EVEONLINE_GROUP(_FV(_FV(A2979,"type"),"groupID")))</f>
        <v>-</v>
      </c>
      <c r="C2979" t="str" cm="1">
        <f t="array" ref="C2979">IF(B2979="-","-",_xldudf_EVEONLINE_CATEGORY(_FV(B2979,"category_id")))</f>
        <v>-</v>
      </c>
      <c r="K2979" s="4" cm="1">
        <f t="array" ref="K2979">IFERROR(_FV(_xldudf_EVEONLINE_TYPE(_FV(_FV(A2979,"type"),"id")),"Adjusted Price",TRUE),0)</f>
        <v>0</v>
      </c>
      <c r="L2979" s="4">
        <f t="shared" si="46"/>
        <v>0</v>
      </c>
    </row>
    <row r="2980" spans="2:12">
      <c r="B2980" t="str" cm="1">
        <f t="array" ref="B2980">IF(A2980="","-",_xldudf_EVEONLINE_GROUP(_FV(_FV(A2980,"type"),"groupID")))</f>
        <v>-</v>
      </c>
      <c r="C2980" t="str" cm="1">
        <f t="array" ref="C2980">IF(B2980="-","-",_xldudf_EVEONLINE_CATEGORY(_FV(B2980,"category_id")))</f>
        <v>-</v>
      </c>
      <c r="K2980" s="4" cm="1">
        <f t="array" ref="K2980">IFERROR(_FV(_xldudf_EVEONLINE_TYPE(_FV(_FV(A2980,"type"),"id")),"Adjusted Price",TRUE),0)</f>
        <v>0</v>
      </c>
      <c r="L2980" s="4">
        <f t="shared" si="46"/>
        <v>0</v>
      </c>
    </row>
    <row r="2981" spans="2:12">
      <c r="B2981" t="str" cm="1">
        <f t="array" ref="B2981">IF(A2981="","-",_xldudf_EVEONLINE_GROUP(_FV(_FV(A2981,"type"),"groupID")))</f>
        <v>-</v>
      </c>
      <c r="C2981" t="str" cm="1">
        <f t="array" ref="C2981">IF(B2981="-","-",_xldudf_EVEONLINE_CATEGORY(_FV(B2981,"category_id")))</f>
        <v>-</v>
      </c>
      <c r="K2981" s="4" cm="1">
        <f t="array" ref="K2981">IFERROR(_FV(_xldudf_EVEONLINE_TYPE(_FV(_FV(A2981,"type"),"id")),"Adjusted Price",TRUE),0)</f>
        <v>0</v>
      </c>
      <c r="L2981" s="4">
        <f t="shared" si="46"/>
        <v>0</v>
      </c>
    </row>
    <row r="2982" spans="2:12">
      <c r="B2982" t="str" cm="1">
        <f t="array" ref="B2982">IF(A2982="","-",_xldudf_EVEONLINE_GROUP(_FV(_FV(A2982,"type"),"groupID")))</f>
        <v>-</v>
      </c>
      <c r="C2982" t="str" cm="1">
        <f t="array" ref="C2982">IF(B2982="-","-",_xldudf_EVEONLINE_CATEGORY(_FV(B2982,"category_id")))</f>
        <v>-</v>
      </c>
      <c r="K2982" s="4" cm="1">
        <f t="array" ref="K2982">IFERROR(_FV(_xldudf_EVEONLINE_TYPE(_FV(_FV(A2982,"type"),"id")),"Adjusted Price",TRUE),0)</f>
        <v>0</v>
      </c>
      <c r="L2982" s="4">
        <f t="shared" si="46"/>
        <v>0</v>
      </c>
    </row>
    <row r="2983" spans="2:12">
      <c r="B2983" t="str" cm="1">
        <f t="array" ref="B2983">IF(A2983="","-",_xldudf_EVEONLINE_GROUP(_FV(_FV(A2983,"type"),"groupID")))</f>
        <v>-</v>
      </c>
      <c r="C2983" t="str" cm="1">
        <f t="array" ref="C2983">IF(B2983="-","-",_xldudf_EVEONLINE_CATEGORY(_FV(B2983,"category_id")))</f>
        <v>-</v>
      </c>
      <c r="K2983" s="4" cm="1">
        <f t="array" ref="K2983">IFERROR(_FV(_xldudf_EVEONLINE_TYPE(_FV(_FV(A2983,"type"),"id")),"Adjusted Price",TRUE),0)</f>
        <v>0</v>
      </c>
      <c r="L2983" s="4">
        <f t="shared" si="46"/>
        <v>0</v>
      </c>
    </row>
    <row r="2984" spans="2:12">
      <c r="B2984" t="str" cm="1">
        <f t="array" ref="B2984">IF(A2984="","-",_xldudf_EVEONLINE_GROUP(_FV(_FV(A2984,"type"),"groupID")))</f>
        <v>-</v>
      </c>
      <c r="C2984" t="str" cm="1">
        <f t="array" ref="C2984">IF(B2984="-","-",_xldudf_EVEONLINE_CATEGORY(_FV(B2984,"category_id")))</f>
        <v>-</v>
      </c>
      <c r="K2984" s="4" cm="1">
        <f t="array" ref="K2984">IFERROR(_FV(_xldudf_EVEONLINE_TYPE(_FV(_FV(A2984,"type"),"id")),"Adjusted Price",TRUE),0)</f>
        <v>0</v>
      </c>
      <c r="L2984" s="4">
        <f t="shared" si="46"/>
        <v>0</v>
      </c>
    </row>
    <row r="2985" spans="2:12">
      <c r="B2985" t="str" cm="1">
        <f t="array" ref="B2985">IF(A2985="","-",_xldudf_EVEONLINE_GROUP(_FV(_FV(A2985,"type"),"groupID")))</f>
        <v>-</v>
      </c>
      <c r="C2985" t="str" cm="1">
        <f t="array" ref="C2985">IF(B2985="-","-",_xldudf_EVEONLINE_CATEGORY(_FV(B2985,"category_id")))</f>
        <v>-</v>
      </c>
      <c r="K2985" s="4" cm="1">
        <f t="array" ref="K2985">IFERROR(_FV(_xldudf_EVEONLINE_TYPE(_FV(_FV(A2985,"type"),"id")),"Adjusted Price",TRUE),0)</f>
        <v>0</v>
      </c>
      <c r="L2985" s="4">
        <f t="shared" si="46"/>
        <v>0</v>
      </c>
    </row>
    <row r="2986" spans="2:12">
      <c r="B2986" t="str" cm="1">
        <f t="array" ref="B2986">IF(A2986="","-",_xldudf_EVEONLINE_GROUP(_FV(_FV(A2986,"type"),"groupID")))</f>
        <v>-</v>
      </c>
      <c r="C2986" t="str" cm="1">
        <f t="array" ref="C2986">IF(B2986="-","-",_xldudf_EVEONLINE_CATEGORY(_FV(B2986,"category_id")))</f>
        <v>-</v>
      </c>
      <c r="K2986" s="4" cm="1">
        <f t="array" ref="K2986">IFERROR(_FV(_xldudf_EVEONLINE_TYPE(_FV(_FV(A2986,"type"),"id")),"Adjusted Price",TRUE),0)</f>
        <v>0</v>
      </c>
      <c r="L2986" s="4">
        <f t="shared" si="46"/>
        <v>0</v>
      </c>
    </row>
    <row r="2987" spans="2:12">
      <c r="B2987" t="str" cm="1">
        <f t="array" ref="B2987">IF(A2987="","-",_xldudf_EVEONLINE_GROUP(_FV(_FV(A2987,"type"),"groupID")))</f>
        <v>-</v>
      </c>
      <c r="C2987" t="str" cm="1">
        <f t="array" ref="C2987">IF(B2987="-","-",_xldudf_EVEONLINE_CATEGORY(_FV(B2987,"category_id")))</f>
        <v>-</v>
      </c>
      <c r="K2987" s="4" cm="1">
        <f t="array" ref="K2987">IFERROR(_FV(_xldudf_EVEONLINE_TYPE(_FV(_FV(A2987,"type"),"id")),"Adjusted Price",TRUE),0)</f>
        <v>0</v>
      </c>
      <c r="L2987" s="4">
        <f t="shared" si="46"/>
        <v>0</v>
      </c>
    </row>
    <row r="2988" spans="2:12">
      <c r="B2988" t="str" cm="1">
        <f t="array" ref="B2988">IF(A2988="","-",_xldudf_EVEONLINE_GROUP(_FV(_FV(A2988,"type"),"groupID")))</f>
        <v>-</v>
      </c>
      <c r="C2988" t="str" cm="1">
        <f t="array" ref="C2988">IF(B2988="-","-",_xldudf_EVEONLINE_CATEGORY(_FV(B2988,"category_id")))</f>
        <v>-</v>
      </c>
      <c r="K2988" s="4" cm="1">
        <f t="array" ref="K2988">IFERROR(_FV(_xldudf_EVEONLINE_TYPE(_FV(_FV(A2988,"type"),"id")),"Adjusted Price",TRUE),0)</f>
        <v>0</v>
      </c>
      <c r="L2988" s="4">
        <f t="shared" si="46"/>
        <v>0</v>
      </c>
    </row>
    <row r="2989" spans="2:12">
      <c r="B2989" t="str" cm="1">
        <f t="array" ref="B2989">IF(A2989="","-",_xldudf_EVEONLINE_GROUP(_FV(_FV(A2989,"type"),"groupID")))</f>
        <v>-</v>
      </c>
      <c r="C2989" t="str" cm="1">
        <f t="array" ref="C2989">IF(B2989="-","-",_xldudf_EVEONLINE_CATEGORY(_FV(B2989,"category_id")))</f>
        <v>-</v>
      </c>
      <c r="K2989" s="4" cm="1">
        <f t="array" ref="K2989">IFERROR(_FV(_xldudf_EVEONLINE_TYPE(_FV(_FV(A2989,"type"),"id")),"Adjusted Price",TRUE),0)</f>
        <v>0</v>
      </c>
      <c r="L2989" s="4">
        <f t="shared" si="46"/>
        <v>0</v>
      </c>
    </row>
    <row r="2990" spans="2:12">
      <c r="B2990" t="str" cm="1">
        <f t="array" ref="B2990">IF(A2990="","-",_xldudf_EVEONLINE_GROUP(_FV(_FV(A2990,"type"),"groupID")))</f>
        <v>-</v>
      </c>
      <c r="C2990" t="str" cm="1">
        <f t="array" ref="C2990">IF(B2990="-","-",_xldudf_EVEONLINE_CATEGORY(_FV(B2990,"category_id")))</f>
        <v>-</v>
      </c>
      <c r="K2990" s="4" cm="1">
        <f t="array" ref="K2990">IFERROR(_FV(_xldudf_EVEONLINE_TYPE(_FV(_FV(A2990,"type"),"id")),"Adjusted Price",TRUE),0)</f>
        <v>0</v>
      </c>
      <c r="L2990" s="4">
        <f t="shared" si="46"/>
        <v>0</v>
      </c>
    </row>
    <row r="2991" spans="2:12">
      <c r="B2991" t="str" cm="1">
        <f t="array" ref="B2991">IF(A2991="","-",_xldudf_EVEONLINE_GROUP(_FV(_FV(A2991,"type"),"groupID")))</f>
        <v>-</v>
      </c>
      <c r="C2991" t="str" cm="1">
        <f t="array" ref="C2991">IF(B2991="-","-",_xldudf_EVEONLINE_CATEGORY(_FV(B2991,"category_id")))</f>
        <v>-</v>
      </c>
      <c r="K2991" s="4" cm="1">
        <f t="array" ref="K2991">IFERROR(_FV(_xldudf_EVEONLINE_TYPE(_FV(_FV(A2991,"type"),"id")),"Adjusted Price",TRUE),0)</f>
        <v>0</v>
      </c>
      <c r="L2991" s="4">
        <f t="shared" si="46"/>
        <v>0</v>
      </c>
    </row>
    <row r="2992" spans="2:12">
      <c r="B2992" t="str" cm="1">
        <f t="array" ref="B2992">IF(A2992="","-",_xldudf_EVEONLINE_GROUP(_FV(_FV(A2992,"type"),"groupID")))</f>
        <v>-</v>
      </c>
      <c r="C2992" t="str" cm="1">
        <f t="array" ref="C2992">IF(B2992="-","-",_xldudf_EVEONLINE_CATEGORY(_FV(B2992,"category_id")))</f>
        <v>-</v>
      </c>
      <c r="K2992" s="4" cm="1">
        <f t="array" ref="K2992">IFERROR(_FV(_xldudf_EVEONLINE_TYPE(_FV(_FV(A2992,"type"),"id")),"Adjusted Price",TRUE),0)</f>
        <v>0</v>
      </c>
      <c r="L2992" s="4">
        <f t="shared" si="46"/>
        <v>0</v>
      </c>
    </row>
    <row r="2993" spans="2:12">
      <c r="B2993" t="str" cm="1">
        <f t="array" ref="B2993">IF(A2993="","-",_xldudf_EVEONLINE_GROUP(_FV(_FV(A2993,"type"),"groupID")))</f>
        <v>-</v>
      </c>
      <c r="C2993" t="str" cm="1">
        <f t="array" ref="C2993">IF(B2993="-","-",_xldudf_EVEONLINE_CATEGORY(_FV(B2993,"category_id")))</f>
        <v>-</v>
      </c>
      <c r="K2993" s="4" cm="1">
        <f t="array" ref="K2993">IFERROR(_FV(_xldudf_EVEONLINE_TYPE(_FV(_FV(A2993,"type"),"id")),"Adjusted Price",TRUE),0)</f>
        <v>0</v>
      </c>
      <c r="L2993" s="4">
        <f t="shared" si="46"/>
        <v>0</v>
      </c>
    </row>
    <row r="2994" spans="2:12">
      <c r="B2994" t="str" cm="1">
        <f t="array" ref="B2994">IF(A2994="","-",_xldudf_EVEONLINE_GROUP(_FV(_FV(A2994,"type"),"groupID")))</f>
        <v>-</v>
      </c>
      <c r="C2994" t="str" cm="1">
        <f t="array" ref="C2994">IF(B2994="-","-",_xldudf_EVEONLINE_CATEGORY(_FV(B2994,"category_id")))</f>
        <v>-</v>
      </c>
      <c r="K2994" s="4" cm="1">
        <f t="array" ref="K2994">IFERROR(_FV(_xldudf_EVEONLINE_TYPE(_FV(_FV(A2994,"type"),"id")),"Adjusted Price",TRUE),0)</f>
        <v>0</v>
      </c>
      <c r="L2994" s="4">
        <f t="shared" si="46"/>
        <v>0</v>
      </c>
    </row>
    <row r="2995" spans="2:12">
      <c r="B2995" t="str" cm="1">
        <f t="array" ref="B2995">IF(A2995="","-",_xldudf_EVEONLINE_GROUP(_FV(_FV(A2995,"type"),"groupID")))</f>
        <v>-</v>
      </c>
      <c r="C2995" t="str" cm="1">
        <f t="array" ref="C2995">IF(B2995="-","-",_xldudf_EVEONLINE_CATEGORY(_FV(B2995,"category_id")))</f>
        <v>-</v>
      </c>
      <c r="K2995" s="4" cm="1">
        <f t="array" ref="K2995">IFERROR(_FV(_xldudf_EVEONLINE_TYPE(_FV(_FV(A2995,"type"),"id")),"Adjusted Price",TRUE),0)</f>
        <v>0</v>
      </c>
      <c r="L2995" s="4">
        <f t="shared" si="46"/>
        <v>0</v>
      </c>
    </row>
    <row r="2996" spans="2:12">
      <c r="B2996" t="str" cm="1">
        <f t="array" ref="B2996">IF(A2996="","-",_xldudf_EVEONLINE_GROUP(_FV(_FV(A2996,"type"),"groupID")))</f>
        <v>-</v>
      </c>
      <c r="C2996" t="str" cm="1">
        <f t="array" ref="C2996">IF(B2996="-","-",_xldudf_EVEONLINE_CATEGORY(_FV(B2996,"category_id")))</f>
        <v>-</v>
      </c>
      <c r="K2996" s="4" cm="1">
        <f t="array" ref="K2996">IFERROR(_FV(_xldudf_EVEONLINE_TYPE(_FV(_FV(A2996,"type"),"id")),"Adjusted Price",TRUE),0)</f>
        <v>0</v>
      </c>
      <c r="L2996" s="4">
        <f t="shared" si="46"/>
        <v>0</v>
      </c>
    </row>
    <row r="2997" spans="2:12">
      <c r="B2997" t="str" cm="1">
        <f t="array" ref="B2997">IF(A2997="","-",_xldudf_EVEONLINE_GROUP(_FV(_FV(A2997,"type"),"groupID")))</f>
        <v>-</v>
      </c>
      <c r="C2997" t="str" cm="1">
        <f t="array" ref="C2997">IF(B2997="-","-",_xldudf_EVEONLINE_CATEGORY(_FV(B2997,"category_id")))</f>
        <v>-</v>
      </c>
      <c r="K2997" s="4" cm="1">
        <f t="array" ref="K2997">IFERROR(_FV(_xldudf_EVEONLINE_TYPE(_FV(_FV(A2997,"type"),"id")),"Adjusted Price",TRUE),0)</f>
        <v>0</v>
      </c>
      <c r="L2997" s="4">
        <f t="shared" si="46"/>
        <v>0</v>
      </c>
    </row>
    <row r="2998" spans="2:12">
      <c r="B2998" t="str" cm="1">
        <f t="array" ref="B2998">IF(A2998="","-",_xldudf_EVEONLINE_GROUP(_FV(_FV(A2998,"type"),"groupID")))</f>
        <v>-</v>
      </c>
      <c r="C2998" t="str" cm="1">
        <f t="array" ref="C2998">IF(B2998="-","-",_xldudf_EVEONLINE_CATEGORY(_FV(B2998,"category_id")))</f>
        <v>-</v>
      </c>
      <c r="K2998" s="4" cm="1">
        <f t="array" ref="K2998">IFERROR(_FV(_xldudf_EVEONLINE_TYPE(_FV(_FV(A2998,"type"),"id")),"Adjusted Price",TRUE),0)</f>
        <v>0</v>
      </c>
      <c r="L2998" s="4">
        <f t="shared" si="46"/>
        <v>0</v>
      </c>
    </row>
    <row r="2999" spans="2:12">
      <c r="B2999" t="str" cm="1">
        <f t="array" ref="B2999">IF(A2999="","-",_xldudf_EVEONLINE_GROUP(_FV(_FV(A2999,"type"),"groupID")))</f>
        <v>-</v>
      </c>
      <c r="C2999" t="str" cm="1">
        <f t="array" ref="C2999">IF(B2999="-","-",_xldudf_EVEONLINE_CATEGORY(_FV(B2999,"category_id")))</f>
        <v>-</v>
      </c>
      <c r="K2999" s="4" cm="1">
        <f t="array" ref="K2999">IFERROR(_FV(_xldudf_EVEONLINE_TYPE(_FV(_FV(A2999,"type"),"id")),"Adjusted Price",TRUE),0)</f>
        <v>0</v>
      </c>
      <c r="L2999" s="4">
        <f t="shared" si="46"/>
        <v>0</v>
      </c>
    </row>
    <row r="3000" spans="2:12">
      <c r="B3000" t="str" cm="1">
        <f t="array" ref="B3000">IF(A3000="","-",_xldudf_EVEONLINE_GROUP(_FV(_FV(A3000,"type"),"groupID")))</f>
        <v>-</v>
      </c>
      <c r="C3000" t="str" cm="1">
        <f t="array" ref="C3000">IF(B3000="-","-",_xldudf_EVEONLINE_CATEGORY(_FV(B3000,"category_id")))</f>
        <v>-</v>
      </c>
      <c r="K3000" s="4" cm="1">
        <f t="array" ref="K3000">IFERROR(_FV(_xldudf_EVEONLINE_TYPE(_FV(_FV(A3000,"type"),"id")),"Adjusted Price",TRUE),0)</f>
        <v>0</v>
      </c>
      <c r="L3000" s="4">
        <f t="shared" si="46"/>
        <v>0</v>
      </c>
    </row>
    <row r="3001" spans="2:12">
      <c r="B3001" t="str" cm="1">
        <f t="array" ref="B3001">IF(A3001="","-",_xldudf_EVEONLINE_GROUP(_FV(_FV(A3001,"type"),"groupID")))</f>
        <v>-</v>
      </c>
      <c r="C3001" t="str" cm="1">
        <f t="array" ref="C3001">IF(B3001="-","-",_xldudf_EVEONLINE_CATEGORY(_FV(B3001,"category_id")))</f>
        <v>-</v>
      </c>
      <c r="K3001" s="4" cm="1">
        <f t="array" ref="K3001">IFERROR(_FV(_xldudf_EVEONLINE_TYPE(_FV(_FV(A3001,"type"),"id")),"Adjusted Price",TRUE),0)</f>
        <v>0</v>
      </c>
      <c r="L3001" s="4">
        <f t="shared" si="46"/>
        <v>0</v>
      </c>
    </row>
    <row r="3002" spans="2:12">
      <c r="B3002" t="str" cm="1">
        <f t="array" ref="B3002">IF(A3002="","-",_xldudf_EVEONLINE_GROUP(_FV(_FV(A3002,"type"),"groupID")))</f>
        <v>-</v>
      </c>
      <c r="C3002" t="str" cm="1">
        <f t="array" ref="C3002">IF(B3002="-","-",_xldudf_EVEONLINE_CATEGORY(_FV(B3002,"category_id")))</f>
        <v>-</v>
      </c>
      <c r="K3002" s="4" cm="1">
        <f t="array" ref="K3002">IFERROR(_FV(_xldudf_EVEONLINE_TYPE(_FV(_FV(A3002,"type"),"id")),"Adjusted Price",TRUE),0)</f>
        <v>0</v>
      </c>
      <c r="L3002" s="4">
        <f t="shared" si="46"/>
        <v>0</v>
      </c>
    </row>
    <row r="3003" spans="2:12">
      <c r="B3003" t="str" cm="1">
        <f t="array" ref="B3003">IF(A3003="","-",_xldudf_EVEONLINE_GROUP(_FV(_FV(A3003,"type"),"groupID")))</f>
        <v>-</v>
      </c>
      <c r="C3003" t="str" cm="1">
        <f t="array" ref="C3003">IF(B3003="-","-",_xldudf_EVEONLINE_CATEGORY(_FV(B3003,"category_id")))</f>
        <v>-</v>
      </c>
      <c r="K3003" s="4" cm="1">
        <f t="array" ref="K3003">IFERROR(_FV(_xldudf_EVEONLINE_TYPE(_FV(_FV(A3003,"type"),"id")),"Adjusted Price",TRUE),0)</f>
        <v>0</v>
      </c>
      <c r="L3003" s="4">
        <f t="shared" si="46"/>
        <v>0</v>
      </c>
    </row>
    <row r="3004" spans="2:12">
      <c r="B3004" t="str" cm="1">
        <f t="array" ref="B3004">IF(A3004="","-",_xldudf_EVEONLINE_GROUP(_FV(_FV(A3004,"type"),"groupID")))</f>
        <v>-</v>
      </c>
      <c r="C3004" t="str" cm="1">
        <f t="array" ref="C3004">IF(B3004="-","-",_xldudf_EVEONLINE_CATEGORY(_FV(B3004,"category_id")))</f>
        <v>-</v>
      </c>
      <c r="K3004" s="4" cm="1">
        <f t="array" ref="K3004">IFERROR(_FV(_xldudf_EVEONLINE_TYPE(_FV(_FV(A3004,"type"),"id")),"Adjusted Price",TRUE),0)</f>
        <v>0</v>
      </c>
      <c r="L3004" s="4">
        <f t="shared" si="46"/>
        <v>0</v>
      </c>
    </row>
    <row r="3005" spans="2:12">
      <c r="B3005" t="str" cm="1">
        <f t="array" ref="B3005">IF(A3005="","-",_xldudf_EVEONLINE_GROUP(_FV(_FV(A3005,"type"),"groupID")))</f>
        <v>-</v>
      </c>
      <c r="C3005" t="str" cm="1">
        <f t="array" ref="C3005">IF(B3005="-","-",_xldudf_EVEONLINE_CATEGORY(_FV(B3005,"category_id")))</f>
        <v>-</v>
      </c>
      <c r="K3005" s="4" cm="1">
        <f t="array" ref="K3005">IFERROR(_FV(_xldudf_EVEONLINE_TYPE(_FV(_FV(A3005,"type"),"id")),"Adjusted Price",TRUE),0)</f>
        <v>0</v>
      </c>
      <c r="L3005" s="4">
        <f t="shared" si="46"/>
        <v>0</v>
      </c>
    </row>
    <row r="3006" spans="2:12">
      <c r="B3006" t="str" cm="1">
        <f t="array" ref="B3006">IF(A3006="","-",_xldudf_EVEONLINE_GROUP(_FV(_FV(A3006,"type"),"groupID")))</f>
        <v>-</v>
      </c>
      <c r="C3006" t="str" cm="1">
        <f t="array" ref="C3006">IF(B3006="-","-",_xldudf_EVEONLINE_CATEGORY(_FV(B3006,"category_id")))</f>
        <v>-</v>
      </c>
      <c r="K3006" s="4" cm="1">
        <f t="array" ref="K3006">IFERROR(_FV(_xldudf_EVEONLINE_TYPE(_FV(_FV(A3006,"type"),"id")),"Adjusted Price",TRUE),0)</f>
        <v>0</v>
      </c>
      <c r="L3006" s="4">
        <f t="shared" si="46"/>
        <v>0</v>
      </c>
    </row>
    <row r="3007" spans="2:12">
      <c r="B3007" t="str" cm="1">
        <f t="array" ref="B3007">IF(A3007="","-",_xldudf_EVEONLINE_GROUP(_FV(_FV(A3007,"type"),"groupID")))</f>
        <v>-</v>
      </c>
      <c r="C3007" t="str" cm="1">
        <f t="array" ref="C3007">IF(B3007="-","-",_xldudf_EVEONLINE_CATEGORY(_FV(B3007,"category_id")))</f>
        <v>-</v>
      </c>
      <c r="K3007" s="4" cm="1">
        <f t="array" ref="K3007">IFERROR(_FV(_xldudf_EVEONLINE_TYPE(_FV(_FV(A3007,"type"),"id")),"Adjusted Price",TRUE),0)</f>
        <v>0</v>
      </c>
      <c r="L3007" s="4">
        <f t="shared" si="46"/>
        <v>0</v>
      </c>
    </row>
    <row r="3008" spans="2:12">
      <c r="B3008" t="str" cm="1">
        <f t="array" ref="B3008">IF(A3008="","-",_xldudf_EVEONLINE_GROUP(_FV(_FV(A3008,"type"),"groupID")))</f>
        <v>-</v>
      </c>
      <c r="C3008" t="str" cm="1">
        <f t="array" ref="C3008">IF(B3008="-","-",_xldudf_EVEONLINE_CATEGORY(_FV(B3008,"category_id")))</f>
        <v>-</v>
      </c>
      <c r="K3008" s="4" cm="1">
        <f t="array" ref="K3008">IFERROR(_FV(_xldudf_EVEONLINE_TYPE(_FV(_FV(A3008,"type"),"id")),"Adjusted Price",TRUE),0)</f>
        <v>0</v>
      </c>
      <c r="L3008" s="4">
        <f t="shared" si="46"/>
        <v>0</v>
      </c>
    </row>
    <row r="3009" spans="2:12">
      <c r="B3009" t="str" cm="1">
        <f t="array" ref="B3009">IF(A3009="","-",_xldudf_EVEONLINE_GROUP(_FV(_FV(A3009,"type"),"groupID")))</f>
        <v>-</v>
      </c>
      <c r="C3009" t="str" cm="1">
        <f t="array" ref="C3009">IF(B3009="-","-",_xldudf_EVEONLINE_CATEGORY(_FV(B3009,"category_id")))</f>
        <v>-</v>
      </c>
      <c r="K3009" s="4" cm="1">
        <f t="array" ref="K3009">IFERROR(_FV(_xldudf_EVEONLINE_TYPE(_FV(_FV(A3009,"type"),"id")),"Adjusted Price",TRUE),0)</f>
        <v>0</v>
      </c>
      <c r="L3009" s="4">
        <f t="shared" si="46"/>
        <v>0</v>
      </c>
    </row>
    <row r="3010" spans="2:12">
      <c r="B3010" t="str" cm="1">
        <f t="array" ref="B3010">IF(A3010="","-",_xldudf_EVEONLINE_GROUP(_FV(_FV(A3010,"type"),"groupID")))</f>
        <v>-</v>
      </c>
      <c r="C3010" t="str" cm="1">
        <f t="array" ref="C3010">IF(B3010="-","-",_xldudf_EVEONLINE_CATEGORY(_FV(B3010,"category_id")))</f>
        <v>-</v>
      </c>
      <c r="K3010" s="4" cm="1">
        <f t="array" ref="K3010">IFERROR(_FV(_xldudf_EVEONLINE_TYPE(_FV(_FV(A3010,"type"),"id")),"Adjusted Price",TRUE),0)</f>
        <v>0</v>
      </c>
      <c r="L3010" s="4">
        <f t="shared" si="46"/>
        <v>0</v>
      </c>
    </row>
    <row r="3011" spans="2:12">
      <c r="B3011" t="str" cm="1">
        <f t="array" ref="B3011">IF(A3011="","-",_xldudf_EVEONLINE_GROUP(_FV(_FV(A3011,"type"),"groupID")))</f>
        <v>-</v>
      </c>
      <c r="C3011" t="str" cm="1">
        <f t="array" ref="C3011">IF(B3011="-","-",_xldudf_EVEONLINE_CATEGORY(_FV(B3011,"category_id")))</f>
        <v>-</v>
      </c>
      <c r="K3011" s="4" cm="1">
        <f t="array" ref="K3011">IFERROR(_FV(_xldudf_EVEONLINE_TYPE(_FV(_FV(A3011,"type"),"id")),"Adjusted Price",TRUE),0)</f>
        <v>0</v>
      </c>
      <c r="L3011" s="4">
        <f t="shared" ref="L3011:L3074" si="47">F3011*K3011</f>
        <v>0</v>
      </c>
    </row>
    <row r="3012" spans="2:12">
      <c r="B3012" t="str" cm="1">
        <f t="array" ref="B3012">IF(A3012="","-",_xldudf_EVEONLINE_GROUP(_FV(_FV(A3012,"type"),"groupID")))</f>
        <v>-</v>
      </c>
      <c r="C3012" t="str" cm="1">
        <f t="array" ref="C3012">IF(B3012="-","-",_xldudf_EVEONLINE_CATEGORY(_FV(B3012,"category_id")))</f>
        <v>-</v>
      </c>
      <c r="K3012" s="4" cm="1">
        <f t="array" ref="K3012">IFERROR(_FV(_xldudf_EVEONLINE_TYPE(_FV(_FV(A3012,"type"),"id")),"Adjusted Price",TRUE),0)</f>
        <v>0</v>
      </c>
      <c r="L3012" s="4">
        <f t="shared" si="47"/>
        <v>0</v>
      </c>
    </row>
    <row r="3013" spans="2:12">
      <c r="B3013" t="str" cm="1">
        <f t="array" ref="B3013">IF(A3013="","-",_xldudf_EVEONLINE_GROUP(_FV(_FV(A3013,"type"),"groupID")))</f>
        <v>-</v>
      </c>
      <c r="C3013" t="str" cm="1">
        <f t="array" ref="C3013">IF(B3013="-","-",_xldudf_EVEONLINE_CATEGORY(_FV(B3013,"category_id")))</f>
        <v>-</v>
      </c>
      <c r="K3013" s="4" cm="1">
        <f t="array" ref="K3013">IFERROR(_FV(_xldudf_EVEONLINE_TYPE(_FV(_FV(A3013,"type"),"id")),"Adjusted Price",TRUE),0)</f>
        <v>0</v>
      </c>
      <c r="L3013" s="4">
        <f t="shared" si="47"/>
        <v>0</v>
      </c>
    </row>
    <row r="3014" spans="2:12">
      <c r="B3014" t="str" cm="1">
        <f t="array" ref="B3014">IF(A3014="","-",_xldudf_EVEONLINE_GROUP(_FV(_FV(A3014,"type"),"groupID")))</f>
        <v>-</v>
      </c>
      <c r="C3014" t="str" cm="1">
        <f t="array" ref="C3014">IF(B3014="-","-",_xldudf_EVEONLINE_CATEGORY(_FV(B3014,"category_id")))</f>
        <v>-</v>
      </c>
      <c r="K3014" s="4" cm="1">
        <f t="array" ref="K3014">IFERROR(_FV(_xldudf_EVEONLINE_TYPE(_FV(_FV(A3014,"type"),"id")),"Adjusted Price",TRUE),0)</f>
        <v>0</v>
      </c>
      <c r="L3014" s="4">
        <f t="shared" si="47"/>
        <v>0</v>
      </c>
    </row>
    <row r="3015" spans="2:12">
      <c r="B3015" t="str" cm="1">
        <f t="array" ref="B3015">IF(A3015="","-",_xldudf_EVEONLINE_GROUP(_FV(_FV(A3015,"type"),"groupID")))</f>
        <v>-</v>
      </c>
      <c r="C3015" t="str" cm="1">
        <f t="array" ref="C3015">IF(B3015="-","-",_xldudf_EVEONLINE_CATEGORY(_FV(B3015,"category_id")))</f>
        <v>-</v>
      </c>
      <c r="K3015" s="4" cm="1">
        <f t="array" ref="K3015">IFERROR(_FV(_xldudf_EVEONLINE_TYPE(_FV(_FV(A3015,"type"),"id")),"Adjusted Price",TRUE),0)</f>
        <v>0</v>
      </c>
      <c r="L3015" s="4">
        <f t="shared" si="47"/>
        <v>0</v>
      </c>
    </row>
    <row r="3016" spans="2:12">
      <c r="B3016" t="str" cm="1">
        <f t="array" ref="B3016">IF(A3016="","-",_xldudf_EVEONLINE_GROUP(_FV(_FV(A3016,"type"),"groupID")))</f>
        <v>-</v>
      </c>
      <c r="C3016" t="str" cm="1">
        <f t="array" ref="C3016">IF(B3016="-","-",_xldudf_EVEONLINE_CATEGORY(_FV(B3016,"category_id")))</f>
        <v>-</v>
      </c>
      <c r="K3016" s="4" cm="1">
        <f t="array" ref="K3016">IFERROR(_FV(_xldudf_EVEONLINE_TYPE(_FV(_FV(A3016,"type"),"id")),"Adjusted Price",TRUE),0)</f>
        <v>0</v>
      </c>
      <c r="L3016" s="4">
        <f t="shared" si="47"/>
        <v>0</v>
      </c>
    </row>
    <row r="3017" spans="2:12">
      <c r="B3017" t="str" cm="1">
        <f t="array" ref="B3017">IF(A3017="","-",_xldudf_EVEONLINE_GROUP(_FV(_FV(A3017,"type"),"groupID")))</f>
        <v>-</v>
      </c>
      <c r="C3017" t="str" cm="1">
        <f t="array" ref="C3017">IF(B3017="-","-",_xldudf_EVEONLINE_CATEGORY(_FV(B3017,"category_id")))</f>
        <v>-</v>
      </c>
      <c r="K3017" s="4" cm="1">
        <f t="array" ref="K3017">IFERROR(_FV(_xldudf_EVEONLINE_TYPE(_FV(_FV(A3017,"type"),"id")),"Adjusted Price",TRUE),0)</f>
        <v>0</v>
      </c>
      <c r="L3017" s="4">
        <f t="shared" si="47"/>
        <v>0</v>
      </c>
    </row>
    <row r="3018" spans="2:12">
      <c r="B3018" t="str" cm="1">
        <f t="array" ref="B3018">IF(A3018="","-",_xldudf_EVEONLINE_GROUP(_FV(_FV(A3018,"type"),"groupID")))</f>
        <v>-</v>
      </c>
      <c r="C3018" t="str" cm="1">
        <f t="array" ref="C3018">IF(B3018="-","-",_xldudf_EVEONLINE_CATEGORY(_FV(B3018,"category_id")))</f>
        <v>-</v>
      </c>
      <c r="K3018" s="4" cm="1">
        <f t="array" ref="K3018">IFERROR(_FV(_xldudf_EVEONLINE_TYPE(_FV(_FV(A3018,"type"),"id")),"Adjusted Price",TRUE),0)</f>
        <v>0</v>
      </c>
      <c r="L3018" s="4">
        <f t="shared" si="47"/>
        <v>0</v>
      </c>
    </row>
    <row r="3019" spans="2:12">
      <c r="B3019" t="str" cm="1">
        <f t="array" ref="B3019">IF(A3019="","-",_xldudf_EVEONLINE_GROUP(_FV(_FV(A3019,"type"),"groupID")))</f>
        <v>-</v>
      </c>
      <c r="C3019" t="str" cm="1">
        <f t="array" ref="C3019">IF(B3019="-","-",_xldudf_EVEONLINE_CATEGORY(_FV(B3019,"category_id")))</f>
        <v>-</v>
      </c>
      <c r="K3019" s="4" cm="1">
        <f t="array" ref="K3019">IFERROR(_FV(_xldudf_EVEONLINE_TYPE(_FV(_FV(A3019,"type"),"id")),"Adjusted Price",TRUE),0)</f>
        <v>0</v>
      </c>
      <c r="L3019" s="4">
        <f t="shared" si="47"/>
        <v>0</v>
      </c>
    </row>
    <row r="3020" spans="2:12">
      <c r="B3020" t="str" cm="1">
        <f t="array" ref="B3020">IF(A3020="","-",_xldudf_EVEONLINE_GROUP(_FV(_FV(A3020,"type"),"groupID")))</f>
        <v>-</v>
      </c>
      <c r="C3020" t="str" cm="1">
        <f t="array" ref="C3020">IF(B3020="-","-",_xldudf_EVEONLINE_CATEGORY(_FV(B3020,"category_id")))</f>
        <v>-</v>
      </c>
      <c r="K3020" s="4" cm="1">
        <f t="array" ref="K3020">IFERROR(_FV(_xldudf_EVEONLINE_TYPE(_FV(_FV(A3020,"type"),"id")),"Adjusted Price",TRUE),0)</f>
        <v>0</v>
      </c>
      <c r="L3020" s="4">
        <f t="shared" si="47"/>
        <v>0</v>
      </c>
    </row>
    <row r="3021" spans="2:12">
      <c r="B3021" t="str" cm="1">
        <f t="array" ref="B3021">IF(A3021="","-",_xldudf_EVEONLINE_GROUP(_FV(_FV(A3021,"type"),"groupID")))</f>
        <v>-</v>
      </c>
      <c r="C3021" t="str" cm="1">
        <f t="array" ref="C3021">IF(B3021="-","-",_xldudf_EVEONLINE_CATEGORY(_FV(B3021,"category_id")))</f>
        <v>-</v>
      </c>
      <c r="K3021" s="4" cm="1">
        <f t="array" ref="K3021">IFERROR(_FV(_xldudf_EVEONLINE_TYPE(_FV(_FV(A3021,"type"),"id")),"Adjusted Price",TRUE),0)</f>
        <v>0</v>
      </c>
      <c r="L3021" s="4">
        <f t="shared" si="47"/>
        <v>0</v>
      </c>
    </row>
    <row r="3022" spans="2:12">
      <c r="B3022" t="str" cm="1">
        <f t="array" ref="B3022">IF(A3022="","-",_xldudf_EVEONLINE_GROUP(_FV(_FV(A3022,"type"),"groupID")))</f>
        <v>-</v>
      </c>
      <c r="C3022" t="str" cm="1">
        <f t="array" ref="C3022">IF(B3022="-","-",_xldudf_EVEONLINE_CATEGORY(_FV(B3022,"category_id")))</f>
        <v>-</v>
      </c>
      <c r="K3022" s="4" cm="1">
        <f t="array" ref="K3022">IFERROR(_FV(_xldudf_EVEONLINE_TYPE(_FV(_FV(A3022,"type"),"id")),"Adjusted Price",TRUE),0)</f>
        <v>0</v>
      </c>
      <c r="L3022" s="4">
        <f t="shared" si="47"/>
        <v>0</v>
      </c>
    </row>
    <row r="3023" spans="2:12">
      <c r="B3023" t="str" cm="1">
        <f t="array" ref="B3023">IF(A3023="","-",_xldudf_EVEONLINE_GROUP(_FV(_FV(A3023,"type"),"groupID")))</f>
        <v>-</v>
      </c>
      <c r="C3023" t="str" cm="1">
        <f t="array" ref="C3023">IF(B3023="-","-",_xldudf_EVEONLINE_CATEGORY(_FV(B3023,"category_id")))</f>
        <v>-</v>
      </c>
      <c r="K3023" s="4" cm="1">
        <f t="array" ref="K3023">IFERROR(_FV(_xldudf_EVEONLINE_TYPE(_FV(_FV(A3023,"type"),"id")),"Adjusted Price",TRUE),0)</f>
        <v>0</v>
      </c>
      <c r="L3023" s="4">
        <f t="shared" si="47"/>
        <v>0</v>
      </c>
    </row>
    <row r="3024" spans="2:12">
      <c r="B3024" t="str" cm="1">
        <f t="array" ref="B3024">IF(A3024="","-",_xldudf_EVEONLINE_GROUP(_FV(_FV(A3024,"type"),"groupID")))</f>
        <v>-</v>
      </c>
      <c r="C3024" t="str" cm="1">
        <f t="array" ref="C3024">IF(B3024="-","-",_xldudf_EVEONLINE_CATEGORY(_FV(B3024,"category_id")))</f>
        <v>-</v>
      </c>
      <c r="K3024" s="4" cm="1">
        <f t="array" ref="K3024">IFERROR(_FV(_xldudf_EVEONLINE_TYPE(_FV(_FV(A3024,"type"),"id")),"Adjusted Price",TRUE),0)</f>
        <v>0</v>
      </c>
      <c r="L3024" s="4">
        <f t="shared" si="47"/>
        <v>0</v>
      </c>
    </row>
    <row r="3025" spans="2:12">
      <c r="B3025" t="str" cm="1">
        <f t="array" ref="B3025">IF(A3025="","-",_xldudf_EVEONLINE_GROUP(_FV(_FV(A3025,"type"),"groupID")))</f>
        <v>-</v>
      </c>
      <c r="C3025" t="str" cm="1">
        <f t="array" ref="C3025">IF(B3025="-","-",_xldudf_EVEONLINE_CATEGORY(_FV(B3025,"category_id")))</f>
        <v>-</v>
      </c>
      <c r="K3025" s="4" cm="1">
        <f t="array" ref="K3025">IFERROR(_FV(_xldudf_EVEONLINE_TYPE(_FV(_FV(A3025,"type"),"id")),"Adjusted Price",TRUE),0)</f>
        <v>0</v>
      </c>
      <c r="L3025" s="4">
        <f t="shared" si="47"/>
        <v>0</v>
      </c>
    </row>
    <row r="3026" spans="2:12">
      <c r="B3026" t="str" cm="1">
        <f t="array" ref="B3026">IF(A3026="","-",_xldudf_EVEONLINE_GROUP(_FV(_FV(A3026,"type"),"groupID")))</f>
        <v>-</v>
      </c>
      <c r="C3026" t="str" cm="1">
        <f t="array" ref="C3026">IF(B3026="-","-",_xldudf_EVEONLINE_CATEGORY(_FV(B3026,"category_id")))</f>
        <v>-</v>
      </c>
      <c r="K3026" s="4" cm="1">
        <f t="array" ref="K3026">IFERROR(_FV(_xldudf_EVEONLINE_TYPE(_FV(_FV(A3026,"type"),"id")),"Adjusted Price",TRUE),0)</f>
        <v>0</v>
      </c>
      <c r="L3026" s="4">
        <f t="shared" si="47"/>
        <v>0</v>
      </c>
    </row>
    <row r="3027" spans="2:12">
      <c r="B3027" t="str" cm="1">
        <f t="array" ref="B3027">IF(A3027="","-",_xldudf_EVEONLINE_GROUP(_FV(_FV(A3027,"type"),"groupID")))</f>
        <v>-</v>
      </c>
      <c r="C3027" t="str" cm="1">
        <f t="array" ref="C3027">IF(B3027="-","-",_xldudf_EVEONLINE_CATEGORY(_FV(B3027,"category_id")))</f>
        <v>-</v>
      </c>
      <c r="K3027" s="4" cm="1">
        <f t="array" ref="K3027">IFERROR(_FV(_xldudf_EVEONLINE_TYPE(_FV(_FV(A3027,"type"),"id")),"Adjusted Price",TRUE),0)</f>
        <v>0</v>
      </c>
      <c r="L3027" s="4">
        <f t="shared" si="47"/>
        <v>0</v>
      </c>
    </row>
    <row r="3028" spans="2:12">
      <c r="B3028" t="str" cm="1">
        <f t="array" ref="B3028">IF(A3028="","-",_xldudf_EVEONLINE_GROUP(_FV(_FV(A3028,"type"),"groupID")))</f>
        <v>-</v>
      </c>
      <c r="C3028" t="str" cm="1">
        <f t="array" ref="C3028">IF(B3028="-","-",_xldudf_EVEONLINE_CATEGORY(_FV(B3028,"category_id")))</f>
        <v>-</v>
      </c>
      <c r="K3028" s="4" cm="1">
        <f t="array" ref="K3028">IFERROR(_FV(_xldudf_EVEONLINE_TYPE(_FV(_FV(A3028,"type"),"id")),"Adjusted Price",TRUE),0)</f>
        <v>0</v>
      </c>
      <c r="L3028" s="4">
        <f t="shared" si="47"/>
        <v>0</v>
      </c>
    </row>
    <row r="3029" spans="2:12">
      <c r="B3029" t="str" cm="1">
        <f t="array" ref="B3029">IF(A3029="","-",_xldudf_EVEONLINE_GROUP(_FV(_FV(A3029,"type"),"groupID")))</f>
        <v>-</v>
      </c>
      <c r="C3029" t="str" cm="1">
        <f t="array" ref="C3029">IF(B3029="-","-",_xldudf_EVEONLINE_CATEGORY(_FV(B3029,"category_id")))</f>
        <v>-</v>
      </c>
      <c r="K3029" s="4" cm="1">
        <f t="array" ref="K3029">IFERROR(_FV(_xldudf_EVEONLINE_TYPE(_FV(_FV(A3029,"type"),"id")),"Adjusted Price",TRUE),0)</f>
        <v>0</v>
      </c>
      <c r="L3029" s="4">
        <f t="shared" si="47"/>
        <v>0</v>
      </c>
    </row>
    <row r="3030" spans="2:12">
      <c r="B3030" t="str" cm="1">
        <f t="array" ref="B3030">IF(A3030="","-",_xldudf_EVEONLINE_GROUP(_FV(_FV(A3030,"type"),"groupID")))</f>
        <v>-</v>
      </c>
      <c r="C3030" t="str" cm="1">
        <f t="array" ref="C3030">IF(B3030="-","-",_xldudf_EVEONLINE_CATEGORY(_FV(B3030,"category_id")))</f>
        <v>-</v>
      </c>
      <c r="K3030" s="4" cm="1">
        <f t="array" ref="K3030">IFERROR(_FV(_xldudf_EVEONLINE_TYPE(_FV(_FV(A3030,"type"),"id")),"Adjusted Price",TRUE),0)</f>
        <v>0</v>
      </c>
      <c r="L3030" s="4">
        <f t="shared" si="47"/>
        <v>0</v>
      </c>
    </row>
    <row r="3031" spans="2:12">
      <c r="B3031" t="str" cm="1">
        <f t="array" ref="B3031">IF(A3031="","-",_xldudf_EVEONLINE_GROUP(_FV(_FV(A3031,"type"),"groupID")))</f>
        <v>-</v>
      </c>
      <c r="C3031" t="str" cm="1">
        <f t="array" ref="C3031">IF(B3031="-","-",_xldudf_EVEONLINE_CATEGORY(_FV(B3031,"category_id")))</f>
        <v>-</v>
      </c>
      <c r="K3031" s="4" cm="1">
        <f t="array" ref="K3031">IFERROR(_FV(_xldudf_EVEONLINE_TYPE(_FV(_FV(A3031,"type"),"id")),"Adjusted Price",TRUE),0)</f>
        <v>0</v>
      </c>
      <c r="L3031" s="4">
        <f t="shared" si="47"/>
        <v>0</v>
      </c>
    </row>
    <row r="3032" spans="2:12">
      <c r="B3032" t="str" cm="1">
        <f t="array" ref="B3032">IF(A3032="","-",_xldudf_EVEONLINE_GROUP(_FV(_FV(A3032,"type"),"groupID")))</f>
        <v>-</v>
      </c>
      <c r="C3032" t="str" cm="1">
        <f t="array" ref="C3032">IF(B3032="-","-",_xldudf_EVEONLINE_CATEGORY(_FV(B3032,"category_id")))</f>
        <v>-</v>
      </c>
      <c r="K3032" s="4" cm="1">
        <f t="array" ref="K3032">IFERROR(_FV(_xldudf_EVEONLINE_TYPE(_FV(_FV(A3032,"type"),"id")),"Adjusted Price",TRUE),0)</f>
        <v>0</v>
      </c>
      <c r="L3032" s="4">
        <f t="shared" si="47"/>
        <v>0</v>
      </c>
    </row>
    <row r="3033" spans="2:12">
      <c r="B3033" t="str" cm="1">
        <f t="array" ref="B3033">IF(A3033="","-",_xldudf_EVEONLINE_GROUP(_FV(_FV(A3033,"type"),"groupID")))</f>
        <v>-</v>
      </c>
      <c r="C3033" t="str" cm="1">
        <f t="array" ref="C3033">IF(B3033="-","-",_xldudf_EVEONLINE_CATEGORY(_FV(B3033,"category_id")))</f>
        <v>-</v>
      </c>
      <c r="K3033" s="4" cm="1">
        <f t="array" ref="K3033">IFERROR(_FV(_xldudf_EVEONLINE_TYPE(_FV(_FV(A3033,"type"),"id")),"Adjusted Price",TRUE),0)</f>
        <v>0</v>
      </c>
      <c r="L3033" s="4">
        <f t="shared" si="47"/>
        <v>0</v>
      </c>
    </row>
    <row r="3034" spans="2:12">
      <c r="B3034" t="str" cm="1">
        <f t="array" ref="B3034">IF(A3034="","-",_xldudf_EVEONLINE_GROUP(_FV(_FV(A3034,"type"),"groupID")))</f>
        <v>-</v>
      </c>
      <c r="C3034" t="str" cm="1">
        <f t="array" ref="C3034">IF(B3034="-","-",_xldudf_EVEONLINE_CATEGORY(_FV(B3034,"category_id")))</f>
        <v>-</v>
      </c>
      <c r="K3034" s="4" cm="1">
        <f t="array" ref="K3034">IFERROR(_FV(_xldudf_EVEONLINE_TYPE(_FV(_FV(A3034,"type"),"id")),"Adjusted Price",TRUE),0)</f>
        <v>0</v>
      </c>
      <c r="L3034" s="4">
        <f t="shared" si="47"/>
        <v>0</v>
      </c>
    </row>
    <row r="3035" spans="2:12">
      <c r="B3035" t="str" cm="1">
        <f t="array" ref="B3035">IF(A3035="","-",_xldudf_EVEONLINE_GROUP(_FV(_FV(A3035,"type"),"groupID")))</f>
        <v>-</v>
      </c>
      <c r="C3035" t="str" cm="1">
        <f t="array" ref="C3035">IF(B3035="-","-",_xldudf_EVEONLINE_CATEGORY(_FV(B3035,"category_id")))</f>
        <v>-</v>
      </c>
      <c r="K3035" s="4" cm="1">
        <f t="array" ref="K3035">IFERROR(_FV(_xldudf_EVEONLINE_TYPE(_FV(_FV(A3035,"type"),"id")),"Adjusted Price",TRUE),0)</f>
        <v>0</v>
      </c>
      <c r="L3035" s="4">
        <f t="shared" si="47"/>
        <v>0</v>
      </c>
    </row>
    <row r="3036" spans="2:12">
      <c r="B3036" t="str" cm="1">
        <f t="array" ref="B3036">IF(A3036="","-",_xldudf_EVEONLINE_GROUP(_FV(_FV(A3036,"type"),"groupID")))</f>
        <v>-</v>
      </c>
      <c r="C3036" t="str" cm="1">
        <f t="array" ref="C3036">IF(B3036="-","-",_xldudf_EVEONLINE_CATEGORY(_FV(B3036,"category_id")))</f>
        <v>-</v>
      </c>
      <c r="K3036" s="4" cm="1">
        <f t="array" ref="K3036">IFERROR(_FV(_xldudf_EVEONLINE_TYPE(_FV(_FV(A3036,"type"),"id")),"Adjusted Price",TRUE),0)</f>
        <v>0</v>
      </c>
      <c r="L3036" s="4">
        <f t="shared" si="47"/>
        <v>0</v>
      </c>
    </row>
    <row r="3037" spans="2:12">
      <c r="B3037" t="str" cm="1">
        <f t="array" ref="B3037">IF(A3037="","-",_xldudf_EVEONLINE_GROUP(_FV(_FV(A3037,"type"),"groupID")))</f>
        <v>-</v>
      </c>
      <c r="C3037" t="str" cm="1">
        <f t="array" ref="C3037">IF(B3037="-","-",_xldudf_EVEONLINE_CATEGORY(_FV(B3037,"category_id")))</f>
        <v>-</v>
      </c>
      <c r="K3037" s="4" cm="1">
        <f t="array" ref="K3037">IFERROR(_FV(_xldudf_EVEONLINE_TYPE(_FV(_FV(A3037,"type"),"id")),"Adjusted Price",TRUE),0)</f>
        <v>0</v>
      </c>
      <c r="L3037" s="4">
        <f t="shared" si="47"/>
        <v>0</v>
      </c>
    </row>
    <row r="3038" spans="2:12">
      <c r="B3038" t="str" cm="1">
        <f t="array" ref="B3038">IF(A3038="","-",_xldudf_EVEONLINE_GROUP(_FV(_FV(A3038,"type"),"groupID")))</f>
        <v>-</v>
      </c>
      <c r="C3038" t="str" cm="1">
        <f t="array" ref="C3038">IF(B3038="-","-",_xldudf_EVEONLINE_CATEGORY(_FV(B3038,"category_id")))</f>
        <v>-</v>
      </c>
      <c r="K3038" s="4" cm="1">
        <f t="array" ref="K3038">IFERROR(_FV(_xldudf_EVEONLINE_TYPE(_FV(_FV(A3038,"type"),"id")),"Adjusted Price",TRUE),0)</f>
        <v>0</v>
      </c>
      <c r="L3038" s="4">
        <f t="shared" si="47"/>
        <v>0</v>
      </c>
    </row>
    <row r="3039" spans="2:12">
      <c r="B3039" t="str" cm="1">
        <f t="array" ref="B3039">IF(A3039="","-",_xldudf_EVEONLINE_GROUP(_FV(_FV(A3039,"type"),"groupID")))</f>
        <v>-</v>
      </c>
      <c r="C3039" t="str" cm="1">
        <f t="array" ref="C3039">IF(B3039="-","-",_xldudf_EVEONLINE_CATEGORY(_FV(B3039,"category_id")))</f>
        <v>-</v>
      </c>
      <c r="K3039" s="4" cm="1">
        <f t="array" ref="K3039">IFERROR(_FV(_xldudf_EVEONLINE_TYPE(_FV(_FV(A3039,"type"),"id")),"Adjusted Price",TRUE),0)</f>
        <v>0</v>
      </c>
      <c r="L3039" s="4">
        <f t="shared" si="47"/>
        <v>0</v>
      </c>
    </row>
    <row r="3040" spans="2:12">
      <c r="B3040" t="str" cm="1">
        <f t="array" ref="B3040">IF(A3040="","-",_xldudf_EVEONLINE_GROUP(_FV(_FV(A3040,"type"),"groupID")))</f>
        <v>-</v>
      </c>
      <c r="C3040" t="str" cm="1">
        <f t="array" ref="C3040">IF(B3040="-","-",_xldudf_EVEONLINE_CATEGORY(_FV(B3040,"category_id")))</f>
        <v>-</v>
      </c>
      <c r="K3040" s="4" cm="1">
        <f t="array" ref="K3040">IFERROR(_FV(_xldudf_EVEONLINE_TYPE(_FV(_FV(A3040,"type"),"id")),"Adjusted Price",TRUE),0)</f>
        <v>0</v>
      </c>
      <c r="L3040" s="4">
        <f t="shared" si="47"/>
        <v>0</v>
      </c>
    </row>
    <row r="3041" spans="2:12">
      <c r="B3041" t="str" cm="1">
        <f t="array" ref="B3041">IF(A3041="","-",_xldudf_EVEONLINE_GROUP(_FV(_FV(A3041,"type"),"groupID")))</f>
        <v>-</v>
      </c>
      <c r="C3041" t="str" cm="1">
        <f t="array" ref="C3041">IF(B3041="-","-",_xldudf_EVEONLINE_CATEGORY(_FV(B3041,"category_id")))</f>
        <v>-</v>
      </c>
      <c r="K3041" s="4" cm="1">
        <f t="array" ref="K3041">IFERROR(_FV(_xldudf_EVEONLINE_TYPE(_FV(_FV(A3041,"type"),"id")),"Adjusted Price",TRUE),0)</f>
        <v>0</v>
      </c>
      <c r="L3041" s="4">
        <f t="shared" si="47"/>
        <v>0</v>
      </c>
    </row>
    <row r="3042" spans="2:12">
      <c r="B3042" t="str" cm="1">
        <f t="array" ref="B3042">IF(A3042="","-",_xldudf_EVEONLINE_GROUP(_FV(_FV(A3042,"type"),"groupID")))</f>
        <v>-</v>
      </c>
      <c r="C3042" t="str" cm="1">
        <f t="array" ref="C3042">IF(B3042="-","-",_xldudf_EVEONLINE_CATEGORY(_FV(B3042,"category_id")))</f>
        <v>-</v>
      </c>
      <c r="K3042" s="4" cm="1">
        <f t="array" ref="K3042">IFERROR(_FV(_xldudf_EVEONLINE_TYPE(_FV(_FV(A3042,"type"),"id")),"Adjusted Price",TRUE),0)</f>
        <v>0</v>
      </c>
      <c r="L3042" s="4">
        <f t="shared" si="47"/>
        <v>0</v>
      </c>
    </row>
    <row r="3043" spans="2:12">
      <c r="B3043" t="str" cm="1">
        <f t="array" ref="B3043">IF(A3043="","-",_xldudf_EVEONLINE_GROUP(_FV(_FV(A3043,"type"),"groupID")))</f>
        <v>-</v>
      </c>
      <c r="C3043" t="str" cm="1">
        <f t="array" ref="C3043">IF(B3043="-","-",_xldudf_EVEONLINE_CATEGORY(_FV(B3043,"category_id")))</f>
        <v>-</v>
      </c>
      <c r="K3043" s="4" cm="1">
        <f t="array" ref="K3043">IFERROR(_FV(_xldudf_EVEONLINE_TYPE(_FV(_FV(A3043,"type"),"id")),"Adjusted Price",TRUE),0)</f>
        <v>0</v>
      </c>
      <c r="L3043" s="4">
        <f t="shared" si="47"/>
        <v>0</v>
      </c>
    </row>
    <row r="3044" spans="2:12">
      <c r="B3044" t="str" cm="1">
        <f t="array" ref="B3044">IF(A3044="","-",_xldudf_EVEONLINE_GROUP(_FV(_FV(A3044,"type"),"groupID")))</f>
        <v>-</v>
      </c>
      <c r="C3044" t="str" cm="1">
        <f t="array" ref="C3044">IF(B3044="-","-",_xldudf_EVEONLINE_CATEGORY(_FV(B3044,"category_id")))</f>
        <v>-</v>
      </c>
      <c r="K3044" s="4" cm="1">
        <f t="array" ref="K3044">IFERROR(_FV(_xldudf_EVEONLINE_TYPE(_FV(_FV(A3044,"type"),"id")),"Adjusted Price",TRUE),0)</f>
        <v>0</v>
      </c>
      <c r="L3044" s="4">
        <f t="shared" si="47"/>
        <v>0</v>
      </c>
    </row>
    <row r="3045" spans="2:12">
      <c r="B3045" t="str" cm="1">
        <f t="array" ref="B3045">IF(A3045="","-",_xldudf_EVEONLINE_GROUP(_FV(_FV(A3045,"type"),"groupID")))</f>
        <v>-</v>
      </c>
      <c r="C3045" t="str" cm="1">
        <f t="array" ref="C3045">IF(B3045="-","-",_xldudf_EVEONLINE_CATEGORY(_FV(B3045,"category_id")))</f>
        <v>-</v>
      </c>
      <c r="K3045" s="4" cm="1">
        <f t="array" ref="K3045">IFERROR(_FV(_xldudf_EVEONLINE_TYPE(_FV(_FV(A3045,"type"),"id")),"Adjusted Price",TRUE),0)</f>
        <v>0</v>
      </c>
      <c r="L3045" s="4">
        <f t="shared" si="47"/>
        <v>0</v>
      </c>
    </row>
    <row r="3046" spans="2:12">
      <c r="B3046" t="str" cm="1">
        <f t="array" ref="B3046">IF(A3046="","-",_xldudf_EVEONLINE_GROUP(_FV(_FV(A3046,"type"),"groupID")))</f>
        <v>-</v>
      </c>
      <c r="C3046" t="str" cm="1">
        <f t="array" ref="C3046">IF(B3046="-","-",_xldudf_EVEONLINE_CATEGORY(_FV(B3046,"category_id")))</f>
        <v>-</v>
      </c>
      <c r="K3046" s="4" cm="1">
        <f t="array" ref="K3046">IFERROR(_FV(_xldudf_EVEONLINE_TYPE(_FV(_FV(A3046,"type"),"id")),"Adjusted Price",TRUE),0)</f>
        <v>0</v>
      </c>
      <c r="L3046" s="4">
        <f t="shared" si="47"/>
        <v>0</v>
      </c>
    </row>
    <row r="3047" spans="2:12">
      <c r="B3047" t="str" cm="1">
        <f t="array" ref="B3047">IF(A3047="","-",_xldudf_EVEONLINE_GROUP(_FV(_FV(A3047,"type"),"groupID")))</f>
        <v>-</v>
      </c>
      <c r="C3047" t="str" cm="1">
        <f t="array" ref="C3047">IF(B3047="-","-",_xldudf_EVEONLINE_CATEGORY(_FV(B3047,"category_id")))</f>
        <v>-</v>
      </c>
      <c r="K3047" s="4" cm="1">
        <f t="array" ref="K3047">IFERROR(_FV(_xldudf_EVEONLINE_TYPE(_FV(_FV(A3047,"type"),"id")),"Adjusted Price",TRUE),0)</f>
        <v>0</v>
      </c>
      <c r="L3047" s="4">
        <f t="shared" si="47"/>
        <v>0</v>
      </c>
    </row>
    <row r="3048" spans="2:12">
      <c r="B3048" t="str" cm="1">
        <f t="array" ref="B3048">IF(A3048="","-",_xldudf_EVEONLINE_GROUP(_FV(_FV(A3048,"type"),"groupID")))</f>
        <v>-</v>
      </c>
      <c r="C3048" t="str" cm="1">
        <f t="array" ref="C3048">IF(B3048="-","-",_xldudf_EVEONLINE_CATEGORY(_FV(B3048,"category_id")))</f>
        <v>-</v>
      </c>
      <c r="K3048" s="4" cm="1">
        <f t="array" ref="K3048">IFERROR(_FV(_xldudf_EVEONLINE_TYPE(_FV(_FV(A3048,"type"),"id")),"Adjusted Price",TRUE),0)</f>
        <v>0</v>
      </c>
      <c r="L3048" s="4">
        <f t="shared" si="47"/>
        <v>0</v>
      </c>
    </row>
    <row r="3049" spans="2:12">
      <c r="B3049" t="str" cm="1">
        <f t="array" ref="B3049">IF(A3049="","-",_xldudf_EVEONLINE_GROUP(_FV(_FV(A3049,"type"),"groupID")))</f>
        <v>-</v>
      </c>
      <c r="C3049" t="str" cm="1">
        <f t="array" ref="C3049">IF(B3049="-","-",_xldudf_EVEONLINE_CATEGORY(_FV(B3049,"category_id")))</f>
        <v>-</v>
      </c>
      <c r="K3049" s="4" cm="1">
        <f t="array" ref="K3049">IFERROR(_FV(_xldudf_EVEONLINE_TYPE(_FV(_FV(A3049,"type"),"id")),"Adjusted Price",TRUE),0)</f>
        <v>0</v>
      </c>
      <c r="L3049" s="4">
        <f t="shared" si="47"/>
        <v>0</v>
      </c>
    </row>
    <row r="3050" spans="2:12">
      <c r="B3050" t="str" cm="1">
        <f t="array" ref="B3050">IF(A3050="","-",_xldudf_EVEONLINE_GROUP(_FV(_FV(A3050,"type"),"groupID")))</f>
        <v>-</v>
      </c>
      <c r="C3050" t="str" cm="1">
        <f t="array" ref="C3050">IF(B3050="-","-",_xldudf_EVEONLINE_CATEGORY(_FV(B3050,"category_id")))</f>
        <v>-</v>
      </c>
      <c r="K3050" s="4" cm="1">
        <f t="array" ref="K3050">IFERROR(_FV(_xldudf_EVEONLINE_TYPE(_FV(_FV(A3050,"type"),"id")),"Adjusted Price",TRUE),0)</f>
        <v>0</v>
      </c>
      <c r="L3050" s="4">
        <f t="shared" si="47"/>
        <v>0</v>
      </c>
    </row>
    <row r="3051" spans="2:12">
      <c r="B3051" t="str" cm="1">
        <f t="array" ref="B3051">IF(A3051="","-",_xldudf_EVEONLINE_GROUP(_FV(_FV(A3051,"type"),"groupID")))</f>
        <v>-</v>
      </c>
      <c r="C3051" t="str" cm="1">
        <f t="array" ref="C3051">IF(B3051="-","-",_xldudf_EVEONLINE_CATEGORY(_FV(B3051,"category_id")))</f>
        <v>-</v>
      </c>
      <c r="K3051" s="4" cm="1">
        <f t="array" ref="K3051">IFERROR(_FV(_xldudf_EVEONLINE_TYPE(_FV(_FV(A3051,"type"),"id")),"Adjusted Price",TRUE),0)</f>
        <v>0</v>
      </c>
      <c r="L3051" s="4">
        <f t="shared" si="47"/>
        <v>0</v>
      </c>
    </row>
    <row r="3052" spans="2:12">
      <c r="B3052" t="str" cm="1">
        <f t="array" ref="B3052">IF(A3052="","-",_xldudf_EVEONLINE_GROUP(_FV(_FV(A3052,"type"),"groupID")))</f>
        <v>-</v>
      </c>
      <c r="C3052" t="str" cm="1">
        <f t="array" ref="C3052">IF(B3052="-","-",_xldudf_EVEONLINE_CATEGORY(_FV(B3052,"category_id")))</f>
        <v>-</v>
      </c>
      <c r="K3052" s="4" cm="1">
        <f t="array" ref="K3052">IFERROR(_FV(_xldudf_EVEONLINE_TYPE(_FV(_FV(A3052,"type"),"id")),"Adjusted Price",TRUE),0)</f>
        <v>0</v>
      </c>
      <c r="L3052" s="4">
        <f t="shared" si="47"/>
        <v>0</v>
      </c>
    </row>
    <row r="3053" spans="2:12">
      <c r="B3053" t="str" cm="1">
        <f t="array" ref="B3053">IF(A3053="","-",_xldudf_EVEONLINE_GROUP(_FV(_FV(A3053,"type"),"groupID")))</f>
        <v>-</v>
      </c>
      <c r="C3053" t="str" cm="1">
        <f t="array" ref="C3053">IF(B3053="-","-",_xldudf_EVEONLINE_CATEGORY(_FV(B3053,"category_id")))</f>
        <v>-</v>
      </c>
      <c r="K3053" s="4" cm="1">
        <f t="array" ref="K3053">IFERROR(_FV(_xldudf_EVEONLINE_TYPE(_FV(_FV(A3053,"type"),"id")),"Adjusted Price",TRUE),0)</f>
        <v>0</v>
      </c>
      <c r="L3053" s="4">
        <f t="shared" si="47"/>
        <v>0</v>
      </c>
    </row>
    <row r="3054" spans="2:12">
      <c r="B3054" t="str" cm="1">
        <f t="array" ref="B3054">IF(A3054="","-",_xldudf_EVEONLINE_GROUP(_FV(_FV(A3054,"type"),"groupID")))</f>
        <v>-</v>
      </c>
      <c r="C3054" t="str" cm="1">
        <f t="array" ref="C3054">IF(B3054="-","-",_xldudf_EVEONLINE_CATEGORY(_FV(B3054,"category_id")))</f>
        <v>-</v>
      </c>
      <c r="K3054" s="4" cm="1">
        <f t="array" ref="K3054">IFERROR(_FV(_xldudf_EVEONLINE_TYPE(_FV(_FV(A3054,"type"),"id")),"Adjusted Price",TRUE),0)</f>
        <v>0</v>
      </c>
      <c r="L3054" s="4">
        <f t="shared" si="47"/>
        <v>0</v>
      </c>
    </row>
    <row r="3055" spans="2:12">
      <c r="B3055" t="str" cm="1">
        <f t="array" ref="B3055">IF(A3055="","-",_xldudf_EVEONLINE_GROUP(_FV(_FV(A3055,"type"),"groupID")))</f>
        <v>-</v>
      </c>
      <c r="C3055" t="str" cm="1">
        <f t="array" ref="C3055">IF(B3055="-","-",_xldudf_EVEONLINE_CATEGORY(_FV(B3055,"category_id")))</f>
        <v>-</v>
      </c>
      <c r="K3055" s="4" cm="1">
        <f t="array" ref="K3055">IFERROR(_FV(_xldudf_EVEONLINE_TYPE(_FV(_FV(A3055,"type"),"id")),"Adjusted Price",TRUE),0)</f>
        <v>0</v>
      </c>
      <c r="L3055" s="4">
        <f t="shared" si="47"/>
        <v>0</v>
      </c>
    </row>
    <row r="3056" spans="2:12">
      <c r="B3056" t="str" cm="1">
        <f t="array" ref="B3056">IF(A3056="","-",_xldudf_EVEONLINE_GROUP(_FV(_FV(A3056,"type"),"groupID")))</f>
        <v>-</v>
      </c>
      <c r="C3056" t="str" cm="1">
        <f t="array" ref="C3056">IF(B3056="-","-",_xldudf_EVEONLINE_CATEGORY(_FV(B3056,"category_id")))</f>
        <v>-</v>
      </c>
      <c r="K3056" s="4" cm="1">
        <f t="array" ref="K3056">IFERROR(_FV(_xldudf_EVEONLINE_TYPE(_FV(_FV(A3056,"type"),"id")),"Adjusted Price",TRUE),0)</f>
        <v>0</v>
      </c>
      <c r="L3056" s="4">
        <f t="shared" si="47"/>
        <v>0</v>
      </c>
    </row>
    <row r="3057" spans="2:12">
      <c r="B3057" t="str" cm="1">
        <f t="array" ref="B3057">IF(A3057="","-",_xldudf_EVEONLINE_GROUP(_FV(_FV(A3057,"type"),"groupID")))</f>
        <v>-</v>
      </c>
      <c r="C3057" t="str" cm="1">
        <f t="array" ref="C3057">IF(B3057="-","-",_xldudf_EVEONLINE_CATEGORY(_FV(B3057,"category_id")))</f>
        <v>-</v>
      </c>
      <c r="K3057" s="4" cm="1">
        <f t="array" ref="K3057">IFERROR(_FV(_xldudf_EVEONLINE_TYPE(_FV(_FV(A3057,"type"),"id")),"Adjusted Price",TRUE),0)</f>
        <v>0</v>
      </c>
      <c r="L3057" s="4">
        <f t="shared" si="47"/>
        <v>0</v>
      </c>
    </row>
    <row r="3058" spans="2:12">
      <c r="B3058" t="str" cm="1">
        <f t="array" ref="B3058">IF(A3058="","-",_xldudf_EVEONLINE_GROUP(_FV(_FV(A3058,"type"),"groupID")))</f>
        <v>-</v>
      </c>
      <c r="C3058" t="str" cm="1">
        <f t="array" ref="C3058">IF(B3058="-","-",_xldudf_EVEONLINE_CATEGORY(_FV(B3058,"category_id")))</f>
        <v>-</v>
      </c>
      <c r="K3058" s="4" cm="1">
        <f t="array" ref="K3058">IFERROR(_FV(_xldudf_EVEONLINE_TYPE(_FV(_FV(A3058,"type"),"id")),"Adjusted Price",TRUE),0)</f>
        <v>0</v>
      </c>
      <c r="L3058" s="4">
        <f t="shared" si="47"/>
        <v>0</v>
      </c>
    </row>
    <row r="3059" spans="2:12">
      <c r="B3059" t="str" cm="1">
        <f t="array" ref="B3059">IF(A3059="","-",_xldudf_EVEONLINE_GROUP(_FV(_FV(A3059,"type"),"groupID")))</f>
        <v>-</v>
      </c>
      <c r="C3059" t="str" cm="1">
        <f t="array" ref="C3059">IF(B3059="-","-",_xldudf_EVEONLINE_CATEGORY(_FV(B3059,"category_id")))</f>
        <v>-</v>
      </c>
      <c r="K3059" s="4" cm="1">
        <f t="array" ref="K3059">IFERROR(_FV(_xldudf_EVEONLINE_TYPE(_FV(_FV(A3059,"type"),"id")),"Adjusted Price",TRUE),0)</f>
        <v>0</v>
      </c>
      <c r="L3059" s="4">
        <f t="shared" si="47"/>
        <v>0</v>
      </c>
    </row>
    <row r="3060" spans="2:12">
      <c r="B3060" t="str" cm="1">
        <f t="array" ref="B3060">IF(A3060="","-",_xldudf_EVEONLINE_GROUP(_FV(_FV(A3060,"type"),"groupID")))</f>
        <v>-</v>
      </c>
      <c r="C3060" t="str" cm="1">
        <f t="array" ref="C3060">IF(B3060="-","-",_xldudf_EVEONLINE_CATEGORY(_FV(B3060,"category_id")))</f>
        <v>-</v>
      </c>
      <c r="K3060" s="4" cm="1">
        <f t="array" ref="K3060">IFERROR(_FV(_xldudf_EVEONLINE_TYPE(_FV(_FV(A3060,"type"),"id")),"Adjusted Price",TRUE),0)</f>
        <v>0</v>
      </c>
      <c r="L3060" s="4">
        <f t="shared" si="47"/>
        <v>0</v>
      </c>
    </row>
    <row r="3061" spans="2:12">
      <c r="B3061" t="str" cm="1">
        <f t="array" ref="B3061">IF(A3061="","-",_xldudf_EVEONLINE_GROUP(_FV(_FV(A3061,"type"),"groupID")))</f>
        <v>-</v>
      </c>
      <c r="C3061" t="str" cm="1">
        <f t="array" ref="C3061">IF(B3061="-","-",_xldudf_EVEONLINE_CATEGORY(_FV(B3061,"category_id")))</f>
        <v>-</v>
      </c>
      <c r="K3061" s="4" cm="1">
        <f t="array" ref="K3061">IFERROR(_FV(_xldudf_EVEONLINE_TYPE(_FV(_FV(A3061,"type"),"id")),"Adjusted Price",TRUE),0)</f>
        <v>0</v>
      </c>
      <c r="L3061" s="4">
        <f t="shared" si="47"/>
        <v>0</v>
      </c>
    </row>
    <row r="3062" spans="2:12">
      <c r="B3062" t="str" cm="1">
        <f t="array" ref="B3062">IF(A3062="","-",_xldudf_EVEONLINE_GROUP(_FV(_FV(A3062,"type"),"groupID")))</f>
        <v>-</v>
      </c>
      <c r="C3062" t="str" cm="1">
        <f t="array" ref="C3062">IF(B3062="-","-",_xldudf_EVEONLINE_CATEGORY(_FV(B3062,"category_id")))</f>
        <v>-</v>
      </c>
      <c r="K3062" s="4" cm="1">
        <f t="array" ref="K3062">IFERROR(_FV(_xldudf_EVEONLINE_TYPE(_FV(_FV(A3062,"type"),"id")),"Adjusted Price",TRUE),0)</f>
        <v>0</v>
      </c>
      <c r="L3062" s="4">
        <f t="shared" si="47"/>
        <v>0</v>
      </c>
    </row>
    <row r="3063" spans="2:12">
      <c r="B3063" t="str" cm="1">
        <f t="array" ref="B3063">IF(A3063="","-",_xldudf_EVEONLINE_GROUP(_FV(_FV(A3063,"type"),"groupID")))</f>
        <v>-</v>
      </c>
      <c r="C3063" t="str" cm="1">
        <f t="array" ref="C3063">IF(B3063="-","-",_xldudf_EVEONLINE_CATEGORY(_FV(B3063,"category_id")))</f>
        <v>-</v>
      </c>
      <c r="K3063" s="4" cm="1">
        <f t="array" ref="K3063">IFERROR(_FV(_xldudf_EVEONLINE_TYPE(_FV(_FV(A3063,"type"),"id")),"Adjusted Price",TRUE),0)</f>
        <v>0</v>
      </c>
      <c r="L3063" s="4">
        <f t="shared" si="47"/>
        <v>0</v>
      </c>
    </row>
    <row r="3064" spans="2:12">
      <c r="B3064" t="str" cm="1">
        <f t="array" ref="B3064">IF(A3064="","-",_xldudf_EVEONLINE_GROUP(_FV(_FV(A3064,"type"),"groupID")))</f>
        <v>-</v>
      </c>
      <c r="C3064" t="str" cm="1">
        <f t="array" ref="C3064">IF(B3064="-","-",_xldudf_EVEONLINE_CATEGORY(_FV(B3064,"category_id")))</f>
        <v>-</v>
      </c>
      <c r="K3064" s="4" cm="1">
        <f t="array" ref="K3064">IFERROR(_FV(_xldudf_EVEONLINE_TYPE(_FV(_FV(A3064,"type"),"id")),"Adjusted Price",TRUE),0)</f>
        <v>0</v>
      </c>
      <c r="L3064" s="4">
        <f t="shared" si="47"/>
        <v>0</v>
      </c>
    </row>
    <row r="3065" spans="2:12">
      <c r="B3065" t="str" cm="1">
        <f t="array" ref="B3065">IF(A3065="","-",_xldudf_EVEONLINE_GROUP(_FV(_FV(A3065,"type"),"groupID")))</f>
        <v>-</v>
      </c>
      <c r="C3065" t="str" cm="1">
        <f t="array" ref="C3065">IF(B3065="-","-",_xldudf_EVEONLINE_CATEGORY(_FV(B3065,"category_id")))</f>
        <v>-</v>
      </c>
      <c r="K3065" s="4" cm="1">
        <f t="array" ref="K3065">IFERROR(_FV(_xldudf_EVEONLINE_TYPE(_FV(_FV(A3065,"type"),"id")),"Adjusted Price",TRUE),0)</f>
        <v>0</v>
      </c>
      <c r="L3065" s="4">
        <f t="shared" si="47"/>
        <v>0</v>
      </c>
    </row>
    <row r="3066" spans="2:12">
      <c r="B3066" t="str" cm="1">
        <f t="array" ref="B3066">IF(A3066="","-",_xldudf_EVEONLINE_GROUP(_FV(_FV(A3066,"type"),"groupID")))</f>
        <v>-</v>
      </c>
      <c r="C3066" t="str" cm="1">
        <f t="array" ref="C3066">IF(B3066="-","-",_xldudf_EVEONLINE_CATEGORY(_FV(B3066,"category_id")))</f>
        <v>-</v>
      </c>
      <c r="K3066" s="4" cm="1">
        <f t="array" ref="K3066">IFERROR(_FV(_xldudf_EVEONLINE_TYPE(_FV(_FV(A3066,"type"),"id")),"Adjusted Price",TRUE),0)</f>
        <v>0</v>
      </c>
      <c r="L3066" s="4">
        <f t="shared" si="47"/>
        <v>0</v>
      </c>
    </row>
    <row r="3067" spans="2:12">
      <c r="B3067" t="str" cm="1">
        <f t="array" ref="B3067">IF(A3067="","-",_xldudf_EVEONLINE_GROUP(_FV(_FV(A3067,"type"),"groupID")))</f>
        <v>-</v>
      </c>
      <c r="C3067" t="str" cm="1">
        <f t="array" ref="C3067">IF(B3067="-","-",_xldudf_EVEONLINE_CATEGORY(_FV(B3067,"category_id")))</f>
        <v>-</v>
      </c>
      <c r="K3067" s="4" cm="1">
        <f t="array" ref="K3067">IFERROR(_FV(_xldudf_EVEONLINE_TYPE(_FV(_FV(A3067,"type"),"id")),"Adjusted Price",TRUE),0)</f>
        <v>0</v>
      </c>
      <c r="L3067" s="4">
        <f t="shared" si="47"/>
        <v>0</v>
      </c>
    </row>
    <row r="3068" spans="2:12">
      <c r="B3068" t="str" cm="1">
        <f t="array" ref="B3068">IF(A3068="","-",_xldudf_EVEONLINE_GROUP(_FV(_FV(A3068,"type"),"groupID")))</f>
        <v>-</v>
      </c>
      <c r="C3068" t="str" cm="1">
        <f t="array" ref="C3068">IF(B3068="-","-",_xldudf_EVEONLINE_CATEGORY(_FV(B3068,"category_id")))</f>
        <v>-</v>
      </c>
      <c r="K3068" s="4" cm="1">
        <f t="array" ref="K3068">IFERROR(_FV(_xldudf_EVEONLINE_TYPE(_FV(_FV(A3068,"type"),"id")),"Adjusted Price",TRUE),0)</f>
        <v>0</v>
      </c>
      <c r="L3068" s="4">
        <f t="shared" si="47"/>
        <v>0</v>
      </c>
    </row>
    <row r="3069" spans="2:12">
      <c r="B3069" t="str" cm="1">
        <f t="array" ref="B3069">IF(A3069="","-",_xldudf_EVEONLINE_GROUP(_FV(_FV(A3069,"type"),"groupID")))</f>
        <v>-</v>
      </c>
      <c r="C3069" t="str" cm="1">
        <f t="array" ref="C3069">IF(B3069="-","-",_xldudf_EVEONLINE_CATEGORY(_FV(B3069,"category_id")))</f>
        <v>-</v>
      </c>
      <c r="K3069" s="4" cm="1">
        <f t="array" ref="K3069">IFERROR(_FV(_xldudf_EVEONLINE_TYPE(_FV(_FV(A3069,"type"),"id")),"Adjusted Price",TRUE),0)</f>
        <v>0</v>
      </c>
      <c r="L3069" s="4">
        <f t="shared" si="47"/>
        <v>0</v>
      </c>
    </row>
    <row r="3070" spans="2:12">
      <c r="B3070" t="str" cm="1">
        <f t="array" ref="B3070">IF(A3070="","-",_xldudf_EVEONLINE_GROUP(_FV(_FV(A3070,"type"),"groupID")))</f>
        <v>-</v>
      </c>
      <c r="C3070" t="str" cm="1">
        <f t="array" ref="C3070">IF(B3070="-","-",_xldudf_EVEONLINE_CATEGORY(_FV(B3070,"category_id")))</f>
        <v>-</v>
      </c>
      <c r="K3070" s="4" cm="1">
        <f t="array" ref="K3070">IFERROR(_FV(_xldudf_EVEONLINE_TYPE(_FV(_FV(A3070,"type"),"id")),"Adjusted Price",TRUE),0)</f>
        <v>0</v>
      </c>
      <c r="L3070" s="4">
        <f t="shared" si="47"/>
        <v>0</v>
      </c>
    </row>
    <row r="3071" spans="2:12">
      <c r="B3071" t="str" cm="1">
        <f t="array" ref="B3071">IF(A3071="","-",_xldudf_EVEONLINE_GROUP(_FV(_FV(A3071,"type"),"groupID")))</f>
        <v>-</v>
      </c>
      <c r="C3071" t="str" cm="1">
        <f t="array" ref="C3071">IF(B3071="-","-",_xldudf_EVEONLINE_CATEGORY(_FV(B3071,"category_id")))</f>
        <v>-</v>
      </c>
      <c r="K3071" s="4" cm="1">
        <f t="array" ref="K3071">IFERROR(_FV(_xldudf_EVEONLINE_TYPE(_FV(_FV(A3071,"type"),"id")),"Adjusted Price",TRUE),0)</f>
        <v>0</v>
      </c>
      <c r="L3071" s="4">
        <f t="shared" si="47"/>
        <v>0</v>
      </c>
    </row>
    <row r="3072" spans="2:12">
      <c r="B3072" t="str" cm="1">
        <f t="array" ref="B3072">IF(A3072="","-",_xldudf_EVEONLINE_GROUP(_FV(_FV(A3072,"type"),"groupID")))</f>
        <v>-</v>
      </c>
      <c r="C3072" t="str" cm="1">
        <f t="array" ref="C3072">IF(B3072="-","-",_xldudf_EVEONLINE_CATEGORY(_FV(B3072,"category_id")))</f>
        <v>-</v>
      </c>
      <c r="K3072" s="4" cm="1">
        <f t="array" ref="K3072">IFERROR(_FV(_xldudf_EVEONLINE_TYPE(_FV(_FV(A3072,"type"),"id")),"Adjusted Price",TRUE),0)</f>
        <v>0</v>
      </c>
      <c r="L3072" s="4">
        <f t="shared" si="47"/>
        <v>0</v>
      </c>
    </row>
    <row r="3073" spans="2:12">
      <c r="B3073" t="str" cm="1">
        <f t="array" ref="B3073">IF(A3073="","-",_xldudf_EVEONLINE_GROUP(_FV(_FV(A3073,"type"),"groupID")))</f>
        <v>-</v>
      </c>
      <c r="C3073" t="str" cm="1">
        <f t="array" ref="C3073">IF(B3073="-","-",_xldudf_EVEONLINE_CATEGORY(_FV(B3073,"category_id")))</f>
        <v>-</v>
      </c>
      <c r="K3073" s="4" cm="1">
        <f t="array" ref="K3073">IFERROR(_FV(_xldudf_EVEONLINE_TYPE(_FV(_FV(A3073,"type"),"id")),"Adjusted Price",TRUE),0)</f>
        <v>0</v>
      </c>
      <c r="L3073" s="4">
        <f t="shared" si="47"/>
        <v>0</v>
      </c>
    </row>
    <row r="3074" spans="2:12">
      <c r="B3074" t="str" cm="1">
        <f t="array" ref="B3074">IF(A3074="","-",_xldudf_EVEONLINE_GROUP(_FV(_FV(A3074,"type"),"groupID")))</f>
        <v>-</v>
      </c>
      <c r="C3074" t="str" cm="1">
        <f t="array" ref="C3074">IF(B3074="-","-",_xldudf_EVEONLINE_CATEGORY(_FV(B3074,"category_id")))</f>
        <v>-</v>
      </c>
      <c r="K3074" s="4" cm="1">
        <f t="array" ref="K3074">IFERROR(_FV(_xldudf_EVEONLINE_TYPE(_FV(_FV(A3074,"type"),"id")),"Adjusted Price",TRUE),0)</f>
        <v>0</v>
      </c>
      <c r="L3074" s="4">
        <f t="shared" si="47"/>
        <v>0</v>
      </c>
    </row>
    <row r="3075" spans="2:12">
      <c r="B3075" t="str" cm="1">
        <f t="array" ref="B3075">IF(A3075="","-",_xldudf_EVEONLINE_GROUP(_FV(_FV(A3075,"type"),"groupID")))</f>
        <v>-</v>
      </c>
      <c r="C3075" t="str" cm="1">
        <f t="array" ref="C3075">IF(B3075="-","-",_xldudf_EVEONLINE_CATEGORY(_FV(B3075,"category_id")))</f>
        <v>-</v>
      </c>
      <c r="K3075" s="4" cm="1">
        <f t="array" ref="K3075">IFERROR(_FV(_xldudf_EVEONLINE_TYPE(_FV(_FV(A3075,"type"),"id")),"Adjusted Price",TRUE),0)</f>
        <v>0</v>
      </c>
      <c r="L3075" s="4">
        <f t="shared" ref="L3075:L3138" si="48">F3075*K3075</f>
        <v>0</v>
      </c>
    </row>
    <row r="3076" spans="2:12">
      <c r="B3076" t="str" cm="1">
        <f t="array" ref="B3076">IF(A3076="","-",_xldudf_EVEONLINE_GROUP(_FV(_FV(A3076,"type"),"groupID")))</f>
        <v>-</v>
      </c>
      <c r="C3076" t="str" cm="1">
        <f t="array" ref="C3076">IF(B3076="-","-",_xldudf_EVEONLINE_CATEGORY(_FV(B3076,"category_id")))</f>
        <v>-</v>
      </c>
      <c r="K3076" s="4" cm="1">
        <f t="array" ref="K3076">IFERROR(_FV(_xldudf_EVEONLINE_TYPE(_FV(_FV(A3076,"type"),"id")),"Adjusted Price",TRUE),0)</f>
        <v>0</v>
      </c>
      <c r="L3076" s="4">
        <f t="shared" si="48"/>
        <v>0</v>
      </c>
    </row>
    <row r="3077" spans="2:12">
      <c r="B3077" t="str" cm="1">
        <f t="array" ref="B3077">IF(A3077="","-",_xldudf_EVEONLINE_GROUP(_FV(_FV(A3077,"type"),"groupID")))</f>
        <v>-</v>
      </c>
      <c r="C3077" t="str" cm="1">
        <f t="array" ref="C3077">IF(B3077="-","-",_xldudf_EVEONLINE_CATEGORY(_FV(B3077,"category_id")))</f>
        <v>-</v>
      </c>
      <c r="K3077" s="4" cm="1">
        <f t="array" ref="K3077">IFERROR(_FV(_xldudf_EVEONLINE_TYPE(_FV(_FV(A3077,"type"),"id")),"Adjusted Price",TRUE),0)</f>
        <v>0</v>
      </c>
      <c r="L3077" s="4">
        <f t="shared" si="48"/>
        <v>0</v>
      </c>
    </row>
    <row r="3078" spans="2:12">
      <c r="B3078" t="str" cm="1">
        <f t="array" ref="B3078">IF(A3078="","-",_xldudf_EVEONLINE_GROUP(_FV(_FV(A3078,"type"),"groupID")))</f>
        <v>-</v>
      </c>
      <c r="C3078" t="str" cm="1">
        <f t="array" ref="C3078">IF(B3078="-","-",_xldudf_EVEONLINE_CATEGORY(_FV(B3078,"category_id")))</f>
        <v>-</v>
      </c>
      <c r="K3078" s="4" cm="1">
        <f t="array" ref="K3078">IFERROR(_FV(_xldudf_EVEONLINE_TYPE(_FV(_FV(A3078,"type"),"id")),"Adjusted Price",TRUE),0)</f>
        <v>0</v>
      </c>
      <c r="L3078" s="4">
        <f t="shared" si="48"/>
        <v>0</v>
      </c>
    </row>
    <row r="3079" spans="2:12">
      <c r="B3079" t="str" cm="1">
        <f t="array" ref="B3079">IF(A3079="","-",_xldudf_EVEONLINE_GROUP(_FV(_FV(A3079,"type"),"groupID")))</f>
        <v>-</v>
      </c>
      <c r="C3079" t="str" cm="1">
        <f t="array" ref="C3079">IF(B3079="-","-",_xldudf_EVEONLINE_CATEGORY(_FV(B3079,"category_id")))</f>
        <v>-</v>
      </c>
      <c r="K3079" s="4" cm="1">
        <f t="array" ref="K3079">IFERROR(_FV(_xldudf_EVEONLINE_TYPE(_FV(_FV(A3079,"type"),"id")),"Adjusted Price",TRUE),0)</f>
        <v>0</v>
      </c>
      <c r="L3079" s="4">
        <f t="shared" si="48"/>
        <v>0</v>
      </c>
    </row>
    <row r="3080" spans="2:12">
      <c r="B3080" t="str" cm="1">
        <f t="array" ref="B3080">IF(A3080="","-",_xldudf_EVEONLINE_GROUP(_FV(_FV(A3080,"type"),"groupID")))</f>
        <v>-</v>
      </c>
      <c r="C3080" t="str" cm="1">
        <f t="array" ref="C3080">IF(B3080="-","-",_xldudf_EVEONLINE_CATEGORY(_FV(B3080,"category_id")))</f>
        <v>-</v>
      </c>
      <c r="K3080" s="4" cm="1">
        <f t="array" ref="K3080">IFERROR(_FV(_xldudf_EVEONLINE_TYPE(_FV(_FV(A3080,"type"),"id")),"Adjusted Price",TRUE),0)</f>
        <v>0</v>
      </c>
      <c r="L3080" s="4">
        <f t="shared" si="48"/>
        <v>0</v>
      </c>
    </row>
    <row r="3081" spans="2:12">
      <c r="B3081" t="str" cm="1">
        <f t="array" ref="B3081">IF(A3081="","-",_xldudf_EVEONLINE_GROUP(_FV(_FV(A3081,"type"),"groupID")))</f>
        <v>-</v>
      </c>
      <c r="C3081" t="str" cm="1">
        <f t="array" ref="C3081">IF(B3081="-","-",_xldudf_EVEONLINE_CATEGORY(_FV(B3081,"category_id")))</f>
        <v>-</v>
      </c>
      <c r="K3081" s="4" cm="1">
        <f t="array" ref="K3081">IFERROR(_FV(_xldudf_EVEONLINE_TYPE(_FV(_FV(A3081,"type"),"id")),"Adjusted Price",TRUE),0)</f>
        <v>0</v>
      </c>
      <c r="L3081" s="4">
        <f t="shared" si="48"/>
        <v>0</v>
      </c>
    </row>
    <row r="3082" spans="2:12">
      <c r="B3082" t="str" cm="1">
        <f t="array" ref="B3082">IF(A3082="","-",_xldudf_EVEONLINE_GROUP(_FV(_FV(A3082,"type"),"groupID")))</f>
        <v>-</v>
      </c>
      <c r="C3082" t="str" cm="1">
        <f t="array" ref="C3082">IF(B3082="-","-",_xldudf_EVEONLINE_CATEGORY(_FV(B3082,"category_id")))</f>
        <v>-</v>
      </c>
      <c r="K3082" s="4" cm="1">
        <f t="array" ref="K3082">IFERROR(_FV(_xldudf_EVEONLINE_TYPE(_FV(_FV(A3082,"type"),"id")),"Adjusted Price",TRUE),0)</f>
        <v>0</v>
      </c>
      <c r="L3082" s="4">
        <f t="shared" si="48"/>
        <v>0</v>
      </c>
    </row>
    <row r="3083" spans="2:12">
      <c r="B3083" t="str" cm="1">
        <f t="array" ref="B3083">IF(A3083="","-",_xldudf_EVEONLINE_GROUP(_FV(_FV(A3083,"type"),"groupID")))</f>
        <v>-</v>
      </c>
      <c r="C3083" t="str" cm="1">
        <f t="array" ref="C3083">IF(B3083="-","-",_xldudf_EVEONLINE_CATEGORY(_FV(B3083,"category_id")))</f>
        <v>-</v>
      </c>
      <c r="K3083" s="4" cm="1">
        <f t="array" ref="K3083">IFERROR(_FV(_xldudf_EVEONLINE_TYPE(_FV(_FV(A3083,"type"),"id")),"Adjusted Price",TRUE),0)</f>
        <v>0</v>
      </c>
      <c r="L3083" s="4">
        <f t="shared" si="48"/>
        <v>0</v>
      </c>
    </row>
    <row r="3084" spans="2:12">
      <c r="B3084" t="str" cm="1">
        <f t="array" ref="B3084">IF(A3084="","-",_xldudf_EVEONLINE_GROUP(_FV(_FV(A3084,"type"),"groupID")))</f>
        <v>-</v>
      </c>
      <c r="C3084" t="str" cm="1">
        <f t="array" ref="C3084">IF(B3084="-","-",_xldudf_EVEONLINE_CATEGORY(_FV(B3084,"category_id")))</f>
        <v>-</v>
      </c>
      <c r="K3084" s="4" cm="1">
        <f t="array" ref="K3084">IFERROR(_FV(_xldudf_EVEONLINE_TYPE(_FV(_FV(A3084,"type"),"id")),"Adjusted Price",TRUE),0)</f>
        <v>0</v>
      </c>
      <c r="L3084" s="4">
        <f t="shared" si="48"/>
        <v>0</v>
      </c>
    </row>
    <row r="3085" spans="2:12">
      <c r="B3085" t="str" cm="1">
        <f t="array" ref="B3085">IF(A3085="","-",_xldudf_EVEONLINE_GROUP(_FV(_FV(A3085,"type"),"groupID")))</f>
        <v>-</v>
      </c>
      <c r="C3085" t="str" cm="1">
        <f t="array" ref="C3085">IF(B3085="-","-",_xldudf_EVEONLINE_CATEGORY(_FV(B3085,"category_id")))</f>
        <v>-</v>
      </c>
      <c r="K3085" s="4" cm="1">
        <f t="array" ref="K3085">IFERROR(_FV(_xldudf_EVEONLINE_TYPE(_FV(_FV(A3085,"type"),"id")),"Adjusted Price",TRUE),0)</f>
        <v>0</v>
      </c>
      <c r="L3085" s="4">
        <f t="shared" si="48"/>
        <v>0</v>
      </c>
    </row>
    <row r="3086" spans="2:12">
      <c r="B3086" t="str" cm="1">
        <f t="array" ref="B3086">IF(A3086="","-",_xldudf_EVEONLINE_GROUP(_FV(_FV(A3086,"type"),"groupID")))</f>
        <v>-</v>
      </c>
      <c r="C3086" t="str" cm="1">
        <f t="array" ref="C3086">IF(B3086="-","-",_xldudf_EVEONLINE_CATEGORY(_FV(B3086,"category_id")))</f>
        <v>-</v>
      </c>
      <c r="K3086" s="4" cm="1">
        <f t="array" ref="K3086">IFERROR(_FV(_xldudf_EVEONLINE_TYPE(_FV(_FV(A3086,"type"),"id")),"Adjusted Price",TRUE),0)</f>
        <v>0</v>
      </c>
      <c r="L3086" s="4">
        <f t="shared" si="48"/>
        <v>0</v>
      </c>
    </row>
    <row r="3087" spans="2:12">
      <c r="B3087" t="str" cm="1">
        <f t="array" ref="B3087">IF(A3087="","-",_xldudf_EVEONLINE_GROUP(_FV(_FV(A3087,"type"),"groupID")))</f>
        <v>-</v>
      </c>
      <c r="C3087" t="str" cm="1">
        <f t="array" ref="C3087">IF(B3087="-","-",_xldudf_EVEONLINE_CATEGORY(_FV(B3087,"category_id")))</f>
        <v>-</v>
      </c>
      <c r="K3087" s="4" cm="1">
        <f t="array" ref="K3087">IFERROR(_FV(_xldudf_EVEONLINE_TYPE(_FV(_FV(A3087,"type"),"id")),"Adjusted Price",TRUE),0)</f>
        <v>0</v>
      </c>
      <c r="L3087" s="4">
        <f t="shared" si="48"/>
        <v>0</v>
      </c>
    </row>
    <row r="3088" spans="2:12">
      <c r="B3088" t="str" cm="1">
        <f t="array" ref="B3088">IF(A3088="","-",_xldudf_EVEONLINE_GROUP(_FV(_FV(A3088,"type"),"groupID")))</f>
        <v>-</v>
      </c>
      <c r="C3088" t="str" cm="1">
        <f t="array" ref="C3088">IF(B3088="-","-",_xldudf_EVEONLINE_CATEGORY(_FV(B3088,"category_id")))</f>
        <v>-</v>
      </c>
      <c r="K3088" s="4" cm="1">
        <f t="array" ref="K3088">IFERROR(_FV(_xldudf_EVEONLINE_TYPE(_FV(_FV(A3088,"type"),"id")),"Adjusted Price",TRUE),0)</f>
        <v>0</v>
      </c>
      <c r="L3088" s="4">
        <f t="shared" si="48"/>
        <v>0</v>
      </c>
    </row>
    <row r="3089" spans="2:12">
      <c r="B3089" t="str" cm="1">
        <f t="array" ref="B3089">IF(A3089="","-",_xldudf_EVEONLINE_GROUP(_FV(_FV(A3089,"type"),"groupID")))</f>
        <v>-</v>
      </c>
      <c r="C3089" t="str" cm="1">
        <f t="array" ref="C3089">IF(B3089="-","-",_xldudf_EVEONLINE_CATEGORY(_FV(B3089,"category_id")))</f>
        <v>-</v>
      </c>
      <c r="K3089" s="4" cm="1">
        <f t="array" ref="K3089">IFERROR(_FV(_xldudf_EVEONLINE_TYPE(_FV(_FV(A3089,"type"),"id")),"Adjusted Price",TRUE),0)</f>
        <v>0</v>
      </c>
      <c r="L3089" s="4">
        <f t="shared" si="48"/>
        <v>0</v>
      </c>
    </row>
    <row r="3090" spans="2:12">
      <c r="B3090" t="str" cm="1">
        <f t="array" ref="B3090">IF(A3090="","-",_xldudf_EVEONLINE_GROUP(_FV(_FV(A3090,"type"),"groupID")))</f>
        <v>-</v>
      </c>
      <c r="C3090" t="str" cm="1">
        <f t="array" ref="C3090">IF(B3090="-","-",_xldudf_EVEONLINE_CATEGORY(_FV(B3090,"category_id")))</f>
        <v>-</v>
      </c>
      <c r="K3090" s="4" cm="1">
        <f t="array" ref="K3090">IFERROR(_FV(_xldudf_EVEONLINE_TYPE(_FV(_FV(A3090,"type"),"id")),"Adjusted Price",TRUE),0)</f>
        <v>0</v>
      </c>
      <c r="L3090" s="4">
        <f t="shared" si="48"/>
        <v>0</v>
      </c>
    </row>
    <row r="3091" spans="2:12">
      <c r="B3091" t="str" cm="1">
        <f t="array" ref="B3091">IF(A3091="","-",_xldudf_EVEONLINE_GROUP(_FV(_FV(A3091,"type"),"groupID")))</f>
        <v>-</v>
      </c>
      <c r="C3091" t="str" cm="1">
        <f t="array" ref="C3091">IF(B3091="-","-",_xldudf_EVEONLINE_CATEGORY(_FV(B3091,"category_id")))</f>
        <v>-</v>
      </c>
      <c r="K3091" s="4" cm="1">
        <f t="array" ref="K3091">IFERROR(_FV(_xldudf_EVEONLINE_TYPE(_FV(_FV(A3091,"type"),"id")),"Adjusted Price",TRUE),0)</f>
        <v>0</v>
      </c>
      <c r="L3091" s="4">
        <f t="shared" si="48"/>
        <v>0</v>
      </c>
    </row>
    <row r="3092" spans="2:12">
      <c r="B3092" t="str" cm="1">
        <f t="array" ref="B3092">IF(A3092="","-",_xldudf_EVEONLINE_GROUP(_FV(_FV(A3092,"type"),"groupID")))</f>
        <v>-</v>
      </c>
      <c r="C3092" t="str" cm="1">
        <f t="array" ref="C3092">IF(B3092="-","-",_xldudf_EVEONLINE_CATEGORY(_FV(B3092,"category_id")))</f>
        <v>-</v>
      </c>
      <c r="K3092" s="4" cm="1">
        <f t="array" ref="K3092">IFERROR(_FV(_xldudf_EVEONLINE_TYPE(_FV(_FV(A3092,"type"),"id")),"Adjusted Price",TRUE),0)</f>
        <v>0</v>
      </c>
      <c r="L3092" s="4">
        <f t="shared" si="48"/>
        <v>0</v>
      </c>
    </row>
    <row r="3093" spans="2:12">
      <c r="B3093" t="str" cm="1">
        <f t="array" ref="B3093">IF(A3093="","-",_xldudf_EVEONLINE_GROUP(_FV(_FV(A3093,"type"),"groupID")))</f>
        <v>-</v>
      </c>
      <c r="C3093" t="str" cm="1">
        <f t="array" ref="C3093">IF(B3093="-","-",_xldudf_EVEONLINE_CATEGORY(_FV(B3093,"category_id")))</f>
        <v>-</v>
      </c>
      <c r="K3093" s="4" cm="1">
        <f t="array" ref="K3093">IFERROR(_FV(_xldudf_EVEONLINE_TYPE(_FV(_FV(A3093,"type"),"id")),"Adjusted Price",TRUE),0)</f>
        <v>0</v>
      </c>
      <c r="L3093" s="4">
        <f t="shared" si="48"/>
        <v>0</v>
      </c>
    </row>
    <row r="3094" spans="2:12">
      <c r="B3094" t="str" cm="1">
        <f t="array" ref="B3094">IF(A3094="","-",_xldudf_EVEONLINE_GROUP(_FV(_FV(A3094,"type"),"groupID")))</f>
        <v>-</v>
      </c>
      <c r="C3094" t="str" cm="1">
        <f t="array" ref="C3094">IF(B3094="-","-",_xldudf_EVEONLINE_CATEGORY(_FV(B3094,"category_id")))</f>
        <v>-</v>
      </c>
      <c r="K3094" s="4" cm="1">
        <f t="array" ref="K3094">IFERROR(_FV(_xldudf_EVEONLINE_TYPE(_FV(_FV(A3094,"type"),"id")),"Adjusted Price",TRUE),0)</f>
        <v>0</v>
      </c>
      <c r="L3094" s="4">
        <f t="shared" si="48"/>
        <v>0</v>
      </c>
    </row>
    <row r="3095" spans="2:12">
      <c r="B3095" t="str" cm="1">
        <f t="array" ref="B3095">IF(A3095="","-",_xldudf_EVEONLINE_GROUP(_FV(_FV(A3095,"type"),"groupID")))</f>
        <v>-</v>
      </c>
      <c r="C3095" t="str" cm="1">
        <f t="array" ref="C3095">IF(B3095="-","-",_xldudf_EVEONLINE_CATEGORY(_FV(B3095,"category_id")))</f>
        <v>-</v>
      </c>
      <c r="K3095" s="4" cm="1">
        <f t="array" ref="K3095">IFERROR(_FV(_xldudf_EVEONLINE_TYPE(_FV(_FV(A3095,"type"),"id")),"Adjusted Price",TRUE),0)</f>
        <v>0</v>
      </c>
      <c r="L3095" s="4">
        <f t="shared" si="48"/>
        <v>0</v>
      </c>
    </row>
    <row r="3096" spans="2:12">
      <c r="B3096" t="str" cm="1">
        <f t="array" ref="B3096">IF(A3096="","-",_xldudf_EVEONLINE_GROUP(_FV(_FV(A3096,"type"),"groupID")))</f>
        <v>-</v>
      </c>
      <c r="C3096" t="str" cm="1">
        <f t="array" ref="C3096">IF(B3096="-","-",_xldudf_EVEONLINE_CATEGORY(_FV(B3096,"category_id")))</f>
        <v>-</v>
      </c>
      <c r="K3096" s="4" cm="1">
        <f t="array" ref="K3096">IFERROR(_FV(_xldudf_EVEONLINE_TYPE(_FV(_FV(A3096,"type"),"id")),"Adjusted Price",TRUE),0)</f>
        <v>0</v>
      </c>
      <c r="L3096" s="4">
        <f t="shared" si="48"/>
        <v>0</v>
      </c>
    </row>
    <row r="3097" spans="2:12">
      <c r="B3097" t="str" cm="1">
        <f t="array" ref="B3097">IF(A3097="","-",_xldudf_EVEONLINE_GROUP(_FV(_FV(A3097,"type"),"groupID")))</f>
        <v>-</v>
      </c>
      <c r="C3097" t="str" cm="1">
        <f t="array" ref="C3097">IF(B3097="-","-",_xldudf_EVEONLINE_CATEGORY(_FV(B3097,"category_id")))</f>
        <v>-</v>
      </c>
      <c r="K3097" s="4" cm="1">
        <f t="array" ref="K3097">IFERROR(_FV(_xldudf_EVEONLINE_TYPE(_FV(_FV(A3097,"type"),"id")),"Adjusted Price",TRUE),0)</f>
        <v>0</v>
      </c>
      <c r="L3097" s="4">
        <f t="shared" si="48"/>
        <v>0</v>
      </c>
    </row>
    <row r="3098" spans="2:12">
      <c r="B3098" t="str" cm="1">
        <f t="array" ref="B3098">IF(A3098="","-",_xldudf_EVEONLINE_GROUP(_FV(_FV(A3098,"type"),"groupID")))</f>
        <v>-</v>
      </c>
      <c r="C3098" t="str" cm="1">
        <f t="array" ref="C3098">IF(B3098="-","-",_xldudf_EVEONLINE_CATEGORY(_FV(B3098,"category_id")))</f>
        <v>-</v>
      </c>
      <c r="K3098" s="4" cm="1">
        <f t="array" ref="K3098">IFERROR(_FV(_xldudf_EVEONLINE_TYPE(_FV(_FV(A3098,"type"),"id")),"Adjusted Price",TRUE),0)</f>
        <v>0</v>
      </c>
      <c r="L3098" s="4">
        <f t="shared" si="48"/>
        <v>0</v>
      </c>
    </row>
    <row r="3099" spans="2:12">
      <c r="B3099" t="str" cm="1">
        <f t="array" ref="B3099">IF(A3099="","-",_xldudf_EVEONLINE_GROUP(_FV(_FV(A3099,"type"),"groupID")))</f>
        <v>-</v>
      </c>
      <c r="C3099" t="str" cm="1">
        <f t="array" ref="C3099">IF(B3099="-","-",_xldudf_EVEONLINE_CATEGORY(_FV(B3099,"category_id")))</f>
        <v>-</v>
      </c>
      <c r="K3099" s="4" cm="1">
        <f t="array" ref="K3099">IFERROR(_FV(_xldudf_EVEONLINE_TYPE(_FV(_FV(A3099,"type"),"id")),"Adjusted Price",TRUE),0)</f>
        <v>0</v>
      </c>
      <c r="L3099" s="4">
        <f t="shared" si="48"/>
        <v>0</v>
      </c>
    </row>
    <row r="3100" spans="2:12">
      <c r="B3100" t="str" cm="1">
        <f t="array" ref="B3100">IF(A3100="","-",_xldudf_EVEONLINE_GROUP(_FV(_FV(A3100,"type"),"groupID")))</f>
        <v>-</v>
      </c>
      <c r="C3100" t="str" cm="1">
        <f t="array" ref="C3100">IF(B3100="-","-",_xldudf_EVEONLINE_CATEGORY(_FV(B3100,"category_id")))</f>
        <v>-</v>
      </c>
      <c r="K3100" s="4" cm="1">
        <f t="array" ref="K3100">IFERROR(_FV(_xldudf_EVEONLINE_TYPE(_FV(_FV(A3100,"type"),"id")),"Adjusted Price",TRUE),0)</f>
        <v>0</v>
      </c>
      <c r="L3100" s="4">
        <f t="shared" si="48"/>
        <v>0</v>
      </c>
    </row>
    <row r="3101" spans="2:12">
      <c r="B3101" t="str" cm="1">
        <f t="array" ref="B3101">IF(A3101="","-",_xldudf_EVEONLINE_GROUP(_FV(_FV(A3101,"type"),"groupID")))</f>
        <v>-</v>
      </c>
      <c r="C3101" t="str" cm="1">
        <f t="array" ref="C3101">IF(B3101="-","-",_xldudf_EVEONLINE_CATEGORY(_FV(B3101,"category_id")))</f>
        <v>-</v>
      </c>
      <c r="K3101" s="4" cm="1">
        <f t="array" ref="K3101">IFERROR(_FV(_xldudf_EVEONLINE_TYPE(_FV(_FV(A3101,"type"),"id")),"Adjusted Price",TRUE),0)</f>
        <v>0</v>
      </c>
      <c r="L3101" s="4">
        <f t="shared" si="48"/>
        <v>0</v>
      </c>
    </row>
    <row r="3102" spans="2:12">
      <c r="B3102" t="str" cm="1">
        <f t="array" ref="B3102">IF(A3102="","-",_xldudf_EVEONLINE_GROUP(_FV(_FV(A3102,"type"),"groupID")))</f>
        <v>-</v>
      </c>
      <c r="C3102" t="str" cm="1">
        <f t="array" ref="C3102">IF(B3102="-","-",_xldudf_EVEONLINE_CATEGORY(_FV(B3102,"category_id")))</f>
        <v>-</v>
      </c>
      <c r="K3102" s="4" cm="1">
        <f t="array" ref="K3102">IFERROR(_FV(_xldudf_EVEONLINE_TYPE(_FV(_FV(A3102,"type"),"id")),"Adjusted Price",TRUE),0)</f>
        <v>0</v>
      </c>
      <c r="L3102" s="4">
        <f t="shared" si="48"/>
        <v>0</v>
      </c>
    </row>
    <row r="3103" spans="2:12">
      <c r="B3103" t="str" cm="1">
        <f t="array" ref="B3103">IF(A3103="","-",_xldudf_EVEONLINE_GROUP(_FV(_FV(A3103,"type"),"groupID")))</f>
        <v>-</v>
      </c>
      <c r="C3103" t="str" cm="1">
        <f t="array" ref="C3103">IF(B3103="-","-",_xldudf_EVEONLINE_CATEGORY(_FV(B3103,"category_id")))</f>
        <v>-</v>
      </c>
      <c r="K3103" s="4" cm="1">
        <f t="array" ref="K3103">IFERROR(_FV(_xldudf_EVEONLINE_TYPE(_FV(_FV(A3103,"type"),"id")),"Adjusted Price",TRUE),0)</f>
        <v>0</v>
      </c>
      <c r="L3103" s="4">
        <f t="shared" si="48"/>
        <v>0</v>
      </c>
    </row>
    <row r="3104" spans="2:12">
      <c r="B3104" t="str" cm="1">
        <f t="array" ref="B3104">IF(A3104="","-",_xldudf_EVEONLINE_GROUP(_FV(_FV(A3104,"type"),"groupID")))</f>
        <v>-</v>
      </c>
      <c r="C3104" t="str" cm="1">
        <f t="array" ref="C3104">IF(B3104="-","-",_xldudf_EVEONLINE_CATEGORY(_FV(B3104,"category_id")))</f>
        <v>-</v>
      </c>
      <c r="K3104" s="4" cm="1">
        <f t="array" ref="K3104">IFERROR(_FV(_xldudf_EVEONLINE_TYPE(_FV(_FV(A3104,"type"),"id")),"Adjusted Price",TRUE),0)</f>
        <v>0</v>
      </c>
      <c r="L3104" s="4">
        <f t="shared" si="48"/>
        <v>0</v>
      </c>
    </row>
    <row r="3105" spans="2:12">
      <c r="B3105" t="str" cm="1">
        <f t="array" ref="B3105">IF(A3105="","-",_xldudf_EVEONLINE_GROUP(_FV(_FV(A3105,"type"),"groupID")))</f>
        <v>-</v>
      </c>
      <c r="C3105" t="str" cm="1">
        <f t="array" ref="C3105">IF(B3105="-","-",_xldudf_EVEONLINE_CATEGORY(_FV(B3105,"category_id")))</f>
        <v>-</v>
      </c>
      <c r="K3105" s="4" cm="1">
        <f t="array" ref="K3105">IFERROR(_FV(_xldudf_EVEONLINE_TYPE(_FV(_FV(A3105,"type"),"id")),"Adjusted Price",TRUE),0)</f>
        <v>0</v>
      </c>
      <c r="L3105" s="4">
        <f t="shared" si="48"/>
        <v>0</v>
      </c>
    </row>
    <row r="3106" spans="2:12">
      <c r="B3106" t="str" cm="1">
        <f t="array" ref="B3106">IF(A3106="","-",_xldudf_EVEONLINE_GROUP(_FV(_FV(A3106,"type"),"groupID")))</f>
        <v>-</v>
      </c>
      <c r="C3106" t="str" cm="1">
        <f t="array" ref="C3106">IF(B3106="-","-",_xldudf_EVEONLINE_CATEGORY(_FV(B3106,"category_id")))</f>
        <v>-</v>
      </c>
      <c r="K3106" s="4" cm="1">
        <f t="array" ref="K3106">IFERROR(_FV(_xldudf_EVEONLINE_TYPE(_FV(_FV(A3106,"type"),"id")),"Adjusted Price",TRUE),0)</f>
        <v>0</v>
      </c>
      <c r="L3106" s="4">
        <f t="shared" si="48"/>
        <v>0</v>
      </c>
    </row>
    <row r="3107" spans="2:12">
      <c r="B3107" t="str" cm="1">
        <f t="array" ref="B3107">IF(A3107="","-",_xldudf_EVEONLINE_GROUP(_FV(_FV(A3107,"type"),"groupID")))</f>
        <v>-</v>
      </c>
      <c r="C3107" t="str" cm="1">
        <f t="array" ref="C3107">IF(B3107="-","-",_xldudf_EVEONLINE_CATEGORY(_FV(B3107,"category_id")))</f>
        <v>-</v>
      </c>
      <c r="K3107" s="4" cm="1">
        <f t="array" ref="K3107">IFERROR(_FV(_xldudf_EVEONLINE_TYPE(_FV(_FV(A3107,"type"),"id")),"Adjusted Price",TRUE),0)</f>
        <v>0</v>
      </c>
      <c r="L3107" s="4">
        <f t="shared" si="48"/>
        <v>0</v>
      </c>
    </row>
    <row r="3108" spans="2:12">
      <c r="B3108" t="str" cm="1">
        <f t="array" ref="B3108">IF(A3108="","-",_xldudf_EVEONLINE_GROUP(_FV(_FV(A3108,"type"),"groupID")))</f>
        <v>-</v>
      </c>
      <c r="C3108" t="str" cm="1">
        <f t="array" ref="C3108">IF(B3108="-","-",_xldudf_EVEONLINE_CATEGORY(_FV(B3108,"category_id")))</f>
        <v>-</v>
      </c>
      <c r="K3108" s="4" cm="1">
        <f t="array" ref="K3108">IFERROR(_FV(_xldudf_EVEONLINE_TYPE(_FV(_FV(A3108,"type"),"id")),"Adjusted Price",TRUE),0)</f>
        <v>0</v>
      </c>
      <c r="L3108" s="4">
        <f t="shared" si="48"/>
        <v>0</v>
      </c>
    </row>
    <row r="3109" spans="2:12">
      <c r="B3109" t="str" cm="1">
        <f t="array" ref="B3109">IF(A3109="","-",_xldudf_EVEONLINE_GROUP(_FV(_FV(A3109,"type"),"groupID")))</f>
        <v>-</v>
      </c>
      <c r="C3109" t="str" cm="1">
        <f t="array" ref="C3109">IF(B3109="-","-",_xldudf_EVEONLINE_CATEGORY(_FV(B3109,"category_id")))</f>
        <v>-</v>
      </c>
      <c r="K3109" s="4" cm="1">
        <f t="array" ref="K3109">IFERROR(_FV(_xldudf_EVEONLINE_TYPE(_FV(_FV(A3109,"type"),"id")),"Adjusted Price",TRUE),0)</f>
        <v>0</v>
      </c>
      <c r="L3109" s="4">
        <f t="shared" si="48"/>
        <v>0</v>
      </c>
    </row>
    <row r="3110" spans="2:12">
      <c r="B3110" t="str" cm="1">
        <f t="array" ref="B3110">IF(A3110="","-",_xldudf_EVEONLINE_GROUP(_FV(_FV(A3110,"type"),"groupID")))</f>
        <v>-</v>
      </c>
      <c r="C3110" t="str" cm="1">
        <f t="array" ref="C3110">IF(B3110="-","-",_xldudf_EVEONLINE_CATEGORY(_FV(B3110,"category_id")))</f>
        <v>-</v>
      </c>
      <c r="K3110" s="4" cm="1">
        <f t="array" ref="K3110">IFERROR(_FV(_xldudf_EVEONLINE_TYPE(_FV(_FV(A3110,"type"),"id")),"Adjusted Price",TRUE),0)</f>
        <v>0</v>
      </c>
      <c r="L3110" s="4">
        <f t="shared" si="48"/>
        <v>0</v>
      </c>
    </row>
    <row r="3111" spans="2:12">
      <c r="B3111" t="str" cm="1">
        <f t="array" ref="B3111">IF(A3111="","-",_xldudf_EVEONLINE_GROUP(_FV(_FV(A3111,"type"),"groupID")))</f>
        <v>-</v>
      </c>
      <c r="C3111" t="str" cm="1">
        <f t="array" ref="C3111">IF(B3111="-","-",_xldudf_EVEONLINE_CATEGORY(_FV(B3111,"category_id")))</f>
        <v>-</v>
      </c>
      <c r="K3111" s="4" cm="1">
        <f t="array" ref="K3111">IFERROR(_FV(_xldudf_EVEONLINE_TYPE(_FV(_FV(A3111,"type"),"id")),"Adjusted Price",TRUE),0)</f>
        <v>0</v>
      </c>
      <c r="L3111" s="4">
        <f t="shared" si="48"/>
        <v>0</v>
      </c>
    </row>
    <row r="3112" spans="2:12">
      <c r="B3112" t="str" cm="1">
        <f t="array" ref="B3112">IF(A3112="","-",_xldudf_EVEONLINE_GROUP(_FV(_FV(A3112,"type"),"groupID")))</f>
        <v>-</v>
      </c>
      <c r="C3112" t="str" cm="1">
        <f t="array" ref="C3112">IF(B3112="-","-",_xldudf_EVEONLINE_CATEGORY(_FV(B3112,"category_id")))</f>
        <v>-</v>
      </c>
      <c r="K3112" s="4" cm="1">
        <f t="array" ref="K3112">IFERROR(_FV(_xldudf_EVEONLINE_TYPE(_FV(_FV(A3112,"type"),"id")),"Adjusted Price",TRUE),0)</f>
        <v>0</v>
      </c>
      <c r="L3112" s="4">
        <f t="shared" si="48"/>
        <v>0</v>
      </c>
    </row>
    <row r="3113" spans="2:12">
      <c r="B3113" t="str" cm="1">
        <f t="array" ref="B3113">IF(A3113="","-",_xldudf_EVEONLINE_GROUP(_FV(_FV(A3113,"type"),"groupID")))</f>
        <v>-</v>
      </c>
      <c r="C3113" t="str" cm="1">
        <f t="array" ref="C3113">IF(B3113="-","-",_xldudf_EVEONLINE_CATEGORY(_FV(B3113,"category_id")))</f>
        <v>-</v>
      </c>
      <c r="K3113" s="4" cm="1">
        <f t="array" ref="K3113">IFERROR(_FV(_xldudf_EVEONLINE_TYPE(_FV(_FV(A3113,"type"),"id")),"Adjusted Price",TRUE),0)</f>
        <v>0</v>
      </c>
      <c r="L3113" s="4">
        <f t="shared" si="48"/>
        <v>0</v>
      </c>
    </row>
    <row r="3114" spans="2:12">
      <c r="B3114" t="str" cm="1">
        <f t="array" ref="B3114">IF(A3114="","-",_xldudf_EVEONLINE_GROUP(_FV(_FV(A3114,"type"),"groupID")))</f>
        <v>-</v>
      </c>
      <c r="C3114" t="str" cm="1">
        <f t="array" ref="C3114">IF(B3114="-","-",_xldudf_EVEONLINE_CATEGORY(_FV(B3114,"category_id")))</f>
        <v>-</v>
      </c>
      <c r="K3114" s="4" cm="1">
        <f t="array" ref="K3114">IFERROR(_FV(_xldudf_EVEONLINE_TYPE(_FV(_FV(A3114,"type"),"id")),"Adjusted Price",TRUE),0)</f>
        <v>0</v>
      </c>
      <c r="L3114" s="4">
        <f t="shared" si="48"/>
        <v>0</v>
      </c>
    </row>
    <row r="3115" spans="2:12">
      <c r="B3115" t="str" cm="1">
        <f t="array" ref="B3115">IF(A3115="","-",_xldudf_EVEONLINE_GROUP(_FV(_FV(A3115,"type"),"groupID")))</f>
        <v>-</v>
      </c>
      <c r="C3115" t="str" cm="1">
        <f t="array" ref="C3115">IF(B3115="-","-",_xldudf_EVEONLINE_CATEGORY(_FV(B3115,"category_id")))</f>
        <v>-</v>
      </c>
      <c r="K3115" s="4" cm="1">
        <f t="array" ref="K3115">IFERROR(_FV(_xldudf_EVEONLINE_TYPE(_FV(_FV(A3115,"type"),"id")),"Adjusted Price",TRUE),0)</f>
        <v>0</v>
      </c>
      <c r="L3115" s="4">
        <f t="shared" si="48"/>
        <v>0</v>
      </c>
    </row>
    <row r="3116" spans="2:12">
      <c r="B3116" t="str" cm="1">
        <f t="array" ref="B3116">IF(A3116="","-",_xldudf_EVEONLINE_GROUP(_FV(_FV(A3116,"type"),"groupID")))</f>
        <v>-</v>
      </c>
      <c r="C3116" t="str" cm="1">
        <f t="array" ref="C3116">IF(B3116="-","-",_xldudf_EVEONLINE_CATEGORY(_FV(B3116,"category_id")))</f>
        <v>-</v>
      </c>
      <c r="K3116" s="4" cm="1">
        <f t="array" ref="K3116">IFERROR(_FV(_xldudf_EVEONLINE_TYPE(_FV(_FV(A3116,"type"),"id")),"Adjusted Price",TRUE),0)</f>
        <v>0</v>
      </c>
      <c r="L3116" s="4">
        <f t="shared" si="48"/>
        <v>0</v>
      </c>
    </row>
    <row r="3117" spans="2:12">
      <c r="B3117" t="str" cm="1">
        <f t="array" ref="B3117">IF(A3117="","-",_xldudf_EVEONLINE_GROUP(_FV(_FV(A3117,"type"),"groupID")))</f>
        <v>-</v>
      </c>
      <c r="C3117" t="str" cm="1">
        <f t="array" ref="C3117">IF(B3117="-","-",_xldudf_EVEONLINE_CATEGORY(_FV(B3117,"category_id")))</f>
        <v>-</v>
      </c>
      <c r="K3117" s="4" cm="1">
        <f t="array" ref="K3117">IFERROR(_FV(_xldudf_EVEONLINE_TYPE(_FV(_FV(A3117,"type"),"id")),"Adjusted Price",TRUE),0)</f>
        <v>0</v>
      </c>
      <c r="L3117" s="4">
        <f t="shared" si="48"/>
        <v>0</v>
      </c>
    </row>
    <row r="3118" spans="2:12">
      <c r="B3118" t="str" cm="1">
        <f t="array" ref="B3118">IF(A3118="","-",_xldudf_EVEONLINE_GROUP(_FV(_FV(A3118,"type"),"groupID")))</f>
        <v>-</v>
      </c>
      <c r="C3118" t="str" cm="1">
        <f t="array" ref="C3118">IF(B3118="-","-",_xldudf_EVEONLINE_CATEGORY(_FV(B3118,"category_id")))</f>
        <v>-</v>
      </c>
      <c r="K3118" s="4" cm="1">
        <f t="array" ref="K3118">IFERROR(_FV(_xldudf_EVEONLINE_TYPE(_FV(_FV(A3118,"type"),"id")),"Adjusted Price",TRUE),0)</f>
        <v>0</v>
      </c>
      <c r="L3118" s="4">
        <f t="shared" si="48"/>
        <v>0</v>
      </c>
    </row>
    <row r="3119" spans="2:12">
      <c r="B3119" t="str" cm="1">
        <f t="array" ref="B3119">IF(A3119="","-",_xldudf_EVEONLINE_GROUP(_FV(_FV(A3119,"type"),"groupID")))</f>
        <v>-</v>
      </c>
      <c r="C3119" t="str" cm="1">
        <f t="array" ref="C3119">IF(B3119="-","-",_xldudf_EVEONLINE_CATEGORY(_FV(B3119,"category_id")))</f>
        <v>-</v>
      </c>
      <c r="K3119" s="4" cm="1">
        <f t="array" ref="K3119">IFERROR(_FV(_xldudf_EVEONLINE_TYPE(_FV(_FV(A3119,"type"),"id")),"Adjusted Price",TRUE),0)</f>
        <v>0</v>
      </c>
      <c r="L3119" s="4">
        <f t="shared" si="48"/>
        <v>0</v>
      </c>
    </row>
    <row r="3120" spans="2:12">
      <c r="B3120" t="str" cm="1">
        <f t="array" ref="B3120">IF(A3120="","-",_xldudf_EVEONLINE_GROUP(_FV(_FV(A3120,"type"),"groupID")))</f>
        <v>-</v>
      </c>
      <c r="C3120" t="str" cm="1">
        <f t="array" ref="C3120">IF(B3120="-","-",_xldudf_EVEONLINE_CATEGORY(_FV(B3120,"category_id")))</f>
        <v>-</v>
      </c>
      <c r="K3120" s="4" cm="1">
        <f t="array" ref="K3120">IFERROR(_FV(_xldudf_EVEONLINE_TYPE(_FV(_FV(A3120,"type"),"id")),"Adjusted Price",TRUE),0)</f>
        <v>0</v>
      </c>
      <c r="L3120" s="4">
        <f t="shared" si="48"/>
        <v>0</v>
      </c>
    </row>
    <row r="3121" spans="2:12">
      <c r="B3121" t="str" cm="1">
        <f t="array" ref="B3121">IF(A3121="","-",_xldudf_EVEONLINE_GROUP(_FV(_FV(A3121,"type"),"groupID")))</f>
        <v>-</v>
      </c>
      <c r="C3121" t="str" cm="1">
        <f t="array" ref="C3121">IF(B3121="-","-",_xldudf_EVEONLINE_CATEGORY(_FV(B3121,"category_id")))</f>
        <v>-</v>
      </c>
      <c r="K3121" s="4" cm="1">
        <f t="array" ref="K3121">IFERROR(_FV(_xldudf_EVEONLINE_TYPE(_FV(_FV(A3121,"type"),"id")),"Adjusted Price",TRUE),0)</f>
        <v>0</v>
      </c>
      <c r="L3121" s="4">
        <f t="shared" si="48"/>
        <v>0</v>
      </c>
    </row>
    <row r="3122" spans="2:12">
      <c r="B3122" t="str" cm="1">
        <f t="array" ref="B3122">IF(A3122="","-",_xldudf_EVEONLINE_GROUP(_FV(_FV(A3122,"type"),"groupID")))</f>
        <v>-</v>
      </c>
      <c r="C3122" t="str" cm="1">
        <f t="array" ref="C3122">IF(B3122="-","-",_xldudf_EVEONLINE_CATEGORY(_FV(B3122,"category_id")))</f>
        <v>-</v>
      </c>
      <c r="K3122" s="4" cm="1">
        <f t="array" ref="K3122">IFERROR(_FV(_xldudf_EVEONLINE_TYPE(_FV(_FV(A3122,"type"),"id")),"Adjusted Price",TRUE),0)</f>
        <v>0</v>
      </c>
      <c r="L3122" s="4">
        <f t="shared" si="48"/>
        <v>0</v>
      </c>
    </row>
    <row r="3123" spans="2:12">
      <c r="B3123" t="str" cm="1">
        <f t="array" ref="B3123">IF(A3123="","-",_xldudf_EVEONLINE_GROUP(_FV(_FV(A3123,"type"),"groupID")))</f>
        <v>-</v>
      </c>
      <c r="C3123" t="str" cm="1">
        <f t="array" ref="C3123">IF(B3123="-","-",_xldudf_EVEONLINE_CATEGORY(_FV(B3123,"category_id")))</f>
        <v>-</v>
      </c>
      <c r="K3123" s="4" cm="1">
        <f t="array" ref="K3123">IFERROR(_FV(_xldudf_EVEONLINE_TYPE(_FV(_FV(A3123,"type"),"id")),"Adjusted Price",TRUE),0)</f>
        <v>0</v>
      </c>
      <c r="L3123" s="4">
        <f t="shared" si="48"/>
        <v>0</v>
      </c>
    </row>
    <row r="3124" spans="2:12">
      <c r="B3124" t="str" cm="1">
        <f t="array" ref="B3124">IF(A3124="","-",_xldudf_EVEONLINE_GROUP(_FV(_FV(A3124,"type"),"groupID")))</f>
        <v>-</v>
      </c>
      <c r="C3124" t="str" cm="1">
        <f t="array" ref="C3124">IF(B3124="-","-",_xldudf_EVEONLINE_CATEGORY(_FV(B3124,"category_id")))</f>
        <v>-</v>
      </c>
      <c r="K3124" s="4" cm="1">
        <f t="array" ref="K3124">IFERROR(_FV(_xldudf_EVEONLINE_TYPE(_FV(_FV(A3124,"type"),"id")),"Adjusted Price",TRUE),0)</f>
        <v>0</v>
      </c>
      <c r="L3124" s="4">
        <f t="shared" si="48"/>
        <v>0</v>
      </c>
    </row>
    <row r="3125" spans="2:12">
      <c r="B3125" t="str" cm="1">
        <f t="array" ref="B3125">IF(A3125="","-",_xldudf_EVEONLINE_GROUP(_FV(_FV(A3125,"type"),"groupID")))</f>
        <v>-</v>
      </c>
      <c r="C3125" t="str" cm="1">
        <f t="array" ref="C3125">IF(B3125="-","-",_xldudf_EVEONLINE_CATEGORY(_FV(B3125,"category_id")))</f>
        <v>-</v>
      </c>
      <c r="K3125" s="4" cm="1">
        <f t="array" ref="K3125">IFERROR(_FV(_xldudf_EVEONLINE_TYPE(_FV(_FV(A3125,"type"),"id")),"Adjusted Price",TRUE),0)</f>
        <v>0</v>
      </c>
      <c r="L3125" s="4">
        <f t="shared" si="48"/>
        <v>0</v>
      </c>
    </row>
    <row r="3126" spans="2:12">
      <c r="B3126" t="str" cm="1">
        <f t="array" ref="B3126">IF(A3126="","-",_xldudf_EVEONLINE_GROUP(_FV(_FV(A3126,"type"),"groupID")))</f>
        <v>-</v>
      </c>
      <c r="C3126" t="str" cm="1">
        <f t="array" ref="C3126">IF(B3126="-","-",_xldudf_EVEONLINE_CATEGORY(_FV(B3126,"category_id")))</f>
        <v>-</v>
      </c>
      <c r="K3126" s="4" cm="1">
        <f t="array" ref="K3126">IFERROR(_FV(_xldudf_EVEONLINE_TYPE(_FV(_FV(A3126,"type"),"id")),"Adjusted Price",TRUE),0)</f>
        <v>0</v>
      </c>
      <c r="L3126" s="4">
        <f t="shared" si="48"/>
        <v>0</v>
      </c>
    </row>
    <row r="3127" spans="2:12">
      <c r="B3127" t="str" cm="1">
        <f t="array" ref="B3127">IF(A3127="","-",_xldudf_EVEONLINE_GROUP(_FV(_FV(A3127,"type"),"groupID")))</f>
        <v>-</v>
      </c>
      <c r="C3127" t="str" cm="1">
        <f t="array" ref="C3127">IF(B3127="-","-",_xldudf_EVEONLINE_CATEGORY(_FV(B3127,"category_id")))</f>
        <v>-</v>
      </c>
      <c r="K3127" s="4" cm="1">
        <f t="array" ref="K3127">IFERROR(_FV(_xldudf_EVEONLINE_TYPE(_FV(_FV(A3127,"type"),"id")),"Adjusted Price",TRUE),0)</f>
        <v>0</v>
      </c>
      <c r="L3127" s="4">
        <f t="shared" si="48"/>
        <v>0</v>
      </c>
    </row>
    <row r="3128" spans="2:12">
      <c r="B3128" t="str" cm="1">
        <f t="array" ref="B3128">IF(A3128="","-",_xldudf_EVEONLINE_GROUP(_FV(_FV(A3128,"type"),"groupID")))</f>
        <v>-</v>
      </c>
      <c r="C3128" t="str" cm="1">
        <f t="array" ref="C3128">IF(B3128="-","-",_xldudf_EVEONLINE_CATEGORY(_FV(B3128,"category_id")))</f>
        <v>-</v>
      </c>
      <c r="K3128" s="4" cm="1">
        <f t="array" ref="K3128">IFERROR(_FV(_xldudf_EVEONLINE_TYPE(_FV(_FV(A3128,"type"),"id")),"Adjusted Price",TRUE),0)</f>
        <v>0</v>
      </c>
      <c r="L3128" s="4">
        <f t="shared" si="48"/>
        <v>0</v>
      </c>
    </row>
    <row r="3129" spans="2:12">
      <c r="B3129" t="str" cm="1">
        <f t="array" ref="B3129">IF(A3129="","-",_xldudf_EVEONLINE_GROUP(_FV(_FV(A3129,"type"),"groupID")))</f>
        <v>-</v>
      </c>
      <c r="C3129" t="str" cm="1">
        <f t="array" ref="C3129">IF(B3129="-","-",_xldudf_EVEONLINE_CATEGORY(_FV(B3129,"category_id")))</f>
        <v>-</v>
      </c>
      <c r="K3129" s="4" cm="1">
        <f t="array" ref="K3129">IFERROR(_FV(_xldudf_EVEONLINE_TYPE(_FV(_FV(A3129,"type"),"id")),"Adjusted Price",TRUE),0)</f>
        <v>0</v>
      </c>
      <c r="L3129" s="4">
        <f t="shared" si="48"/>
        <v>0</v>
      </c>
    </row>
    <row r="3130" spans="2:12">
      <c r="B3130" t="str" cm="1">
        <f t="array" ref="B3130">IF(A3130="","-",_xldudf_EVEONLINE_GROUP(_FV(_FV(A3130,"type"),"groupID")))</f>
        <v>-</v>
      </c>
      <c r="C3130" t="str" cm="1">
        <f t="array" ref="C3130">IF(B3130="-","-",_xldudf_EVEONLINE_CATEGORY(_FV(B3130,"category_id")))</f>
        <v>-</v>
      </c>
      <c r="K3130" s="4" cm="1">
        <f t="array" ref="K3130">IFERROR(_FV(_xldudf_EVEONLINE_TYPE(_FV(_FV(A3130,"type"),"id")),"Adjusted Price",TRUE),0)</f>
        <v>0</v>
      </c>
      <c r="L3130" s="4">
        <f t="shared" si="48"/>
        <v>0</v>
      </c>
    </row>
    <row r="3131" spans="2:12">
      <c r="B3131" t="str" cm="1">
        <f t="array" ref="B3131">IF(A3131="","-",_xldudf_EVEONLINE_GROUP(_FV(_FV(A3131,"type"),"groupID")))</f>
        <v>-</v>
      </c>
      <c r="C3131" t="str" cm="1">
        <f t="array" ref="C3131">IF(B3131="-","-",_xldudf_EVEONLINE_CATEGORY(_FV(B3131,"category_id")))</f>
        <v>-</v>
      </c>
      <c r="K3131" s="4" cm="1">
        <f t="array" ref="K3131">IFERROR(_FV(_xldudf_EVEONLINE_TYPE(_FV(_FV(A3131,"type"),"id")),"Adjusted Price",TRUE),0)</f>
        <v>0</v>
      </c>
      <c r="L3131" s="4">
        <f t="shared" si="48"/>
        <v>0</v>
      </c>
    </row>
    <row r="3132" spans="2:12">
      <c r="B3132" t="str" cm="1">
        <f t="array" ref="B3132">IF(A3132="","-",_xldudf_EVEONLINE_GROUP(_FV(_FV(A3132,"type"),"groupID")))</f>
        <v>-</v>
      </c>
      <c r="C3132" t="str" cm="1">
        <f t="array" ref="C3132">IF(B3132="-","-",_xldudf_EVEONLINE_CATEGORY(_FV(B3132,"category_id")))</f>
        <v>-</v>
      </c>
      <c r="K3132" s="4" cm="1">
        <f t="array" ref="K3132">IFERROR(_FV(_xldudf_EVEONLINE_TYPE(_FV(_FV(A3132,"type"),"id")),"Adjusted Price",TRUE),0)</f>
        <v>0</v>
      </c>
      <c r="L3132" s="4">
        <f t="shared" si="48"/>
        <v>0</v>
      </c>
    </row>
    <row r="3133" spans="2:12">
      <c r="B3133" t="str" cm="1">
        <f t="array" ref="B3133">IF(A3133="","-",_xldudf_EVEONLINE_GROUP(_FV(_FV(A3133,"type"),"groupID")))</f>
        <v>-</v>
      </c>
      <c r="C3133" t="str" cm="1">
        <f t="array" ref="C3133">IF(B3133="-","-",_xldudf_EVEONLINE_CATEGORY(_FV(B3133,"category_id")))</f>
        <v>-</v>
      </c>
      <c r="K3133" s="4" cm="1">
        <f t="array" ref="K3133">IFERROR(_FV(_xldudf_EVEONLINE_TYPE(_FV(_FV(A3133,"type"),"id")),"Adjusted Price",TRUE),0)</f>
        <v>0</v>
      </c>
      <c r="L3133" s="4">
        <f t="shared" si="48"/>
        <v>0</v>
      </c>
    </row>
    <row r="3134" spans="2:12">
      <c r="B3134" t="str" cm="1">
        <f t="array" ref="B3134">IF(A3134="","-",_xldudf_EVEONLINE_GROUP(_FV(_FV(A3134,"type"),"groupID")))</f>
        <v>-</v>
      </c>
      <c r="C3134" t="str" cm="1">
        <f t="array" ref="C3134">IF(B3134="-","-",_xldudf_EVEONLINE_CATEGORY(_FV(B3134,"category_id")))</f>
        <v>-</v>
      </c>
      <c r="K3134" s="4" cm="1">
        <f t="array" ref="K3134">IFERROR(_FV(_xldudf_EVEONLINE_TYPE(_FV(_FV(A3134,"type"),"id")),"Adjusted Price",TRUE),0)</f>
        <v>0</v>
      </c>
      <c r="L3134" s="4">
        <f t="shared" si="48"/>
        <v>0</v>
      </c>
    </row>
    <row r="3135" spans="2:12">
      <c r="B3135" t="str" cm="1">
        <f t="array" ref="B3135">IF(A3135="","-",_xldudf_EVEONLINE_GROUP(_FV(_FV(A3135,"type"),"groupID")))</f>
        <v>-</v>
      </c>
      <c r="C3135" t="str" cm="1">
        <f t="array" ref="C3135">IF(B3135="-","-",_xldudf_EVEONLINE_CATEGORY(_FV(B3135,"category_id")))</f>
        <v>-</v>
      </c>
      <c r="K3135" s="4" cm="1">
        <f t="array" ref="K3135">IFERROR(_FV(_xldudf_EVEONLINE_TYPE(_FV(_FV(A3135,"type"),"id")),"Adjusted Price",TRUE),0)</f>
        <v>0</v>
      </c>
      <c r="L3135" s="4">
        <f t="shared" si="48"/>
        <v>0</v>
      </c>
    </row>
    <row r="3136" spans="2:12">
      <c r="B3136" t="str" cm="1">
        <f t="array" ref="B3136">IF(A3136="","-",_xldudf_EVEONLINE_GROUP(_FV(_FV(A3136,"type"),"groupID")))</f>
        <v>-</v>
      </c>
      <c r="C3136" t="str" cm="1">
        <f t="array" ref="C3136">IF(B3136="-","-",_xldudf_EVEONLINE_CATEGORY(_FV(B3136,"category_id")))</f>
        <v>-</v>
      </c>
      <c r="K3136" s="4" cm="1">
        <f t="array" ref="K3136">IFERROR(_FV(_xldudf_EVEONLINE_TYPE(_FV(_FV(A3136,"type"),"id")),"Adjusted Price",TRUE),0)</f>
        <v>0</v>
      </c>
      <c r="L3136" s="4">
        <f t="shared" si="48"/>
        <v>0</v>
      </c>
    </row>
    <row r="3137" spans="2:12">
      <c r="B3137" t="str" cm="1">
        <f t="array" ref="B3137">IF(A3137="","-",_xldudf_EVEONLINE_GROUP(_FV(_FV(A3137,"type"),"groupID")))</f>
        <v>-</v>
      </c>
      <c r="C3137" t="str" cm="1">
        <f t="array" ref="C3137">IF(B3137="-","-",_xldudf_EVEONLINE_CATEGORY(_FV(B3137,"category_id")))</f>
        <v>-</v>
      </c>
      <c r="K3137" s="4" cm="1">
        <f t="array" ref="K3137">IFERROR(_FV(_xldudf_EVEONLINE_TYPE(_FV(_FV(A3137,"type"),"id")),"Adjusted Price",TRUE),0)</f>
        <v>0</v>
      </c>
      <c r="L3137" s="4">
        <f t="shared" si="48"/>
        <v>0</v>
      </c>
    </row>
    <row r="3138" spans="2:12">
      <c r="B3138" t="str" cm="1">
        <f t="array" ref="B3138">IF(A3138="","-",_xldudf_EVEONLINE_GROUP(_FV(_FV(A3138,"type"),"groupID")))</f>
        <v>-</v>
      </c>
      <c r="C3138" t="str" cm="1">
        <f t="array" ref="C3138">IF(B3138="-","-",_xldudf_EVEONLINE_CATEGORY(_FV(B3138,"category_id")))</f>
        <v>-</v>
      </c>
      <c r="K3138" s="4" cm="1">
        <f t="array" ref="K3138">IFERROR(_FV(_xldudf_EVEONLINE_TYPE(_FV(_FV(A3138,"type"),"id")),"Adjusted Price",TRUE),0)</f>
        <v>0</v>
      </c>
      <c r="L3138" s="4">
        <f t="shared" si="48"/>
        <v>0</v>
      </c>
    </row>
    <row r="3139" spans="2:12">
      <c r="B3139" t="str" cm="1">
        <f t="array" ref="B3139">IF(A3139="","-",_xldudf_EVEONLINE_GROUP(_FV(_FV(A3139,"type"),"groupID")))</f>
        <v>-</v>
      </c>
      <c r="C3139" t="str" cm="1">
        <f t="array" ref="C3139">IF(B3139="-","-",_xldudf_EVEONLINE_CATEGORY(_FV(B3139,"category_id")))</f>
        <v>-</v>
      </c>
      <c r="K3139" s="4" cm="1">
        <f t="array" ref="K3139">IFERROR(_FV(_xldudf_EVEONLINE_TYPE(_FV(_FV(A3139,"type"),"id")),"Adjusted Price",TRUE),0)</f>
        <v>0</v>
      </c>
      <c r="L3139" s="4">
        <f t="shared" ref="L3139:L3202" si="49">F3139*K3139</f>
        <v>0</v>
      </c>
    </row>
    <row r="3140" spans="2:12">
      <c r="B3140" t="str" cm="1">
        <f t="array" ref="B3140">IF(A3140="","-",_xldudf_EVEONLINE_GROUP(_FV(_FV(A3140,"type"),"groupID")))</f>
        <v>-</v>
      </c>
      <c r="C3140" t="str" cm="1">
        <f t="array" ref="C3140">IF(B3140="-","-",_xldudf_EVEONLINE_CATEGORY(_FV(B3140,"category_id")))</f>
        <v>-</v>
      </c>
      <c r="K3140" s="4" cm="1">
        <f t="array" ref="K3140">IFERROR(_FV(_xldudf_EVEONLINE_TYPE(_FV(_FV(A3140,"type"),"id")),"Adjusted Price",TRUE),0)</f>
        <v>0</v>
      </c>
      <c r="L3140" s="4">
        <f t="shared" si="49"/>
        <v>0</v>
      </c>
    </row>
    <row r="3141" spans="2:12">
      <c r="B3141" t="str" cm="1">
        <f t="array" ref="B3141">IF(A3141="","-",_xldudf_EVEONLINE_GROUP(_FV(_FV(A3141,"type"),"groupID")))</f>
        <v>-</v>
      </c>
      <c r="C3141" t="str" cm="1">
        <f t="array" ref="C3141">IF(B3141="-","-",_xldudf_EVEONLINE_CATEGORY(_FV(B3141,"category_id")))</f>
        <v>-</v>
      </c>
      <c r="K3141" s="4" cm="1">
        <f t="array" ref="K3141">IFERROR(_FV(_xldudf_EVEONLINE_TYPE(_FV(_FV(A3141,"type"),"id")),"Adjusted Price",TRUE),0)</f>
        <v>0</v>
      </c>
      <c r="L3141" s="4">
        <f t="shared" si="49"/>
        <v>0</v>
      </c>
    </row>
    <row r="3142" spans="2:12">
      <c r="B3142" t="str" cm="1">
        <f t="array" ref="B3142">IF(A3142="","-",_xldudf_EVEONLINE_GROUP(_FV(_FV(A3142,"type"),"groupID")))</f>
        <v>-</v>
      </c>
      <c r="C3142" t="str" cm="1">
        <f t="array" ref="C3142">IF(B3142="-","-",_xldudf_EVEONLINE_CATEGORY(_FV(B3142,"category_id")))</f>
        <v>-</v>
      </c>
      <c r="K3142" s="4" cm="1">
        <f t="array" ref="K3142">IFERROR(_FV(_xldudf_EVEONLINE_TYPE(_FV(_FV(A3142,"type"),"id")),"Adjusted Price",TRUE),0)</f>
        <v>0</v>
      </c>
      <c r="L3142" s="4">
        <f t="shared" si="49"/>
        <v>0</v>
      </c>
    </row>
    <row r="3143" spans="2:12">
      <c r="B3143" t="str" cm="1">
        <f t="array" ref="B3143">IF(A3143="","-",_xldudf_EVEONLINE_GROUP(_FV(_FV(A3143,"type"),"groupID")))</f>
        <v>-</v>
      </c>
      <c r="C3143" t="str" cm="1">
        <f t="array" ref="C3143">IF(B3143="-","-",_xldudf_EVEONLINE_CATEGORY(_FV(B3143,"category_id")))</f>
        <v>-</v>
      </c>
      <c r="K3143" s="4" cm="1">
        <f t="array" ref="K3143">IFERROR(_FV(_xldudf_EVEONLINE_TYPE(_FV(_FV(A3143,"type"),"id")),"Adjusted Price",TRUE),0)</f>
        <v>0</v>
      </c>
      <c r="L3143" s="4">
        <f t="shared" si="49"/>
        <v>0</v>
      </c>
    </row>
    <row r="3144" spans="2:12">
      <c r="B3144" t="str" cm="1">
        <f t="array" ref="B3144">IF(A3144="","-",_xldudf_EVEONLINE_GROUP(_FV(_FV(A3144,"type"),"groupID")))</f>
        <v>-</v>
      </c>
      <c r="C3144" t="str" cm="1">
        <f t="array" ref="C3144">IF(B3144="-","-",_xldudf_EVEONLINE_CATEGORY(_FV(B3144,"category_id")))</f>
        <v>-</v>
      </c>
      <c r="K3144" s="4" cm="1">
        <f t="array" ref="K3144">IFERROR(_FV(_xldudf_EVEONLINE_TYPE(_FV(_FV(A3144,"type"),"id")),"Adjusted Price",TRUE),0)</f>
        <v>0</v>
      </c>
      <c r="L3144" s="4">
        <f t="shared" si="49"/>
        <v>0</v>
      </c>
    </row>
    <row r="3145" spans="2:12">
      <c r="B3145" t="str" cm="1">
        <f t="array" ref="B3145">IF(A3145="","-",_xldudf_EVEONLINE_GROUP(_FV(_FV(A3145,"type"),"groupID")))</f>
        <v>-</v>
      </c>
      <c r="C3145" t="str" cm="1">
        <f t="array" ref="C3145">IF(B3145="-","-",_xldudf_EVEONLINE_CATEGORY(_FV(B3145,"category_id")))</f>
        <v>-</v>
      </c>
      <c r="K3145" s="4" cm="1">
        <f t="array" ref="K3145">IFERROR(_FV(_xldudf_EVEONLINE_TYPE(_FV(_FV(A3145,"type"),"id")),"Adjusted Price",TRUE),0)</f>
        <v>0</v>
      </c>
      <c r="L3145" s="4">
        <f t="shared" si="49"/>
        <v>0</v>
      </c>
    </row>
    <row r="3146" spans="2:12">
      <c r="B3146" t="str" cm="1">
        <f t="array" ref="B3146">IF(A3146="","-",_xldudf_EVEONLINE_GROUP(_FV(_FV(A3146,"type"),"groupID")))</f>
        <v>-</v>
      </c>
      <c r="C3146" t="str" cm="1">
        <f t="array" ref="C3146">IF(B3146="-","-",_xldudf_EVEONLINE_CATEGORY(_FV(B3146,"category_id")))</f>
        <v>-</v>
      </c>
      <c r="K3146" s="4" cm="1">
        <f t="array" ref="K3146">IFERROR(_FV(_xldudf_EVEONLINE_TYPE(_FV(_FV(A3146,"type"),"id")),"Adjusted Price",TRUE),0)</f>
        <v>0</v>
      </c>
      <c r="L3146" s="4">
        <f t="shared" si="49"/>
        <v>0</v>
      </c>
    </row>
    <row r="3147" spans="2:12">
      <c r="B3147" t="str" cm="1">
        <f t="array" ref="B3147">IF(A3147="","-",_xldudf_EVEONLINE_GROUP(_FV(_FV(A3147,"type"),"groupID")))</f>
        <v>-</v>
      </c>
      <c r="C3147" t="str" cm="1">
        <f t="array" ref="C3147">IF(B3147="-","-",_xldudf_EVEONLINE_CATEGORY(_FV(B3147,"category_id")))</f>
        <v>-</v>
      </c>
      <c r="K3147" s="4" cm="1">
        <f t="array" ref="K3147">IFERROR(_FV(_xldudf_EVEONLINE_TYPE(_FV(_FV(A3147,"type"),"id")),"Adjusted Price",TRUE),0)</f>
        <v>0</v>
      </c>
      <c r="L3147" s="4">
        <f t="shared" si="49"/>
        <v>0</v>
      </c>
    </row>
    <row r="3148" spans="2:12">
      <c r="B3148" t="str" cm="1">
        <f t="array" ref="B3148">IF(A3148="","-",_xldudf_EVEONLINE_GROUP(_FV(_FV(A3148,"type"),"groupID")))</f>
        <v>-</v>
      </c>
      <c r="C3148" t="str" cm="1">
        <f t="array" ref="C3148">IF(B3148="-","-",_xldudf_EVEONLINE_CATEGORY(_FV(B3148,"category_id")))</f>
        <v>-</v>
      </c>
      <c r="K3148" s="4" cm="1">
        <f t="array" ref="K3148">IFERROR(_FV(_xldudf_EVEONLINE_TYPE(_FV(_FV(A3148,"type"),"id")),"Adjusted Price",TRUE),0)</f>
        <v>0</v>
      </c>
      <c r="L3148" s="4">
        <f t="shared" si="49"/>
        <v>0</v>
      </c>
    </row>
    <row r="3149" spans="2:12">
      <c r="B3149" t="str" cm="1">
        <f t="array" ref="B3149">IF(A3149="","-",_xldudf_EVEONLINE_GROUP(_FV(_FV(A3149,"type"),"groupID")))</f>
        <v>-</v>
      </c>
      <c r="C3149" t="str" cm="1">
        <f t="array" ref="C3149">IF(B3149="-","-",_xldudf_EVEONLINE_CATEGORY(_FV(B3149,"category_id")))</f>
        <v>-</v>
      </c>
      <c r="K3149" s="4" cm="1">
        <f t="array" ref="K3149">IFERROR(_FV(_xldudf_EVEONLINE_TYPE(_FV(_FV(A3149,"type"),"id")),"Adjusted Price",TRUE),0)</f>
        <v>0</v>
      </c>
      <c r="L3149" s="4">
        <f t="shared" si="49"/>
        <v>0</v>
      </c>
    </row>
    <row r="3150" spans="2:12">
      <c r="B3150" t="str" cm="1">
        <f t="array" ref="B3150">IF(A3150="","-",_xldudf_EVEONLINE_GROUP(_FV(_FV(A3150,"type"),"groupID")))</f>
        <v>-</v>
      </c>
      <c r="C3150" t="str" cm="1">
        <f t="array" ref="C3150">IF(B3150="-","-",_xldudf_EVEONLINE_CATEGORY(_FV(B3150,"category_id")))</f>
        <v>-</v>
      </c>
      <c r="K3150" s="4" cm="1">
        <f t="array" ref="K3150">IFERROR(_FV(_xldudf_EVEONLINE_TYPE(_FV(_FV(A3150,"type"),"id")),"Adjusted Price",TRUE),0)</f>
        <v>0</v>
      </c>
      <c r="L3150" s="4">
        <f t="shared" si="49"/>
        <v>0</v>
      </c>
    </row>
    <row r="3151" spans="2:12">
      <c r="B3151" t="str" cm="1">
        <f t="array" ref="B3151">IF(A3151="","-",_xldudf_EVEONLINE_GROUP(_FV(_FV(A3151,"type"),"groupID")))</f>
        <v>-</v>
      </c>
      <c r="C3151" t="str" cm="1">
        <f t="array" ref="C3151">IF(B3151="-","-",_xldudf_EVEONLINE_CATEGORY(_FV(B3151,"category_id")))</f>
        <v>-</v>
      </c>
      <c r="K3151" s="4" cm="1">
        <f t="array" ref="K3151">IFERROR(_FV(_xldudf_EVEONLINE_TYPE(_FV(_FV(A3151,"type"),"id")),"Adjusted Price",TRUE),0)</f>
        <v>0</v>
      </c>
      <c r="L3151" s="4">
        <f t="shared" si="49"/>
        <v>0</v>
      </c>
    </row>
    <row r="3152" spans="2:12">
      <c r="B3152" t="str" cm="1">
        <f t="array" ref="B3152">IF(A3152="","-",_xldudf_EVEONLINE_GROUP(_FV(_FV(A3152,"type"),"groupID")))</f>
        <v>-</v>
      </c>
      <c r="C3152" t="str" cm="1">
        <f t="array" ref="C3152">IF(B3152="-","-",_xldudf_EVEONLINE_CATEGORY(_FV(B3152,"category_id")))</f>
        <v>-</v>
      </c>
      <c r="K3152" s="4" cm="1">
        <f t="array" ref="K3152">IFERROR(_FV(_xldudf_EVEONLINE_TYPE(_FV(_FV(A3152,"type"),"id")),"Adjusted Price",TRUE),0)</f>
        <v>0</v>
      </c>
      <c r="L3152" s="4">
        <f t="shared" si="49"/>
        <v>0</v>
      </c>
    </row>
    <row r="3153" spans="2:12">
      <c r="B3153" t="str" cm="1">
        <f t="array" ref="B3153">IF(A3153="","-",_xldudf_EVEONLINE_GROUP(_FV(_FV(A3153,"type"),"groupID")))</f>
        <v>-</v>
      </c>
      <c r="C3153" t="str" cm="1">
        <f t="array" ref="C3153">IF(B3153="-","-",_xldudf_EVEONLINE_CATEGORY(_FV(B3153,"category_id")))</f>
        <v>-</v>
      </c>
      <c r="K3153" s="4" cm="1">
        <f t="array" ref="K3153">IFERROR(_FV(_xldudf_EVEONLINE_TYPE(_FV(_FV(A3153,"type"),"id")),"Adjusted Price",TRUE),0)</f>
        <v>0</v>
      </c>
      <c r="L3153" s="4">
        <f t="shared" si="49"/>
        <v>0</v>
      </c>
    </row>
    <row r="3154" spans="2:12">
      <c r="B3154" t="str" cm="1">
        <f t="array" ref="B3154">IF(A3154="","-",_xldudf_EVEONLINE_GROUP(_FV(_FV(A3154,"type"),"groupID")))</f>
        <v>-</v>
      </c>
      <c r="C3154" t="str" cm="1">
        <f t="array" ref="C3154">IF(B3154="-","-",_xldudf_EVEONLINE_CATEGORY(_FV(B3154,"category_id")))</f>
        <v>-</v>
      </c>
      <c r="K3154" s="4" cm="1">
        <f t="array" ref="K3154">IFERROR(_FV(_xldudf_EVEONLINE_TYPE(_FV(_FV(A3154,"type"),"id")),"Adjusted Price",TRUE),0)</f>
        <v>0</v>
      </c>
      <c r="L3154" s="4">
        <f t="shared" si="49"/>
        <v>0</v>
      </c>
    </row>
    <row r="3155" spans="2:12">
      <c r="B3155" t="str" cm="1">
        <f t="array" ref="B3155">IF(A3155="","-",_xldudf_EVEONLINE_GROUP(_FV(_FV(A3155,"type"),"groupID")))</f>
        <v>-</v>
      </c>
      <c r="C3155" t="str" cm="1">
        <f t="array" ref="C3155">IF(B3155="-","-",_xldudf_EVEONLINE_CATEGORY(_FV(B3155,"category_id")))</f>
        <v>-</v>
      </c>
      <c r="K3155" s="4" cm="1">
        <f t="array" ref="K3155">IFERROR(_FV(_xldudf_EVEONLINE_TYPE(_FV(_FV(A3155,"type"),"id")),"Adjusted Price",TRUE),0)</f>
        <v>0</v>
      </c>
      <c r="L3155" s="4">
        <f t="shared" si="49"/>
        <v>0</v>
      </c>
    </row>
    <row r="3156" spans="2:12">
      <c r="B3156" t="str" cm="1">
        <f t="array" ref="B3156">IF(A3156="","-",_xldudf_EVEONLINE_GROUP(_FV(_FV(A3156,"type"),"groupID")))</f>
        <v>-</v>
      </c>
      <c r="C3156" t="str" cm="1">
        <f t="array" ref="C3156">IF(B3156="-","-",_xldudf_EVEONLINE_CATEGORY(_FV(B3156,"category_id")))</f>
        <v>-</v>
      </c>
      <c r="K3156" s="4" cm="1">
        <f t="array" ref="K3156">IFERROR(_FV(_xldudf_EVEONLINE_TYPE(_FV(_FV(A3156,"type"),"id")),"Adjusted Price",TRUE),0)</f>
        <v>0</v>
      </c>
      <c r="L3156" s="4">
        <f t="shared" si="49"/>
        <v>0</v>
      </c>
    </row>
    <row r="3157" spans="2:12">
      <c r="B3157" t="str" cm="1">
        <f t="array" ref="B3157">IF(A3157="","-",_xldudf_EVEONLINE_GROUP(_FV(_FV(A3157,"type"),"groupID")))</f>
        <v>-</v>
      </c>
      <c r="C3157" t="str" cm="1">
        <f t="array" ref="C3157">IF(B3157="-","-",_xldudf_EVEONLINE_CATEGORY(_FV(B3157,"category_id")))</f>
        <v>-</v>
      </c>
      <c r="K3157" s="4" cm="1">
        <f t="array" ref="K3157">IFERROR(_FV(_xldudf_EVEONLINE_TYPE(_FV(_FV(A3157,"type"),"id")),"Adjusted Price",TRUE),0)</f>
        <v>0</v>
      </c>
      <c r="L3157" s="4">
        <f t="shared" si="49"/>
        <v>0</v>
      </c>
    </row>
    <row r="3158" spans="2:12">
      <c r="B3158" t="str" cm="1">
        <f t="array" ref="B3158">IF(A3158="","-",_xldudf_EVEONLINE_GROUP(_FV(_FV(A3158,"type"),"groupID")))</f>
        <v>-</v>
      </c>
      <c r="C3158" t="str" cm="1">
        <f t="array" ref="C3158">IF(B3158="-","-",_xldudf_EVEONLINE_CATEGORY(_FV(B3158,"category_id")))</f>
        <v>-</v>
      </c>
      <c r="K3158" s="4" cm="1">
        <f t="array" ref="K3158">IFERROR(_FV(_xldudf_EVEONLINE_TYPE(_FV(_FV(A3158,"type"),"id")),"Adjusted Price",TRUE),0)</f>
        <v>0</v>
      </c>
      <c r="L3158" s="4">
        <f t="shared" si="49"/>
        <v>0</v>
      </c>
    </row>
    <row r="3159" spans="2:12">
      <c r="B3159" t="str" cm="1">
        <f t="array" ref="B3159">IF(A3159="","-",_xldudf_EVEONLINE_GROUP(_FV(_FV(A3159,"type"),"groupID")))</f>
        <v>-</v>
      </c>
      <c r="C3159" t="str" cm="1">
        <f t="array" ref="C3159">IF(B3159="-","-",_xldudf_EVEONLINE_CATEGORY(_FV(B3159,"category_id")))</f>
        <v>-</v>
      </c>
      <c r="K3159" s="4" cm="1">
        <f t="array" ref="K3159">IFERROR(_FV(_xldudf_EVEONLINE_TYPE(_FV(_FV(A3159,"type"),"id")),"Adjusted Price",TRUE),0)</f>
        <v>0</v>
      </c>
      <c r="L3159" s="4">
        <f t="shared" si="49"/>
        <v>0</v>
      </c>
    </row>
    <row r="3160" spans="2:12">
      <c r="B3160" t="str" cm="1">
        <f t="array" ref="B3160">IF(A3160="","-",_xldudf_EVEONLINE_GROUP(_FV(_FV(A3160,"type"),"groupID")))</f>
        <v>-</v>
      </c>
      <c r="C3160" t="str" cm="1">
        <f t="array" ref="C3160">IF(B3160="-","-",_xldudf_EVEONLINE_CATEGORY(_FV(B3160,"category_id")))</f>
        <v>-</v>
      </c>
      <c r="K3160" s="4" cm="1">
        <f t="array" ref="K3160">IFERROR(_FV(_xldudf_EVEONLINE_TYPE(_FV(_FV(A3160,"type"),"id")),"Adjusted Price",TRUE),0)</f>
        <v>0</v>
      </c>
      <c r="L3160" s="4">
        <f t="shared" si="49"/>
        <v>0</v>
      </c>
    </row>
    <row r="3161" spans="2:12">
      <c r="B3161" t="str" cm="1">
        <f t="array" ref="B3161">IF(A3161="","-",_xldudf_EVEONLINE_GROUP(_FV(_FV(A3161,"type"),"groupID")))</f>
        <v>-</v>
      </c>
      <c r="C3161" t="str" cm="1">
        <f t="array" ref="C3161">IF(B3161="-","-",_xldudf_EVEONLINE_CATEGORY(_FV(B3161,"category_id")))</f>
        <v>-</v>
      </c>
      <c r="K3161" s="4" cm="1">
        <f t="array" ref="K3161">IFERROR(_FV(_xldudf_EVEONLINE_TYPE(_FV(_FV(A3161,"type"),"id")),"Adjusted Price",TRUE),0)</f>
        <v>0</v>
      </c>
      <c r="L3161" s="4">
        <f t="shared" si="49"/>
        <v>0</v>
      </c>
    </row>
    <row r="3162" spans="2:12">
      <c r="B3162" t="str" cm="1">
        <f t="array" ref="B3162">IF(A3162="","-",_xldudf_EVEONLINE_GROUP(_FV(_FV(A3162,"type"),"groupID")))</f>
        <v>-</v>
      </c>
      <c r="C3162" t="str" cm="1">
        <f t="array" ref="C3162">IF(B3162="-","-",_xldudf_EVEONLINE_CATEGORY(_FV(B3162,"category_id")))</f>
        <v>-</v>
      </c>
      <c r="K3162" s="4" cm="1">
        <f t="array" ref="K3162">IFERROR(_FV(_xldudf_EVEONLINE_TYPE(_FV(_FV(A3162,"type"),"id")),"Adjusted Price",TRUE),0)</f>
        <v>0</v>
      </c>
      <c r="L3162" s="4">
        <f t="shared" si="49"/>
        <v>0</v>
      </c>
    </row>
    <row r="3163" spans="2:12">
      <c r="B3163" t="str" cm="1">
        <f t="array" ref="B3163">IF(A3163="","-",_xldudf_EVEONLINE_GROUP(_FV(_FV(A3163,"type"),"groupID")))</f>
        <v>-</v>
      </c>
      <c r="C3163" t="str" cm="1">
        <f t="array" ref="C3163">IF(B3163="-","-",_xldudf_EVEONLINE_CATEGORY(_FV(B3163,"category_id")))</f>
        <v>-</v>
      </c>
      <c r="K3163" s="4" cm="1">
        <f t="array" ref="K3163">IFERROR(_FV(_xldudf_EVEONLINE_TYPE(_FV(_FV(A3163,"type"),"id")),"Adjusted Price",TRUE),0)</f>
        <v>0</v>
      </c>
      <c r="L3163" s="4">
        <f t="shared" si="49"/>
        <v>0</v>
      </c>
    </row>
    <row r="3164" spans="2:12">
      <c r="B3164" t="str" cm="1">
        <f t="array" ref="B3164">IF(A3164="","-",_xldudf_EVEONLINE_GROUP(_FV(_FV(A3164,"type"),"groupID")))</f>
        <v>-</v>
      </c>
      <c r="C3164" t="str" cm="1">
        <f t="array" ref="C3164">IF(B3164="-","-",_xldudf_EVEONLINE_CATEGORY(_FV(B3164,"category_id")))</f>
        <v>-</v>
      </c>
      <c r="K3164" s="4" cm="1">
        <f t="array" ref="K3164">IFERROR(_FV(_xldudf_EVEONLINE_TYPE(_FV(_FV(A3164,"type"),"id")),"Adjusted Price",TRUE),0)</f>
        <v>0</v>
      </c>
      <c r="L3164" s="4">
        <f t="shared" si="49"/>
        <v>0</v>
      </c>
    </row>
    <row r="3165" spans="2:12">
      <c r="B3165" t="str" cm="1">
        <f t="array" ref="B3165">IF(A3165="","-",_xldudf_EVEONLINE_GROUP(_FV(_FV(A3165,"type"),"groupID")))</f>
        <v>-</v>
      </c>
      <c r="C3165" t="str" cm="1">
        <f t="array" ref="C3165">IF(B3165="-","-",_xldudf_EVEONLINE_CATEGORY(_FV(B3165,"category_id")))</f>
        <v>-</v>
      </c>
      <c r="K3165" s="4" cm="1">
        <f t="array" ref="K3165">IFERROR(_FV(_xldudf_EVEONLINE_TYPE(_FV(_FV(A3165,"type"),"id")),"Adjusted Price",TRUE),0)</f>
        <v>0</v>
      </c>
      <c r="L3165" s="4">
        <f t="shared" si="49"/>
        <v>0</v>
      </c>
    </row>
    <row r="3166" spans="2:12">
      <c r="B3166" t="str" cm="1">
        <f t="array" ref="B3166">IF(A3166="","-",_xldudf_EVEONLINE_GROUP(_FV(_FV(A3166,"type"),"groupID")))</f>
        <v>-</v>
      </c>
      <c r="C3166" t="str" cm="1">
        <f t="array" ref="C3166">IF(B3166="-","-",_xldudf_EVEONLINE_CATEGORY(_FV(B3166,"category_id")))</f>
        <v>-</v>
      </c>
      <c r="K3166" s="4" cm="1">
        <f t="array" ref="K3166">IFERROR(_FV(_xldudf_EVEONLINE_TYPE(_FV(_FV(A3166,"type"),"id")),"Adjusted Price",TRUE),0)</f>
        <v>0</v>
      </c>
      <c r="L3166" s="4">
        <f t="shared" si="49"/>
        <v>0</v>
      </c>
    </row>
    <row r="3167" spans="2:12">
      <c r="B3167" t="str" cm="1">
        <f t="array" ref="B3167">IF(A3167="","-",_xldudf_EVEONLINE_GROUP(_FV(_FV(A3167,"type"),"groupID")))</f>
        <v>-</v>
      </c>
      <c r="C3167" t="str" cm="1">
        <f t="array" ref="C3167">IF(B3167="-","-",_xldudf_EVEONLINE_CATEGORY(_FV(B3167,"category_id")))</f>
        <v>-</v>
      </c>
      <c r="K3167" s="4" cm="1">
        <f t="array" ref="K3167">IFERROR(_FV(_xldudf_EVEONLINE_TYPE(_FV(_FV(A3167,"type"),"id")),"Adjusted Price",TRUE),0)</f>
        <v>0</v>
      </c>
      <c r="L3167" s="4">
        <f t="shared" si="49"/>
        <v>0</v>
      </c>
    </row>
    <row r="3168" spans="2:12">
      <c r="B3168" t="str" cm="1">
        <f t="array" ref="B3168">IF(A3168="","-",_xldudf_EVEONLINE_GROUP(_FV(_FV(A3168,"type"),"groupID")))</f>
        <v>-</v>
      </c>
      <c r="C3168" t="str" cm="1">
        <f t="array" ref="C3168">IF(B3168="-","-",_xldudf_EVEONLINE_CATEGORY(_FV(B3168,"category_id")))</f>
        <v>-</v>
      </c>
      <c r="K3168" s="4" cm="1">
        <f t="array" ref="K3168">IFERROR(_FV(_xldudf_EVEONLINE_TYPE(_FV(_FV(A3168,"type"),"id")),"Adjusted Price",TRUE),0)</f>
        <v>0</v>
      </c>
      <c r="L3168" s="4">
        <f t="shared" si="49"/>
        <v>0</v>
      </c>
    </row>
    <row r="3169" spans="2:12">
      <c r="B3169" t="str" cm="1">
        <f t="array" ref="B3169">IF(A3169="","-",_xldudf_EVEONLINE_GROUP(_FV(_FV(A3169,"type"),"groupID")))</f>
        <v>-</v>
      </c>
      <c r="C3169" t="str" cm="1">
        <f t="array" ref="C3169">IF(B3169="-","-",_xldudf_EVEONLINE_CATEGORY(_FV(B3169,"category_id")))</f>
        <v>-</v>
      </c>
      <c r="K3169" s="4" cm="1">
        <f t="array" ref="K3169">IFERROR(_FV(_xldudf_EVEONLINE_TYPE(_FV(_FV(A3169,"type"),"id")),"Adjusted Price",TRUE),0)</f>
        <v>0</v>
      </c>
      <c r="L3169" s="4">
        <f t="shared" si="49"/>
        <v>0</v>
      </c>
    </row>
    <row r="3170" spans="2:12">
      <c r="B3170" t="str" cm="1">
        <f t="array" ref="B3170">IF(A3170="","-",_xldudf_EVEONLINE_GROUP(_FV(_FV(A3170,"type"),"groupID")))</f>
        <v>-</v>
      </c>
      <c r="C3170" t="str" cm="1">
        <f t="array" ref="C3170">IF(B3170="-","-",_xldudf_EVEONLINE_CATEGORY(_FV(B3170,"category_id")))</f>
        <v>-</v>
      </c>
      <c r="K3170" s="4" cm="1">
        <f t="array" ref="K3170">IFERROR(_FV(_xldudf_EVEONLINE_TYPE(_FV(_FV(A3170,"type"),"id")),"Adjusted Price",TRUE),0)</f>
        <v>0</v>
      </c>
      <c r="L3170" s="4">
        <f t="shared" si="49"/>
        <v>0</v>
      </c>
    </row>
    <row r="3171" spans="2:12">
      <c r="B3171" t="str" cm="1">
        <f t="array" ref="B3171">IF(A3171="","-",_xldudf_EVEONLINE_GROUP(_FV(_FV(A3171,"type"),"groupID")))</f>
        <v>-</v>
      </c>
      <c r="C3171" t="str" cm="1">
        <f t="array" ref="C3171">IF(B3171="-","-",_xldudf_EVEONLINE_CATEGORY(_FV(B3171,"category_id")))</f>
        <v>-</v>
      </c>
      <c r="K3171" s="4" cm="1">
        <f t="array" ref="K3171">IFERROR(_FV(_xldudf_EVEONLINE_TYPE(_FV(_FV(A3171,"type"),"id")),"Adjusted Price",TRUE),0)</f>
        <v>0</v>
      </c>
      <c r="L3171" s="4">
        <f t="shared" si="49"/>
        <v>0</v>
      </c>
    </row>
    <row r="3172" spans="2:12">
      <c r="B3172" t="str" cm="1">
        <f t="array" ref="B3172">IF(A3172="","-",_xldudf_EVEONLINE_GROUP(_FV(_FV(A3172,"type"),"groupID")))</f>
        <v>-</v>
      </c>
      <c r="C3172" t="str" cm="1">
        <f t="array" ref="C3172">IF(B3172="-","-",_xldudf_EVEONLINE_CATEGORY(_FV(B3172,"category_id")))</f>
        <v>-</v>
      </c>
      <c r="K3172" s="4" cm="1">
        <f t="array" ref="K3172">IFERROR(_FV(_xldudf_EVEONLINE_TYPE(_FV(_FV(A3172,"type"),"id")),"Adjusted Price",TRUE),0)</f>
        <v>0</v>
      </c>
      <c r="L3172" s="4">
        <f t="shared" si="49"/>
        <v>0</v>
      </c>
    </row>
    <row r="3173" spans="2:12">
      <c r="B3173" t="str" cm="1">
        <f t="array" ref="B3173">IF(A3173="","-",_xldudf_EVEONLINE_GROUP(_FV(_FV(A3173,"type"),"groupID")))</f>
        <v>-</v>
      </c>
      <c r="C3173" t="str" cm="1">
        <f t="array" ref="C3173">IF(B3173="-","-",_xldudf_EVEONLINE_CATEGORY(_FV(B3173,"category_id")))</f>
        <v>-</v>
      </c>
      <c r="K3173" s="4" cm="1">
        <f t="array" ref="K3173">IFERROR(_FV(_xldudf_EVEONLINE_TYPE(_FV(_FV(A3173,"type"),"id")),"Adjusted Price",TRUE),0)</f>
        <v>0</v>
      </c>
      <c r="L3173" s="4">
        <f t="shared" si="49"/>
        <v>0</v>
      </c>
    </row>
    <row r="3174" spans="2:12">
      <c r="B3174" t="str" cm="1">
        <f t="array" ref="B3174">IF(A3174="","-",_xldudf_EVEONLINE_GROUP(_FV(_FV(A3174,"type"),"groupID")))</f>
        <v>-</v>
      </c>
      <c r="C3174" t="str" cm="1">
        <f t="array" ref="C3174">IF(B3174="-","-",_xldudf_EVEONLINE_CATEGORY(_FV(B3174,"category_id")))</f>
        <v>-</v>
      </c>
      <c r="K3174" s="4" cm="1">
        <f t="array" ref="K3174">IFERROR(_FV(_xldudf_EVEONLINE_TYPE(_FV(_FV(A3174,"type"),"id")),"Adjusted Price",TRUE),0)</f>
        <v>0</v>
      </c>
      <c r="L3174" s="4">
        <f t="shared" si="49"/>
        <v>0</v>
      </c>
    </row>
    <row r="3175" spans="2:12">
      <c r="B3175" t="str" cm="1">
        <f t="array" ref="B3175">IF(A3175="","-",_xldudf_EVEONLINE_GROUP(_FV(_FV(A3175,"type"),"groupID")))</f>
        <v>-</v>
      </c>
      <c r="C3175" t="str" cm="1">
        <f t="array" ref="C3175">IF(B3175="-","-",_xldudf_EVEONLINE_CATEGORY(_FV(B3175,"category_id")))</f>
        <v>-</v>
      </c>
      <c r="K3175" s="4" cm="1">
        <f t="array" ref="K3175">IFERROR(_FV(_xldudf_EVEONLINE_TYPE(_FV(_FV(A3175,"type"),"id")),"Adjusted Price",TRUE),0)</f>
        <v>0</v>
      </c>
      <c r="L3175" s="4">
        <f t="shared" si="49"/>
        <v>0</v>
      </c>
    </row>
    <row r="3176" spans="2:12">
      <c r="B3176" t="str" cm="1">
        <f t="array" ref="B3176">IF(A3176="","-",_xldudf_EVEONLINE_GROUP(_FV(_FV(A3176,"type"),"groupID")))</f>
        <v>-</v>
      </c>
      <c r="C3176" t="str" cm="1">
        <f t="array" ref="C3176">IF(B3176="-","-",_xldudf_EVEONLINE_CATEGORY(_FV(B3176,"category_id")))</f>
        <v>-</v>
      </c>
      <c r="K3176" s="4" cm="1">
        <f t="array" ref="K3176">IFERROR(_FV(_xldudf_EVEONLINE_TYPE(_FV(_FV(A3176,"type"),"id")),"Adjusted Price",TRUE),0)</f>
        <v>0</v>
      </c>
      <c r="L3176" s="4">
        <f t="shared" si="49"/>
        <v>0</v>
      </c>
    </row>
    <row r="3177" spans="2:12">
      <c r="B3177" t="str" cm="1">
        <f t="array" ref="B3177">IF(A3177="","-",_xldudf_EVEONLINE_GROUP(_FV(_FV(A3177,"type"),"groupID")))</f>
        <v>-</v>
      </c>
      <c r="C3177" t="str" cm="1">
        <f t="array" ref="C3177">IF(B3177="-","-",_xldudf_EVEONLINE_CATEGORY(_FV(B3177,"category_id")))</f>
        <v>-</v>
      </c>
      <c r="K3177" s="4" cm="1">
        <f t="array" ref="K3177">IFERROR(_FV(_xldudf_EVEONLINE_TYPE(_FV(_FV(A3177,"type"),"id")),"Adjusted Price",TRUE),0)</f>
        <v>0</v>
      </c>
      <c r="L3177" s="4">
        <f t="shared" si="49"/>
        <v>0</v>
      </c>
    </row>
    <row r="3178" spans="2:12">
      <c r="B3178" t="str" cm="1">
        <f t="array" ref="B3178">IF(A3178="","-",_xldudf_EVEONLINE_GROUP(_FV(_FV(A3178,"type"),"groupID")))</f>
        <v>-</v>
      </c>
      <c r="C3178" t="str" cm="1">
        <f t="array" ref="C3178">IF(B3178="-","-",_xldudf_EVEONLINE_CATEGORY(_FV(B3178,"category_id")))</f>
        <v>-</v>
      </c>
      <c r="K3178" s="4" cm="1">
        <f t="array" ref="K3178">IFERROR(_FV(_xldudf_EVEONLINE_TYPE(_FV(_FV(A3178,"type"),"id")),"Adjusted Price",TRUE),0)</f>
        <v>0</v>
      </c>
      <c r="L3178" s="4">
        <f t="shared" si="49"/>
        <v>0</v>
      </c>
    </row>
    <row r="3179" spans="2:12">
      <c r="B3179" t="str" cm="1">
        <f t="array" ref="B3179">IF(A3179="","-",_xldudf_EVEONLINE_GROUP(_FV(_FV(A3179,"type"),"groupID")))</f>
        <v>-</v>
      </c>
      <c r="C3179" t="str" cm="1">
        <f t="array" ref="C3179">IF(B3179="-","-",_xldudf_EVEONLINE_CATEGORY(_FV(B3179,"category_id")))</f>
        <v>-</v>
      </c>
      <c r="K3179" s="4" cm="1">
        <f t="array" ref="K3179">IFERROR(_FV(_xldudf_EVEONLINE_TYPE(_FV(_FV(A3179,"type"),"id")),"Adjusted Price",TRUE),0)</f>
        <v>0</v>
      </c>
      <c r="L3179" s="4">
        <f t="shared" si="49"/>
        <v>0</v>
      </c>
    </row>
    <row r="3180" spans="2:12">
      <c r="B3180" t="str" cm="1">
        <f t="array" ref="B3180">IF(A3180="","-",_xldudf_EVEONLINE_GROUP(_FV(_FV(A3180,"type"),"groupID")))</f>
        <v>-</v>
      </c>
      <c r="C3180" t="str" cm="1">
        <f t="array" ref="C3180">IF(B3180="-","-",_xldudf_EVEONLINE_CATEGORY(_FV(B3180,"category_id")))</f>
        <v>-</v>
      </c>
      <c r="K3180" s="4" cm="1">
        <f t="array" ref="K3180">IFERROR(_FV(_xldudf_EVEONLINE_TYPE(_FV(_FV(A3180,"type"),"id")),"Adjusted Price",TRUE),0)</f>
        <v>0</v>
      </c>
      <c r="L3180" s="4">
        <f t="shared" si="49"/>
        <v>0</v>
      </c>
    </row>
    <row r="3181" spans="2:12">
      <c r="B3181" t="str" cm="1">
        <f t="array" ref="B3181">IF(A3181="","-",_xldudf_EVEONLINE_GROUP(_FV(_FV(A3181,"type"),"groupID")))</f>
        <v>-</v>
      </c>
      <c r="C3181" t="str" cm="1">
        <f t="array" ref="C3181">IF(B3181="-","-",_xldudf_EVEONLINE_CATEGORY(_FV(B3181,"category_id")))</f>
        <v>-</v>
      </c>
      <c r="K3181" s="4" cm="1">
        <f t="array" ref="K3181">IFERROR(_FV(_xldudf_EVEONLINE_TYPE(_FV(_FV(A3181,"type"),"id")),"Adjusted Price",TRUE),0)</f>
        <v>0</v>
      </c>
      <c r="L3181" s="4">
        <f t="shared" si="49"/>
        <v>0</v>
      </c>
    </row>
    <row r="3182" spans="2:12">
      <c r="B3182" t="str" cm="1">
        <f t="array" ref="B3182">IF(A3182="","-",_xldudf_EVEONLINE_GROUP(_FV(_FV(A3182,"type"),"groupID")))</f>
        <v>-</v>
      </c>
      <c r="C3182" t="str" cm="1">
        <f t="array" ref="C3182">IF(B3182="-","-",_xldudf_EVEONLINE_CATEGORY(_FV(B3182,"category_id")))</f>
        <v>-</v>
      </c>
      <c r="K3182" s="4" cm="1">
        <f t="array" ref="K3182">IFERROR(_FV(_xldudf_EVEONLINE_TYPE(_FV(_FV(A3182,"type"),"id")),"Adjusted Price",TRUE),0)</f>
        <v>0</v>
      </c>
      <c r="L3182" s="4">
        <f t="shared" si="49"/>
        <v>0</v>
      </c>
    </row>
    <row r="3183" spans="2:12">
      <c r="B3183" t="str" cm="1">
        <f t="array" ref="B3183">IF(A3183="","-",_xldudf_EVEONLINE_GROUP(_FV(_FV(A3183,"type"),"groupID")))</f>
        <v>-</v>
      </c>
      <c r="C3183" t="str" cm="1">
        <f t="array" ref="C3183">IF(B3183="-","-",_xldudf_EVEONLINE_CATEGORY(_FV(B3183,"category_id")))</f>
        <v>-</v>
      </c>
      <c r="K3183" s="4" cm="1">
        <f t="array" ref="K3183">IFERROR(_FV(_xldudf_EVEONLINE_TYPE(_FV(_FV(A3183,"type"),"id")),"Adjusted Price",TRUE),0)</f>
        <v>0</v>
      </c>
      <c r="L3183" s="4">
        <f t="shared" si="49"/>
        <v>0</v>
      </c>
    </row>
    <row r="3184" spans="2:12">
      <c r="B3184" t="str" cm="1">
        <f t="array" ref="B3184">IF(A3184="","-",_xldudf_EVEONLINE_GROUP(_FV(_FV(A3184,"type"),"groupID")))</f>
        <v>-</v>
      </c>
      <c r="C3184" t="str" cm="1">
        <f t="array" ref="C3184">IF(B3184="-","-",_xldudf_EVEONLINE_CATEGORY(_FV(B3184,"category_id")))</f>
        <v>-</v>
      </c>
      <c r="K3184" s="4" cm="1">
        <f t="array" ref="K3184">IFERROR(_FV(_xldudf_EVEONLINE_TYPE(_FV(_FV(A3184,"type"),"id")),"Adjusted Price",TRUE),0)</f>
        <v>0</v>
      </c>
      <c r="L3184" s="4">
        <f t="shared" si="49"/>
        <v>0</v>
      </c>
    </row>
    <row r="3185" spans="2:12">
      <c r="B3185" t="str" cm="1">
        <f t="array" ref="B3185">IF(A3185="","-",_xldudf_EVEONLINE_GROUP(_FV(_FV(A3185,"type"),"groupID")))</f>
        <v>-</v>
      </c>
      <c r="C3185" t="str" cm="1">
        <f t="array" ref="C3185">IF(B3185="-","-",_xldudf_EVEONLINE_CATEGORY(_FV(B3185,"category_id")))</f>
        <v>-</v>
      </c>
      <c r="K3185" s="4" cm="1">
        <f t="array" ref="K3185">IFERROR(_FV(_xldudf_EVEONLINE_TYPE(_FV(_FV(A3185,"type"),"id")),"Adjusted Price",TRUE),0)</f>
        <v>0</v>
      </c>
      <c r="L3185" s="4">
        <f t="shared" si="49"/>
        <v>0</v>
      </c>
    </row>
    <row r="3186" spans="2:12">
      <c r="B3186" t="str" cm="1">
        <f t="array" ref="B3186">IF(A3186="","-",_xldudf_EVEONLINE_GROUP(_FV(_FV(A3186,"type"),"groupID")))</f>
        <v>-</v>
      </c>
      <c r="C3186" t="str" cm="1">
        <f t="array" ref="C3186">IF(B3186="-","-",_xldudf_EVEONLINE_CATEGORY(_FV(B3186,"category_id")))</f>
        <v>-</v>
      </c>
      <c r="K3186" s="4" cm="1">
        <f t="array" ref="K3186">IFERROR(_FV(_xldudf_EVEONLINE_TYPE(_FV(_FV(A3186,"type"),"id")),"Adjusted Price",TRUE),0)</f>
        <v>0</v>
      </c>
      <c r="L3186" s="4">
        <f t="shared" si="49"/>
        <v>0</v>
      </c>
    </row>
    <row r="3187" spans="2:12">
      <c r="B3187" t="str" cm="1">
        <f t="array" ref="B3187">IF(A3187="","-",_xldudf_EVEONLINE_GROUP(_FV(_FV(A3187,"type"),"groupID")))</f>
        <v>-</v>
      </c>
      <c r="C3187" t="str" cm="1">
        <f t="array" ref="C3187">IF(B3187="-","-",_xldudf_EVEONLINE_CATEGORY(_FV(B3187,"category_id")))</f>
        <v>-</v>
      </c>
      <c r="K3187" s="4" cm="1">
        <f t="array" ref="K3187">IFERROR(_FV(_xldudf_EVEONLINE_TYPE(_FV(_FV(A3187,"type"),"id")),"Adjusted Price",TRUE),0)</f>
        <v>0</v>
      </c>
      <c r="L3187" s="4">
        <f t="shared" si="49"/>
        <v>0</v>
      </c>
    </row>
    <row r="3188" spans="2:12">
      <c r="B3188" t="str" cm="1">
        <f t="array" ref="B3188">IF(A3188="","-",_xldudf_EVEONLINE_GROUP(_FV(_FV(A3188,"type"),"groupID")))</f>
        <v>-</v>
      </c>
      <c r="C3188" t="str" cm="1">
        <f t="array" ref="C3188">IF(B3188="-","-",_xldudf_EVEONLINE_CATEGORY(_FV(B3188,"category_id")))</f>
        <v>-</v>
      </c>
      <c r="K3188" s="4" cm="1">
        <f t="array" ref="K3188">IFERROR(_FV(_xldudf_EVEONLINE_TYPE(_FV(_FV(A3188,"type"),"id")),"Adjusted Price",TRUE),0)</f>
        <v>0</v>
      </c>
      <c r="L3188" s="4">
        <f t="shared" si="49"/>
        <v>0</v>
      </c>
    </row>
    <row r="3189" spans="2:12">
      <c r="B3189" t="str" cm="1">
        <f t="array" ref="B3189">IF(A3189="","-",_xldudf_EVEONLINE_GROUP(_FV(_FV(A3189,"type"),"groupID")))</f>
        <v>-</v>
      </c>
      <c r="C3189" t="str" cm="1">
        <f t="array" ref="C3189">IF(B3189="-","-",_xldudf_EVEONLINE_CATEGORY(_FV(B3189,"category_id")))</f>
        <v>-</v>
      </c>
      <c r="K3189" s="4" cm="1">
        <f t="array" ref="K3189">IFERROR(_FV(_xldudf_EVEONLINE_TYPE(_FV(_FV(A3189,"type"),"id")),"Adjusted Price",TRUE),0)</f>
        <v>0</v>
      </c>
      <c r="L3189" s="4">
        <f t="shared" si="49"/>
        <v>0</v>
      </c>
    </row>
    <row r="3190" spans="2:12">
      <c r="B3190" t="str" cm="1">
        <f t="array" ref="B3190">IF(A3190="","-",_xldudf_EVEONLINE_GROUP(_FV(_FV(A3190,"type"),"groupID")))</f>
        <v>-</v>
      </c>
      <c r="C3190" t="str" cm="1">
        <f t="array" ref="C3190">IF(B3190="-","-",_xldudf_EVEONLINE_CATEGORY(_FV(B3190,"category_id")))</f>
        <v>-</v>
      </c>
      <c r="K3190" s="4" cm="1">
        <f t="array" ref="K3190">IFERROR(_FV(_xldudf_EVEONLINE_TYPE(_FV(_FV(A3190,"type"),"id")),"Adjusted Price",TRUE),0)</f>
        <v>0</v>
      </c>
      <c r="L3190" s="4">
        <f t="shared" si="49"/>
        <v>0</v>
      </c>
    </row>
    <row r="3191" spans="2:12">
      <c r="B3191" t="str" cm="1">
        <f t="array" ref="B3191">IF(A3191="","-",_xldudf_EVEONLINE_GROUP(_FV(_FV(A3191,"type"),"groupID")))</f>
        <v>-</v>
      </c>
      <c r="C3191" t="str" cm="1">
        <f t="array" ref="C3191">IF(B3191="-","-",_xldudf_EVEONLINE_CATEGORY(_FV(B3191,"category_id")))</f>
        <v>-</v>
      </c>
      <c r="K3191" s="4" cm="1">
        <f t="array" ref="K3191">IFERROR(_FV(_xldudf_EVEONLINE_TYPE(_FV(_FV(A3191,"type"),"id")),"Adjusted Price",TRUE),0)</f>
        <v>0</v>
      </c>
      <c r="L3191" s="4">
        <f t="shared" si="49"/>
        <v>0</v>
      </c>
    </row>
    <row r="3192" spans="2:12">
      <c r="B3192" t="str" cm="1">
        <f t="array" ref="B3192">IF(A3192="","-",_xldudf_EVEONLINE_GROUP(_FV(_FV(A3192,"type"),"groupID")))</f>
        <v>-</v>
      </c>
      <c r="C3192" t="str" cm="1">
        <f t="array" ref="C3192">IF(B3192="-","-",_xldudf_EVEONLINE_CATEGORY(_FV(B3192,"category_id")))</f>
        <v>-</v>
      </c>
      <c r="K3192" s="4" cm="1">
        <f t="array" ref="K3192">IFERROR(_FV(_xldudf_EVEONLINE_TYPE(_FV(_FV(A3192,"type"),"id")),"Adjusted Price",TRUE),0)</f>
        <v>0</v>
      </c>
      <c r="L3192" s="4">
        <f t="shared" si="49"/>
        <v>0</v>
      </c>
    </row>
    <row r="3193" spans="2:12">
      <c r="B3193" t="str" cm="1">
        <f t="array" ref="B3193">IF(A3193="","-",_xldudf_EVEONLINE_GROUP(_FV(_FV(A3193,"type"),"groupID")))</f>
        <v>-</v>
      </c>
      <c r="C3193" t="str" cm="1">
        <f t="array" ref="C3193">IF(B3193="-","-",_xldudf_EVEONLINE_CATEGORY(_FV(B3193,"category_id")))</f>
        <v>-</v>
      </c>
      <c r="K3193" s="4" cm="1">
        <f t="array" ref="K3193">IFERROR(_FV(_xldudf_EVEONLINE_TYPE(_FV(_FV(A3193,"type"),"id")),"Adjusted Price",TRUE),0)</f>
        <v>0</v>
      </c>
      <c r="L3193" s="4">
        <f t="shared" si="49"/>
        <v>0</v>
      </c>
    </row>
    <row r="3194" spans="2:12">
      <c r="B3194" t="str" cm="1">
        <f t="array" ref="B3194">IF(A3194="","-",_xldudf_EVEONLINE_GROUP(_FV(_FV(A3194,"type"),"groupID")))</f>
        <v>-</v>
      </c>
      <c r="C3194" t="str" cm="1">
        <f t="array" ref="C3194">IF(B3194="-","-",_xldudf_EVEONLINE_CATEGORY(_FV(B3194,"category_id")))</f>
        <v>-</v>
      </c>
      <c r="K3194" s="4" cm="1">
        <f t="array" ref="K3194">IFERROR(_FV(_xldudf_EVEONLINE_TYPE(_FV(_FV(A3194,"type"),"id")),"Adjusted Price",TRUE),0)</f>
        <v>0</v>
      </c>
      <c r="L3194" s="4">
        <f t="shared" si="49"/>
        <v>0</v>
      </c>
    </row>
    <row r="3195" spans="2:12">
      <c r="B3195" t="str" cm="1">
        <f t="array" ref="B3195">IF(A3195="","-",_xldudf_EVEONLINE_GROUP(_FV(_FV(A3195,"type"),"groupID")))</f>
        <v>-</v>
      </c>
      <c r="C3195" t="str" cm="1">
        <f t="array" ref="C3195">IF(B3195="-","-",_xldudf_EVEONLINE_CATEGORY(_FV(B3195,"category_id")))</f>
        <v>-</v>
      </c>
      <c r="K3195" s="4" cm="1">
        <f t="array" ref="K3195">IFERROR(_FV(_xldudf_EVEONLINE_TYPE(_FV(_FV(A3195,"type"),"id")),"Adjusted Price",TRUE),0)</f>
        <v>0</v>
      </c>
      <c r="L3195" s="4">
        <f t="shared" si="49"/>
        <v>0</v>
      </c>
    </row>
    <row r="3196" spans="2:12">
      <c r="B3196" t="str" cm="1">
        <f t="array" ref="B3196">IF(A3196="","-",_xldudf_EVEONLINE_GROUP(_FV(_FV(A3196,"type"),"groupID")))</f>
        <v>-</v>
      </c>
      <c r="C3196" t="str" cm="1">
        <f t="array" ref="C3196">IF(B3196="-","-",_xldudf_EVEONLINE_CATEGORY(_FV(B3196,"category_id")))</f>
        <v>-</v>
      </c>
      <c r="K3196" s="4" cm="1">
        <f t="array" ref="K3196">IFERROR(_FV(_xldudf_EVEONLINE_TYPE(_FV(_FV(A3196,"type"),"id")),"Adjusted Price",TRUE),0)</f>
        <v>0</v>
      </c>
      <c r="L3196" s="4">
        <f t="shared" si="49"/>
        <v>0</v>
      </c>
    </row>
    <row r="3197" spans="2:12">
      <c r="B3197" t="str" cm="1">
        <f t="array" ref="B3197">IF(A3197="","-",_xldudf_EVEONLINE_GROUP(_FV(_FV(A3197,"type"),"groupID")))</f>
        <v>-</v>
      </c>
      <c r="C3197" t="str" cm="1">
        <f t="array" ref="C3197">IF(B3197="-","-",_xldudf_EVEONLINE_CATEGORY(_FV(B3197,"category_id")))</f>
        <v>-</v>
      </c>
      <c r="K3197" s="4" cm="1">
        <f t="array" ref="K3197">IFERROR(_FV(_xldudf_EVEONLINE_TYPE(_FV(_FV(A3197,"type"),"id")),"Adjusted Price",TRUE),0)</f>
        <v>0</v>
      </c>
      <c r="L3197" s="4">
        <f t="shared" si="49"/>
        <v>0</v>
      </c>
    </row>
    <row r="3198" spans="2:12">
      <c r="B3198" t="str" cm="1">
        <f t="array" ref="B3198">IF(A3198="","-",_xldudf_EVEONLINE_GROUP(_FV(_FV(A3198,"type"),"groupID")))</f>
        <v>-</v>
      </c>
      <c r="C3198" t="str" cm="1">
        <f t="array" ref="C3198">IF(B3198="-","-",_xldudf_EVEONLINE_CATEGORY(_FV(B3198,"category_id")))</f>
        <v>-</v>
      </c>
      <c r="K3198" s="4" cm="1">
        <f t="array" ref="K3198">IFERROR(_FV(_xldudf_EVEONLINE_TYPE(_FV(_FV(A3198,"type"),"id")),"Adjusted Price",TRUE),0)</f>
        <v>0</v>
      </c>
      <c r="L3198" s="4">
        <f t="shared" si="49"/>
        <v>0</v>
      </c>
    </row>
    <row r="3199" spans="2:12">
      <c r="B3199" t="str" cm="1">
        <f t="array" ref="B3199">IF(A3199="","-",_xldudf_EVEONLINE_GROUP(_FV(_FV(A3199,"type"),"groupID")))</f>
        <v>-</v>
      </c>
      <c r="C3199" t="str" cm="1">
        <f t="array" ref="C3199">IF(B3199="-","-",_xldudf_EVEONLINE_CATEGORY(_FV(B3199,"category_id")))</f>
        <v>-</v>
      </c>
      <c r="K3199" s="4" cm="1">
        <f t="array" ref="K3199">IFERROR(_FV(_xldudf_EVEONLINE_TYPE(_FV(_FV(A3199,"type"),"id")),"Adjusted Price",TRUE),0)</f>
        <v>0</v>
      </c>
      <c r="L3199" s="4">
        <f t="shared" si="49"/>
        <v>0</v>
      </c>
    </row>
    <row r="3200" spans="2:12">
      <c r="B3200" t="str" cm="1">
        <f t="array" ref="B3200">IF(A3200="","-",_xldudf_EVEONLINE_GROUP(_FV(_FV(A3200,"type"),"groupID")))</f>
        <v>-</v>
      </c>
      <c r="C3200" t="str" cm="1">
        <f t="array" ref="C3200">IF(B3200="-","-",_xldudf_EVEONLINE_CATEGORY(_FV(B3200,"category_id")))</f>
        <v>-</v>
      </c>
      <c r="K3200" s="4" cm="1">
        <f t="array" ref="K3200">IFERROR(_FV(_xldudf_EVEONLINE_TYPE(_FV(_FV(A3200,"type"),"id")),"Adjusted Price",TRUE),0)</f>
        <v>0</v>
      </c>
      <c r="L3200" s="4">
        <f t="shared" si="49"/>
        <v>0</v>
      </c>
    </row>
    <row r="3201" spans="2:12">
      <c r="B3201" t="str" cm="1">
        <f t="array" ref="B3201">IF(A3201="","-",_xldudf_EVEONLINE_GROUP(_FV(_FV(A3201,"type"),"groupID")))</f>
        <v>-</v>
      </c>
      <c r="C3201" t="str" cm="1">
        <f t="array" ref="C3201">IF(B3201="-","-",_xldudf_EVEONLINE_CATEGORY(_FV(B3201,"category_id")))</f>
        <v>-</v>
      </c>
      <c r="K3201" s="4" cm="1">
        <f t="array" ref="K3201">IFERROR(_FV(_xldudf_EVEONLINE_TYPE(_FV(_FV(A3201,"type"),"id")),"Adjusted Price",TRUE),0)</f>
        <v>0</v>
      </c>
      <c r="L3201" s="4">
        <f t="shared" si="49"/>
        <v>0</v>
      </c>
    </row>
    <row r="3202" spans="2:12">
      <c r="B3202" t="str" cm="1">
        <f t="array" ref="B3202">IF(A3202="","-",_xldudf_EVEONLINE_GROUP(_FV(_FV(A3202,"type"),"groupID")))</f>
        <v>-</v>
      </c>
      <c r="C3202" t="str" cm="1">
        <f t="array" ref="C3202">IF(B3202="-","-",_xldudf_EVEONLINE_CATEGORY(_FV(B3202,"category_id")))</f>
        <v>-</v>
      </c>
      <c r="K3202" s="4" cm="1">
        <f t="array" ref="K3202">IFERROR(_FV(_xldudf_EVEONLINE_TYPE(_FV(_FV(A3202,"type"),"id")),"Adjusted Price",TRUE),0)</f>
        <v>0</v>
      </c>
      <c r="L3202" s="4">
        <f t="shared" si="49"/>
        <v>0</v>
      </c>
    </row>
    <row r="3203" spans="2:12">
      <c r="B3203" t="str" cm="1">
        <f t="array" ref="B3203">IF(A3203="","-",_xldudf_EVEONLINE_GROUP(_FV(_FV(A3203,"type"),"groupID")))</f>
        <v>-</v>
      </c>
      <c r="C3203" t="str" cm="1">
        <f t="array" ref="C3203">IF(B3203="-","-",_xldudf_EVEONLINE_CATEGORY(_FV(B3203,"category_id")))</f>
        <v>-</v>
      </c>
      <c r="K3203" s="4" cm="1">
        <f t="array" ref="K3203">IFERROR(_FV(_xldudf_EVEONLINE_TYPE(_FV(_FV(A3203,"type"),"id")),"Adjusted Price",TRUE),0)</f>
        <v>0</v>
      </c>
      <c r="L3203" s="4">
        <f t="shared" ref="L3203:L3266" si="50">F3203*K3203</f>
        <v>0</v>
      </c>
    </row>
    <row r="3204" spans="2:12">
      <c r="B3204" t="str" cm="1">
        <f t="array" ref="B3204">IF(A3204="","-",_xldudf_EVEONLINE_GROUP(_FV(_FV(A3204,"type"),"groupID")))</f>
        <v>-</v>
      </c>
      <c r="C3204" t="str" cm="1">
        <f t="array" ref="C3204">IF(B3204="-","-",_xldudf_EVEONLINE_CATEGORY(_FV(B3204,"category_id")))</f>
        <v>-</v>
      </c>
      <c r="K3204" s="4" cm="1">
        <f t="array" ref="K3204">IFERROR(_FV(_xldudf_EVEONLINE_TYPE(_FV(_FV(A3204,"type"),"id")),"Adjusted Price",TRUE),0)</f>
        <v>0</v>
      </c>
      <c r="L3204" s="4">
        <f t="shared" si="50"/>
        <v>0</v>
      </c>
    </row>
    <row r="3205" spans="2:12">
      <c r="B3205" t="str" cm="1">
        <f t="array" ref="B3205">IF(A3205="","-",_xldudf_EVEONLINE_GROUP(_FV(_FV(A3205,"type"),"groupID")))</f>
        <v>-</v>
      </c>
      <c r="C3205" t="str" cm="1">
        <f t="array" ref="C3205">IF(B3205="-","-",_xldudf_EVEONLINE_CATEGORY(_FV(B3205,"category_id")))</f>
        <v>-</v>
      </c>
      <c r="K3205" s="4" cm="1">
        <f t="array" ref="K3205">IFERROR(_FV(_xldudf_EVEONLINE_TYPE(_FV(_FV(A3205,"type"),"id")),"Adjusted Price",TRUE),0)</f>
        <v>0</v>
      </c>
      <c r="L3205" s="4">
        <f t="shared" si="50"/>
        <v>0</v>
      </c>
    </row>
    <row r="3206" spans="2:12">
      <c r="B3206" t="str" cm="1">
        <f t="array" ref="B3206">IF(A3206="","-",_xldudf_EVEONLINE_GROUP(_FV(_FV(A3206,"type"),"groupID")))</f>
        <v>-</v>
      </c>
      <c r="C3206" t="str" cm="1">
        <f t="array" ref="C3206">IF(B3206="-","-",_xldudf_EVEONLINE_CATEGORY(_FV(B3206,"category_id")))</f>
        <v>-</v>
      </c>
      <c r="K3206" s="4" cm="1">
        <f t="array" ref="K3206">IFERROR(_FV(_xldudf_EVEONLINE_TYPE(_FV(_FV(A3206,"type"),"id")),"Adjusted Price",TRUE),0)</f>
        <v>0</v>
      </c>
      <c r="L3206" s="4">
        <f t="shared" si="50"/>
        <v>0</v>
      </c>
    </row>
    <row r="3207" spans="2:12">
      <c r="B3207" t="str" cm="1">
        <f t="array" ref="B3207">IF(A3207="","-",_xldudf_EVEONLINE_GROUP(_FV(_FV(A3207,"type"),"groupID")))</f>
        <v>-</v>
      </c>
      <c r="C3207" t="str" cm="1">
        <f t="array" ref="C3207">IF(B3207="-","-",_xldudf_EVEONLINE_CATEGORY(_FV(B3207,"category_id")))</f>
        <v>-</v>
      </c>
      <c r="K3207" s="4" cm="1">
        <f t="array" ref="K3207">IFERROR(_FV(_xldudf_EVEONLINE_TYPE(_FV(_FV(A3207,"type"),"id")),"Adjusted Price",TRUE),0)</f>
        <v>0</v>
      </c>
      <c r="L3207" s="4">
        <f t="shared" si="50"/>
        <v>0</v>
      </c>
    </row>
    <row r="3208" spans="2:12">
      <c r="B3208" t="str" cm="1">
        <f t="array" ref="B3208">IF(A3208="","-",_xldudf_EVEONLINE_GROUP(_FV(_FV(A3208,"type"),"groupID")))</f>
        <v>-</v>
      </c>
      <c r="C3208" t="str" cm="1">
        <f t="array" ref="C3208">IF(B3208="-","-",_xldudf_EVEONLINE_CATEGORY(_FV(B3208,"category_id")))</f>
        <v>-</v>
      </c>
      <c r="K3208" s="4" cm="1">
        <f t="array" ref="K3208">IFERROR(_FV(_xldudf_EVEONLINE_TYPE(_FV(_FV(A3208,"type"),"id")),"Adjusted Price",TRUE),0)</f>
        <v>0</v>
      </c>
      <c r="L3208" s="4">
        <f t="shared" si="50"/>
        <v>0</v>
      </c>
    </row>
    <row r="3209" spans="2:12">
      <c r="B3209" t="str" cm="1">
        <f t="array" ref="B3209">IF(A3209="","-",_xldudf_EVEONLINE_GROUP(_FV(_FV(A3209,"type"),"groupID")))</f>
        <v>-</v>
      </c>
      <c r="C3209" t="str" cm="1">
        <f t="array" ref="C3209">IF(B3209="-","-",_xldudf_EVEONLINE_CATEGORY(_FV(B3209,"category_id")))</f>
        <v>-</v>
      </c>
      <c r="K3209" s="4" cm="1">
        <f t="array" ref="K3209">IFERROR(_FV(_xldudf_EVEONLINE_TYPE(_FV(_FV(A3209,"type"),"id")),"Adjusted Price",TRUE),0)</f>
        <v>0</v>
      </c>
      <c r="L3209" s="4">
        <f t="shared" si="50"/>
        <v>0</v>
      </c>
    </row>
    <row r="3210" spans="2:12">
      <c r="B3210" t="str" cm="1">
        <f t="array" ref="B3210">IF(A3210="","-",_xldudf_EVEONLINE_GROUP(_FV(_FV(A3210,"type"),"groupID")))</f>
        <v>-</v>
      </c>
      <c r="C3210" t="str" cm="1">
        <f t="array" ref="C3210">IF(B3210="-","-",_xldudf_EVEONLINE_CATEGORY(_FV(B3210,"category_id")))</f>
        <v>-</v>
      </c>
      <c r="K3210" s="4" cm="1">
        <f t="array" ref="K3210">IFERROR(_FV(_xldudf_EVEONLINE_TYPE(_FV(_FV(A3210,"type"),"id")),"Adjusted Price",TRUE),0)</f>
        <v>0</v>
      </c>
      <c r="L3210" s="4">
        <f t="shared" si="50"/>
        <v>0</v>
      </c>
    </row>
    <row r="3211" spans="2:12">
      <c r="B3211" t="str" cm="1">
        <f t="array" ref="B3211">IF(A3211="","-",_xldudf_EVEONLINE_GROUP(_FV(_FV(A3211,"type"),"groupID")))</f>
        <v>-</v>
      </c>
      <c r="C3211" t="str" cm="1">
        <f t="array" ref="C3211">IF(B3211="-","-",_xldudf_EVEONLINE_CATEGORY(_FV(B3211,"category_id")))</f>
        <v>-</v>
      </c>
      <c r="K3211" s="4" cm="1">
        <f t="array" ref="K3211">IFERROR(_FV(_xldudf_EVEONLINE_TYPE(_FV(_FV(A3211,"type"),"id")),"Adjusted Price",TRUE),0)</f>
        <v>0</v>
      </c>
      <c r="L3211" s="4">
        <f t="shared" si="50"/>
        <v>0</v>
      </c>
    </row>
    <row r="3212" spans="2:12">
      <c r="B3212" t="str" cm="1">
        <f t="array" ref="B3212">IF(A3212="","-",_xldudf_EVEONLINE_GROUP(_FV(_FV(A3212,"type"),"groupID")))</f>
        <v>-</v>
      </c>
      <c r="C3212" t="str" cm="1">
        <f t="array" ref="C3212">IF(B3212="-","-",_xldudf_EVEONLINE_CATEGORY(_FV(B3212,"category_id")))</f>
        <v>-</v>
      </c>
      <c r="K3212" s="4" cm="1">
        <f t="array" ref="K3212">IFERROR(_FV(_xldudf_EVEONLINE_TYPE(_FV(_FV(A3212,"type"),"id")),"Adjusted Price",TRUE),0)</f>
        <v>0</v>
      </c>
      <c r="L3212" s="4">
        <f t="shared" si="50"/>
        <v>0</v>
      </c>
    </row>
    <row r="3213" spans="2:12">
      <c r="B3213" t="str" cm="1">
        <f t="array" ref="B3213">IF(A3213="","-",_xldudf_EVEONLINE_GROUP(_FV(_FV(A3213,"type"),"groupID")))</f>
        <v>-</v>
      </c>
      <c r="C3213" t="str" cm="1">
        <f t="array" ref="C3213">IF(B3213="-","-",_xldudf_EVEONLINE_CATEGORY(_FV(B3213,"category_id")))</f>
        <v>-</v>
      </c>
      <c r="K3213" s="4" cm="1">
        <f t="array" ref="K3213">IFERROR(_FV(_xldudf_EVEONLINE_TYPE(_FV(_FV(A3213,"type"),"id")),"Adjusted Price",TRUE),0)</f>
        <v>0</v>
      </c>
      <c r="L3213" s="4">
        <f t="shared" si="50"/>
        <v>0</v>
      </c>
    </row>
    <row r="3214" spans="2:12">
      <c r="B3214" t="str" cm="1">
        <f t="array" ref="B3214">IF(A3214="","-",_xldudf_EVEONLINE_GROUP(_FV(_FV(A3214,"type"),"groupID")))</f>
        <v>-</v>
      </c>
      <c r="C3214" t="str" cm="1">
        <f t="array" ref="C3214">IF(B3214="-","-",_xldudf_EVEONLINE_CATEGORY(_FV(B3214,"category_id")))</f>
        <v>-</v>
      </c>
      <c r="K3214" s="4" cm="1">
        <f t="array" ref="K3214">IFERROR(_FV(_xldudf_EVEONLINE_TYPE(_FV(_FV(A3214,"type"),"id")),"Adjusted Price",TRUE),0)</f>
        <v>0</v>
      </c>
      <c r="L3214" s="4">
        <f t="shared" si="50"/>
        <v>0</v>
      </c>
    </row>
    <row r="3215" spans="2:12">
      <c r="B3215" t="str" cm="1">
        <f t="array" ref="B3215">IF(A3215="","-",_xldudf_EVEONLINE_GROUP(_FV(_FV(A3215,"type"),"groupID")))</f>
        <v>-</v>
      </c>
      <c r="C3215" t="str" cm="1">
        <f t="array" ref="C3215">IF(B3215="-","-",_xldudf_EVEONLINE_CATEGORY(_FV(B3215,"category_id")))</f>
        <v>-</v>
      </c>
      <c r="K3215" s="4" cm="1">
        <f t="array" ref="K3215">IFERROR(_FV(_xldudf_EVEONLINE_TYPE(_FV(_FV(A3215,"type"),"id")),"Adjusted Price",TRUE),0)</f>
        <v>0</v>
      </c>
      <c r="L3215" s="4">
        <f t="shared" si="50"/>
        <v>0</v>
      </c>
    </row>
    <row r="3216" spans="2:12">
      <c r="B3216" t="str" cm="1">
        <f t="array" ref="B3216">IF(A3216="","-",_xldudf_EVEONLINE_GROUP(_FV(_FV(A3216,"type"),"groupID")))</f>
        <v>-</v>
      </c>
      <c r="C3216" t="str" cm="1">
        <f t="array" ref="C3216">IF(B3216="-","-",_xldudf_EVEONLINE_CATEGORY(_FV(B3216,"category_id")))</f>
        <v>-</v>
      </c>
      <c r="K3216" s="4" cm="1">
        <f t="array" ref="K3216">IFERROR(_FV(_xldudf_EVEONLINE_TYPE(_FV(_FV(A3216,"type"),"id")),"Adjusted Price",TRUE),0)</f>
        <v>0</v>
      </c>
      <c r="L3216" s="4">
        <f t="shared" si="50"/>
        <v>0</v>
      </c>
    </row>
    <row r="3217" spans="2:12">
      <c r="B3217" t="str" cm="1">
        <f t="array" ref="B3217">IF(A3217="","-",_xldudf_EVEONLINE_GROUP(_FV(_FV(A3217,"type"),"groupID")))</f>
        <v>-</v>
      </c>
      <c r="C3217" t="str" cm="1">
        <f t="array" ref="C3217">IF(B3217="-","-",_xldudf_EVEONLINE_CATEGORY(_FV(B3217,"category_id")))</f>
        <v>-</v>
      </c>
      <c r="K3217" s="4" cm="1">
        <f t="array" ref="K3217">IFERROR(_FV(_xldudf_EVEONLINE_TYPE(_FV(_FV(A3217,"type"),"id")),"Adjusted Price",TRUE),0)</f>
        <v>0</v>
      </c>
      <c r="L3217" s="4">
        <f t="shared" si="50"/>
        <v>0</v>
      </c>
    </row>
    <row r="3218" spans="2:12">
      <c r="B3218" t="str" cm="1">
        <f t="array" ref="B3218">IF(A3218="","-",_xldudf_EVEONLINE_GROUP(_FV(_FV(A3218,"type"),"groupID")))</f>
        <v>-</v>
      </c>
      <c r="C3218" t="str" cm="1">
        <f t="array" ref="C3218">IF(B3218="-","-",_xldudf_EVEONLINE_CATEGORY(_FV(B3218,"category_id")))</f>
        <v>-</v>
      </c>
      <c r="K3218" s="4" cm="1">
        <f t="array" ref="K3218">IFERROR(_FV(_xldudf_EVEONLINE_TYPE(_FV(_FV(A3218,"type"),"id")),"Adjusted Price",TRUE),0)</f>
        <v>0</v>
      </c>
      <c r="L3218" s="4">
        <f t="shared" si="50"/>
        <v>0</v>
      </c>
    </row>
    <row r="3219" spans="2:12">
      <c r="B3219" t="str" cm="1">
        <f t="array" ref="B3219">IF(A3219="","-",_xldudf_EVEONLINE_GROUP(_FV(_FV(A3219,"type"),"groupID")))</f>
        <v>-</v>
      </c>
      <c r="C3219" t="str" cm="1">
        <f t="array" ref="C3219">IF(B3219="-","-",_xldudf_EVEONLINE_CATEGORY(_FV(B3219,"category_id")))</f>
        <v>-</v>
      </c>
      <c r="K3219" s="4" cm="1">
        <f t="array" ref="K3219">IFERROR(_FV(_xldudf_EVEONLINE_TYPE(_FV(_FV(A3219,"type"),"id")),"Adjusted Price",TRUE),0)</f>
        <v>0</v>
      </c>
      <c r="L3219" s="4">
        <f t="shared" si="50"/>
        <v>0</v>
      </c>
    </row>
    <row r="3220" spans="2:12">
      <c r="B3220" t="str" cm="1">
        <f t="array" ref="B3220">IF(A3220="","-",_xldudf_EVEONLINE_GROUP(_FV(_FV(A3220,"type"),"groupID")))</f>
        <v>-</v>
      </c>
      <c r="C3220" t="str" cm="1">
        <f t="array" ref="C3220">IF(B3220="-","-",_xldudf_EVEONLINE_CATEGORY(_FV(B3220,"category_id")))</f>
        <v>-</v>
      </c>
      <c r="K3220" s="4" cm="1">
        <f t="array" ref="K3220">IFERROR(_FV(_xldudf_EVEONLINE_TYPE(_FV(_FV(A3220,"type"),"id")),"Adjusted Price",TRUE),0)</f>
        <v>0</v>
      </c>
      <c r="L3220" s="4">
        <f t="shared" si="50"/>
        <v>0</v>
      </c>
    </row>
    <row r="3221" spans="2:12">
      <c r="B3221" t="str" cm="1">
        <f t="array" ref="B3221">IF(A3221="","-",_xldudf_EVEONLINE_GROUP(_FV(_FV(A3221,"type"),"groupID")))</f>
        <v>-</v>
      </c>
      <c r="C3221" t="str" cm="1">
        <f t="array" ref="C3221">IF(B3221="-","-",_xldudf_EVEONLINE_CATEGORY(_FV(B3221,"category_id")))</f>
        <v>-</v>
      </c>
      <c r="K3221" s="4" cm="1">
        <f t="array" ref="K3221">IFERROR(_FV(_xldudf_EVEONLINE_TYPE(_FV(_FV(A3221,"type"),"id")),"Adjusted Price",TRUE),0)</f>
        <v>0</v>
      </c>
      <c r="L3221" s="4">
        <f t="shared" si="50"/>
        <v>0</v>
      </c>
    </row>
    <row r="3222" spans="2:12">
      <c r="B3222" t="str" cm="1">
        <f t="array" ref="B3222">IF(A3222="","-",_xldudf_EVEONLINE_GROUP(_FV(_FV(A3222,"type"),"groupID")))</f>
        <v>-</v>
      </c>
      <c r="C3222" t="str" cm="1">
        <f t="array" ref="C3222">IF(B3222="-","-",_xldudf_EVEONLINE_CATEGORY(_FV(B3222,"category_id")))</f>
        <v>-</v>
      </c>
      <c r="K3222" s="4" cm="1">
        <f t="array" ref="K3222">IFERROR(_FV(_xldudf_EVEONLINE_TYPE(_FV(_FV(A3222,"type"),"id")),"Adjusted Price",TRUE),0)</f>
        <v>0</v>
      </c>
      <c r="L3222" s="4">
        <f t="shared" si="50"/>
        <v>0</v>
      </c>
    </row>
    <row r="3223" spans="2:12">
      <c r="B3223" t="str" cm="1">
        <f t="array" ref="B3223">IF(A3223="","-",_xldudf_EVEONLINE_GROUP(_FV(_FV(A3223,"type"),"groupID")))</f>
        <v>-</v>
      </c>
      <c r="C3223" t="str" cm="1">
        <f t="array" ref="C3223">IF(B3223="-","-",_xldudf_EVEONLINE_CATEGORY(_FV(B3223,"category_id")))</f>
        <v>-</v>
      </c>
      <c r="K3223" s="4" cm="1">
        <f t="array" ref="K3223">IFERROR(_FV(_xldudf_EVEONLINE_TYPE(_FV(_FV(A3223,"type"),"id")),"Adjusted Price",TRUE),0)</f>
        <v>0</v>
      </c>
      <c r="L3223" s="4">
        <f t="shared" si="50"/>
        <v>0</v>
      </c>
    </row>
    <row r="3224" spans="2:12">
      <c r="B3224" t="str" cm="1">
        <f t="array" ref="B3224">IF(A3224="","-",_xldudf_EVEONLINE_GROUP(_FV(_FV(A3224,"type"),"groupID")))</f>
        <v>-</v>
      </c>
      <c r="C3224" t="str" cm="1">
        <f t="array" ref="C3224">IF(B3224="-","-",_xldudf_EVEONLINE_CATEGORY(_FV(B3224,"category_id")))</f>
        <v>-</v>
      </c>
      <c r="K3224" s="4" cm="1">
        <f t="array" ref="K3224">IFERROR(_FV(_xldudf_EVEONLINE_TYPE(_FV(_FV(A3224,"type"),"id")),"Adjusted Price",TRUE),0)</f>
        <v>0</v>
      </c>
      <c r="L3224" s="4">
        <f t="shared" si="50"/>
        <v>0</v>
      </c>
    </row>
    <row r="3225" spans="2:12">
      <c r="B3225" t="str" cm="1">
        <f t="array" ref="B3225">IF(A3225="","-",_xldudf_EVEONLINE_GROUP(_FV(_FV(A3225,"type"),"groupID")))</f>
        <v>-</v>
      </c>
      <c r="C3225" t="str" cm="1">
        <f t="array" ref="C3225">IF(B3225="-","-",_xldudf_EVEONLINE_CATEGORY(_FV(B3225,"category_id")))</f>
        <v>-</v>
      </c>
      <c r="K3225" s="4" cm="1">
        <f t="array" ref="K3225">IFERROR(_FV(_xldudf_EVEONLINE_TYPE(_FV(_FV(A3225,"type"),"id")),"Adjusted Price",TRUE),0)</f>
        <v>0</v>
      </c>
      <c r="L3225" s="4">
        <f t="shared" si="50"/>
        <v>0</v>
      </c>
    </row>
    <row r="3226" spans="2:12">
      <c r="B3226" t="str" cm="1">
        <f t="array" ref="B3226">IF(A3226="","-",_xldudf_EVEONLINE_GROUP(_FV(_FV(A3226,"type"),"groupID")))</f>
        <v>-</v>
      </c>
      <c r="C3226" t="str" cm="1">
        <f t="array" ref="C3226">IF(B3226="-","-",_xldudf_EVEONLINE_CATEGORY(_FV(B3226,"category_id")))</f>
        <v>-</v>
      </c>
      <c r="K3226" s="4" cm="1">
        <f t="array" ref="K3226">IFERROR(_FV(_xldudf_EVEONLINE_TYPE(_FV(_FV(A3226,"type"),"id")),"Adjusted Price",TRUE),0)</f>
        <v>0</v>
      </c>
      <c r="L3226" s="4">
        <f t="shared" si="50"/>
        <v>0</v>
      </c>
    </row>
    <row r="3227" spans="2:12">
      <c r="B3227" t="str" cm="1">
        <f t="array" ref="B3227">IF(A3227="","-",_xldudf_EVEONLINE_GROUP(_FV(_FV(A3227,"type"),"groupID")))</f>
        <v>-</v>
      </c>
      <c r="C3227" t="str" cm="1">
        <f t="array" ref="C3227">IF(B3227="-","-",_xldudf_EVEONLINE_CATEGORY(_FV(B3227,"category_id")))</f>
        <v>-</v>
      </c>
      <c r="K3227" s="4" cm="1">
        <f t="array" ref="K3227">IFERROR(_FV(_xldudf_EVEONLINE_TYPE(_FV(_FV(A3227,"type"),"id")),"Adjusted Price",TRUE),0)</f>
        <v>0</v>
      </c>
      <c r="L3227" s="4">
        <f t="shared" si="50"/>
        <v>0</v>
      </c>
    </row>
    <row r="3228" spans="2:12">
      <c r="B3228" t="str" cm="1">
        <f t="array" ref="B3228">IF(A3228="","-",_xldudf_EVEONLINE_GROUP(_FV(_FV(A3228,"type"),"groupID")))</f>
        <v>-</v>
      </c>
      <c r="C3228" t="str" cm="1">
        <f t="array" ref="C3228">IF(B3228="-","-",_xldudf_EVEONLINE_CATEGORY(_FV(B3228,"category_id")))</f>
        <v>-</v>
      </c>
      <c r="K3228" s="4" cm="1">
        <f t="array" ref="K3228">IFERROR(_FV(_xldudf_EVEONLINE_TYPE(_FV(_FV(A3228,"type"),"id")),"Adjusted Price",TRUE),0)</f>
        <v>0</v>
      </c>
      <c r="L3228" s="4">
        <f t="shared" si="50"/>
        <v>0</v>
      </c>
    </row>
    <row r="3229" spans="2:12">
      <c r="B3229" t="str" cm="1">
        <f t="array" ref="B3229">IF(A3229="","-",_xldudf_EVEONLINE_GROUP(_FV(_FV(A3229,"type"),"groupID")))</f>
        <v>-</v>
      </c>
      <c r="C3229" t="str" cm="1">
        <f t="array" ref="C3229">IF(B3229="-","-",_xldudf_EVEONLINE_CATEGORY(_FV(B3229,"category_id")))</f>
        <v>-</v>
      </c>
      <c r="K3229" s="4" cm="1">
        <f t="array" ref="K3229">IFERROR(_FV(_xldudf_EVEONLINE_TYPE(_FV(_FV(A3229,"type"),"id")),"Adjusted Price",TRUE),0)</f>
        <v>0</v>
      </c>
      <c r="L3229" s="4">
        <f t="shared" si="50"/>
        <v>0</v>
      </c>
    </row>
    <row r="3230" spans="2:12">
      <c r="B3230" t="str" cm="1">
        <f t="array" ref="B3230">IF(A3230="","-",_xldudf_EVEONLINE_GROUP(_FV(_FV(A3230,"type"),"groupID")))</f>
        <v>-</v>
      </c>
      <c r="C3230" t="str" cm="1">
        <f t="array" ref="C3230">IF(B3230="-","-",_xldudf_EVEONLINE_CATEGORY(_FV(B3230,"category_id")))</f>
        <v>-</v>
      </c>
      <c r="K3230" s="4" cm="1">
        <f t="array" ref="K3230">IFERROR(_FV(_xldudf_EVEONLINE_TYPE(_FV(_FV(A3230,"type"),"id")),"Adjusted Price",TRUE),0)</f>
        <v>0</v>
      </c>
      <c r="L3230" s="4">
        <f t="shared" si="50"/>
        <v>0</v>
      </c>
    </row>
    <row r="3231" spans="2:12">
      <c r="B3231" t="str" cm="1">
        <f t="array" ref="B3231">IF(A3231="","-",_xldudf_EVEONLINE_GROUP(_FV(_FV(A3231,"type"),"groupID")))</f>
        <v>-</v>
      </c>
      <c r="C3231" t="str" cm="1">
        <f t="array" ref="C3231">IF(B3231="-","-",_xldudf_EVEONLINE_CATEGORY(_FV(B3231,"category_id")))</f>
        <v>-</v>
      </c>
      <c r="K3231" s="4" cm="1">
        <f t="array" ref="K3231">IFERROR(_FV(_xldudf_EVEONLINE_TYPE(_FV(_FV(A3231,"type"),"id")),"Adjusted Price",TRUE),0)</f>
        <v>0</v>
      </c>
      <c r="L3231" s="4">
        <f t="shared" si="50"/>
        <v>0</v>
      </c>
    </row>
    <row r="3232" spans="2:12">
      <c r="B3232" t="str" cm="1">
        <f t="array" ref="B3232">IF(A3232="","-",_xldudf_EVEONLINE_GROUP(_FV(_FV(A3232,"type"),"groupID")))</f>
        <v>-</v>
      </c>
      <c r="C3232" t="str" cm="1">
        <f t="array" ref="C3232">IF(B3232="-","-",_xldudf_EVEONLINE_CATEGORY(_FV(B3232,"category_id")))</f>
        <v>-</v>
      </c>
      <c r="K3232" s="4" cm="1">
        <f t="array" ref="K3232">IFERROR(_FV(_xldudf_EVEONLINE_TYPE(_FV(_FV(A3232,"type"),"id")),"Adjusted Price",TRUE),0)</f>
        <v>0</v>
      </c>
      <c r="L3232" s="4">
        <f t="shared" si="50"/>
        <v>0</v>
      </c>
    </row>
    <row r="3233" spans="2:12">
      <c r="B3233" t="str" cm="1">
        <f t="array" ref="B3233">IF(A3233="","-",_xldudf_EVEONLINE_GROUP(_FV(_FV(A3233,"type"),"groupID")))</f>
        <v>-</v>
      </c>
      <c r="C3233" t="str" cm="1">
        <f t="array" ref="C3233">IF(B3233="-","-",_xldudf_EVEONLINE_CATEGORY(_FV(B3233,"category_id")))</f>
        <v>-</v>
      </c>
      <c r="K3233" s="4" cm="1">
        <f t="array" ref="K3233">IFERROR(_FV(_xldudf_EVEONLINE_TYPE(_FV(_FV(A3233,"type"),"id")),"Adjusted Price",TRUE),0)</f>
        <v>0</v>
      </c>
      <c r="L3233" s="4">
        <f t="shared" si="50"/>
        <v>0</v>
      </c>
    </row>
    <row r="3234" spans="2:12">
      <c r="B3234" t="str" cm="1">
        <f t="array" ref="B3234">IF(A3234="","-",_xldudf_EVEONLINE_GROUP(_FV(_FV(A3234,"type"),"groupID")))</f>
        <v>-</v>
      </c>
      <c r="C3234" t="str" cm="1">
        <f t="array" ref="C3234">IF(B3234="-","-",_xldudf_EVEONLINE_CATEGORY(_FV(B3234,"category_id")))</f>
        <v>-</v>
      </c>
      <c r="K3234" s="4" cm="1">
        <f t="array" ref="K3234">IFERROR(_FV(_xldudf_EVEONLINE_TYPE(_FV(_FV(A3234,"type"),"id")),"Adjusted Price",TRUE),0)</f>
        <v>0</v>
      </c>
      <c r="L3234" s="4">
        <f t="shared" si="50"/>
        <v>0</v>
      </c>
    </row>
    <row r="3235" spans="2:12">
      <c r="B3235" t="str" cm="1">
        <f t="array" ref="B3235">IF(A3235="","-",_xldudf_EVEONLINE_GROUP(_FV(_FV(A3235,"type"),"groupID")))</f>
        <v>-</v>
      </c>
      <c r="C3235" t="str" cm="1">
        <f t="array" ref="C3235">IF(B3235="-","-",_xldudf_EVEONLINE_CATEGORY(_FV(B3235,"category_id")))</f>
        <v>-</v>
      </c>
      <c r="K3235" s="4" cm="1">
        <f t="array" ref="K3235">IFERROR(_FV(_xldudf_EVEONLINE_TYPE(_FV(_FV(A3235,"type"),"id")),"Adjusted Price",TRUE),0)</f>
        <v>0</v>
      </c>
      <c r="L3235" s="4">
        <f t="shared" si="50"/>
        <v>0</v>
      </c>
    </row>
    <row r="3236" spans="2:12">
      <c r="B3236" t="str" cm="1">
        <f t="array" ref="B3236">IF(A3236="","-",_xldudf_EVEONLINE_GROUP(_FV(_FV(A3236,"type"),"groupID")))</f>
        <v>-</v>
      </c>
      <c r="C3236" t="str" cm="1">
        <f t="array" ref="C3236">IF(B3236="-","-",_xldudf_EVEONLINE_CATEGORY(_FV(B3236,"category_id")))</f>
        <v>-</v>
      </c>
      <c r="K3236" s="4" cm="1">
        <f t="array" ref="K3236">IFERROR(_FV(_xldudf_EVEONLINE_TYPE(_FV(_FV(A3236,"type"),"id")),"Adjusted Price",TRUE),0)</f>
        <v>0</v>
      </c>
      <c r="L3236" s="4">
        <f t="shared" si="50"/>
        <v>0</v>
      </c>
    </row>
    <row r="3237" spans="2:12">
      <c r="B3237" t="str" cm="1">
        <f t="array" ref="B3237">IF(A3237="","-",_xldudf_EVEONLINE_GROUP(_FV(_FV(A3237,"type"),"groupID")))</f>
        <v>-</v>
      </c>
      <c r="C3237" t="str" cm="1">
        <f t="array" ref="C3237">IF(B3237="-","-",_xldudf_EVEONLINE_CATEGORY(_FV(B3237,"category_id")))</f>
        <v>-</v>
      </c>
      <c r="K3237" s="4" cm="1">
        <f t="array" ref="K3237">IFERROR(_FV(_xldudf_EVEONLINE_TYPE(_FV(_FV(A3237,"type"),"id")),"Adjusted Price",TRUE),0)</f>
        <v>0</v>
      </c>
      <c r="L3237" s="4">
        <f t="shared" si="50"/>
        <v>0</v>
      </c>
    </row>
    <row r="3238" spans="2:12">
      <c r="B3238" t="str" cm="1">
        <f t="array" ref="B3238">IF(A3238="","-",_xldudf_EVEONLINE_GROUP(_FV(_FV(A3238,"type"),"groupID")))</f>
        <v>-</v>
      </c>
      <c r="C3238" t="str" cm="1">
        <f t="array" ref="C3238">IF(B3238="-","-",_xldudf_EVEONLINE_CATEGORY(_FV(B3238,"category_id")))</f>
        <v>-</v>
      </c>
      <c r="K3238" s="4" cm="1">
        <f t="array" ref="K3238">IFERROR(_FV(_xldudf_EVEONLINE_TYPE(_FV(_FV(A3238,"type"),"id")),"Adjusted Price",TRUE),0)</f>
        <v>0</v>
      </c>
      <c r="L3238" s="4">
        <f t="shared" si="50"/>
        <v>0</v>
      </c>
    </row>
    <row r="3239" spans="2:12">
      <c r="B3239" t="str" cm="1">
        <f t="array" ref="B3239">IF(A3239="","-",_xldudf_EVEONLINE_GROUP(_FV(_FV(A3239,"type"),"groupID")))</f>
        <v>-</v>
      </c>
      <c r="C3239" t="str" cm="1">
        <f t="array" ref="C3239">IF(B3239="-","-",_xldudf_EVEONLINE_CATEGORY(_FV(B3239,"category_id")))</f>
        <v>-</v>
      </c>
      <c r="K3239" s="4" cm="1">
        <f t="array" ref="K3239">IFERROR(_FV(_xldudf_EVEONLINE_TYPE(_FV(_FV(A3239,"type"),"id")),"Adjusted Price",TRUE),0)</f>
        <v>0</v>
      </c>
      <c r="L3239" s="4">
        <f t="shared" si="50"/>
        <v>0</v>
      </c>
    </row>
    <row r="3240" spans="2:12">
      <c r="B3240" t="str" cm="1">
        <f t="array" ref="B3240">IF(A3240="","-",_xldudf_EVEONLINE_GROUP(_FV(_FV(A3240,"type"),"groupID")))</f>
        <v>-</v>
      </c>
      <c r="C3240" t="str" cm="1">
        <f t="array" ref="C3240">IF(B3240="-","-",_xldudf_EVEONLINE_CATEGORY(_FV(B3240,"category_id")))</f>
        <v>-</v>
      </c>
      <c r="K3240" s="4" cm="1">
        <f t="array" ref="K3240">IFERROR(_FV(_xldudf_EVEONLINE_TYPE(_FV(_FV(A3240,"type"),"id")),"Adjusted Price",TRUE),0)</f>
        <v>0</v>
      </c>
      <c r="L3240" s="4">
        <f t="shared" si="50"/>
        <v>0</v>
      </c>
    </row>
    <row r="3241" spans="2:12">
      <c r="B3241" t="str" cm="1">
        <f t="array" ref="B3241">IF(A3241="","-",_xldudf_EVEONLINE_GROUP(_FV(_FV(A3241,"type"),"groupID")))</f>
        <v>-</v>
      </c>
      <c r="C3241" t="str" cm="1">
        <f t="array" ref="C3241">IF(B3241="-","-",_xldudf_EVEONLINE_CATEGORY(_FV(B3241,"category_id")))</f>
        <v>-</v>
      </c>
      <c r="K3241" s="4" cm="1">
        <f t="array" ref="K3241">IFERROR(_FV(_xldudf_EVEONLINE_TYPE(_FV(_FV(A3241,"type"),"id")),"Adjusted Price",TRUE),0)</f>
        <v>0</v>
      </c>
      <c r="L3241" s="4">
        <f t="shared" si="50"/>
        <v>0</v>
      </c>
    </row>
    <row r="3242" spans="2:12">
      <c r="B3242" t="str" cm="1">
        <f t="array" ref="B3242">IF(A3242="","-",_xldudf_EVEONLINE_GROUP(_FV(_FV(A3242,"type"),"groupID")))</f>
        <v>-</v>
      </c>
      <c r="C3242" t="str" cm="1">
        <f t="array" ref="C3242">IF(B3242="-","-",_xldudf_EVEONLINE_CATEGORY(_FV(B3242,"category_id")))</f>
        <v>-</v>
      </c>
      <c r="K3242" s="4" cm="1">
        <f t="array" ref="K3242">IFERROR(_FV(_xldudf_EVEONLINE_TYPE(_FV(_FV(A3242,"type"),"id")),"Adjusted Price",TRUE),0)</f>
        <v>0</v>
      </c>
      <c r="L3242" s="4">
        <f t="shared" si="50"/>
        <v>0</v>
      </c>
    </row>
    <row r="3243" spans="2:12">
      <c r="B3243" t="str" cm="1">
        <f t="array" ref="B3243">IF(A3243="","-",_xldudf_EVEONLINE_GROUP(_FV(_FV(A3243,"type"),"groupID")))</f>
        <v>-</v>
      </c>
      <c r="C3243" t="str" cm="1">
        <f t="array" ref="C3243">IF(B3243="-","-",_xldudf_EVEONLINE_CATEGORY(_FV(B3243,"category_id")))</f>
        <v>-</v>
      </c>
      <c r="K3243" s="4" cm="1">
        <f t="array" ref="K3243">IFERROR(_FV(_xldudf_EVEONLINE_TYPE(_FV(_FV(A3243,"type"),"id")),"Adjusted Price",TRUE),0)</f>
        <v>0</v>
      </c>
      <c r="L3243" s="4">
        <f t="shared" si="50"/>
        <v>0</v>
      </c>
    </row>
    <row r="3244" spans="2:12">
      <c r="B3244" t="str" cm="1">
        <f t="array" ref="B3244">IF(A3244="","-",_xldudf_EVEONLINE_GROUP(_FV(_FV(A3244,"type"),"groupID")))</f>
        <v>-</v>
      </c>
      <c r="C3244" t="str" cm="1">
        <f t="array" ref="C3244">IF(B3244="-","-",_xldudf_EVEONLINE_CATEGORY(_FV(B3244,"category_id")))</f>
        <v>-</v>
      </c>
      <c r="K3244" s="4" cm="1">
        <f t="array" ref="K3244">IFERROR(_FV(_xldudf_EVEONLINE_TYPE(_FV(_FV(A3244,"type"),"id")),"Adjusted Price",TRUE),0)</f>
        <v>0</v>
      </c>
      <c r="L3244" s="4">
        <f t="shared" si="50"/>
        <v>0</v>
      </c>
    </row>
    <row r="3245" spans="2:12">
      <c r="B3245" t="str" cm="1">
        <f t="array" ref="B3245">IF(A3245="","-",_xldudf_EVEONLINE_GROUP(_FV(_FV(A3245,"type"),"groupID")))</f>
        <v>-</v>
      </c>
      <c r="C3245" t="str" cm="1">
        <f t="array" ref="C3245">IF(B3245="-","-",_xldudf_EVEONLINE_CATEGORY(_FV(B3245,"category_id")))</f>
        <v>-</v>
      </c>
      <c r="K3245" s="4" cm="1">
        <f t="array" ref="K3245">IFERROR(_FV(_xldudf_EVEONLINE_TYPE(_FV(_FV(A3245,"type"),"id")),"Adjusted Price",TRUE),0)</f>
        <v>0</v>
      </c>
      <c r="L3245" s="4">
        <f t="shared" si="50"/>
        <v>0</v>
      </c>
    </row>
    <row r="3246" spans="2:12">
      <c r="B3246" t="str" cm="1">
        <f t="array" ref="B3246">IF(A3246="","-",_xldudf_EVEONLINE_GROUP(_FV(_FV(A3246,"type"),"groupID")))</f>
        <v>-</v>
      </c>
      <c r="C3246" t="str" cm="1">
        <f t="array" ref="C3246">IF(B3246="-","-",_xldudf_EVEONLINE_CATEGORY(_FV(B3246,"category_id")))</f>
        <v>-</v>
      </c>
      <c r="K3246" s="4" cm="1">
        <f t="array" ref="K3246">IFERROR(_FV(_xldudf_EVEONLINE_TYPE(_FV(_FV(A3246,"type"),"id")),"Adjusted Price",TRUE),0)</f>
        <v>0</v>
      </c>
      <c r="L3246" s="4">
        <f t="shared" si="50"/>
        <v>0</v>
      </c>
    </row>
    <row r="3247" spans="2:12">
      <c r="B3247" t="str" cm="1">
        <f t="array" ref="B3247">IF(A3247="","-",_xldudf_EVEONLINE_GROUP(_FV(_FV(A3247,"type"),"groupID")))</f>
        <v>-</v>
      </c>
      <c r="C3247" t="str" cm="1">
        <f t="array" ref="C3247">IF(B3247="-","-",_xldudf_EVEONLINE_CATEGORY(_FV(B3247,"category_id")))</f>
        <v>-</v>
      </c>
      <c r="K3247" s="4" cm="1">
        <f t="array" ref="K3247">IFERROR(_FV(_xldudf_EVEONLINE_TYPE(_FV(_FV(A3247,"type"),"id")),"Adjusted Price",TRUE),0)</f>
        <v>0</v>
      </c>
      <c r="L3247" s="4">
        <f t="shared" si="50"/>
        <v>0</v>
      </c>
    </row>
    <row r="3248" spans="2:12">
      <c r="B3248" t="str" cm="1">
        <f t="array" ref="B3248">IF(A3248="","-",_xldudf_EVEONLINE_GROUP(_FV(_FV(A3248,"type"),"groupID")))</f>
        <v>-</v>
      </c>
      <c r="C3248" t="str" cm="1">
        <f t="array" ref="C3248">IF(B3248="-","-",_xldudf_EVEONLINE_CATEGORY(_FV(B3248,"category_id")))</f>
        <v>-</v>
      </c>
      <c r="K3248" s="4" cm="1">
        <f t="array" ref="K3248">IFERROR(_FV(_xldudf_EVEONLINE_TYPE(_FV(_FV(A3248,"type"),"id")),"Adjusted Price",TRUE),0)</f>
        <v>0</v>
      </c>
      <c r="L3248" s="4">
        <f t="shared" si="50"/>
        <v>0</v>
      </c>
    </row>
    <row r="3249" spans="2:12">
      <c r="B3249" t="str" cm="1">
        <f t="array" ref="B3249">IF(A3249="","-",_xldudf_EVEONLINE_GROUP(_FV(_FV(A3249,"type"),"groupID")))</f>
        <v>-</v>
      </c>
      <c r="C3249" t="str" cm="1">
        <f t="array" ref="C3249">IF(B3249="-","-",_xldudf_EVEONLINE_CATEGORY(_FV(B3249,"category_id")))</f>
        <v>-</v>
      </c>
      <c r="K3249" s="4" cm="1">
        <f t="array" ref="K3249">IFERROR(_FV(_xldudf_EVEONLINE_TYPE(_FV(_FV(A3249,"type"),"id")),"Adjusted Price",TRUE),0)</f>
        <v>0</v>
      </c>
      <c r="L3249" s="4">
        <f t="shared" si="50"/>
        <v>0</v>
      </c>
    </row>
    <row r="3250" spans="2:12">
      <c r="B3250" t="str" cm="1">
        <f t="array" ref="B3250">IF(A3250="","-",_xldudf_EVEONLINE_GROUP(_FV(_FV(A3250,"type"),"groupID")))</f>
        <v>-</v>
      </c>
      <c r="C3250" t="str" cm="1">
        <f t="array" ref="C3250">IF(B3250="-","-",_xldudf_EVEONLINE_CATEGORY(_FV(B3250,"category_id")))</f>
        <v>-</v>
      </c>
      <c r="K3250" s="4" cm="1">
        <f t="array" ref="K3250">IFERROR(_FV(_xldudf_EVEONLINE_TYPE(_FV(_FV(A3250,"type"),"id")),"Adjusted Price",TRUE),0)</f>
        <v>0</v>
      </c>
      <c r="L3250" s="4">
        <f t="shared" si="50"/>
        <v>0</v>
      </c>
    </row>
    <row r="3251" spans="2:12">
      <c r="B3251" t="str" cm="1">
        <f t="array" ref="B3251">IF(A3251="","-",_xldudf_EVEONLINE_GROUP(_FV(_FV(A3251,"type"),"groupID")))</f>
        <v>-</v>
      </c>
      <c r="C3251" t="str" cm="1">
        <f t="array" ref="C3251">IF(B3251="-","-",_xldudf_EVEONLINE_CATEGORY(_FV(B3251,"category_id")))</f>
        <v>-</v>
      </c>
      <c r="K3251" s="4" cm="1">
        <f t="array" ref="K3251">IFERROR(_FV(_xldudf_EVEONLINE_TYPE(_FV(_FV(A3251,"type"),"id")),"Adjusted Price",TRUE),0)</f>
        <v>0</v>
      </c>
      <c r="L3251" s="4">
        <f t="shared" si="50"/>
        <v>0</v>
      </c>
    </row>
    <row r="3252" spans="2:12">
      <c r="B3252" t="str" cm="1">
        <f t="array" ref="B3252">IF(A3252="","-",_xldudf_EVEONLINE_GROUP(_FV(_FV(A3252,"type"),"groupID")))</f>
        <v>-</v>
      </c>
      <c r="C3252" t="str" cm="1">
        <f t="array" ref="C3252">IF(B3252="-","-",_xldudf_EVEONLINE_CATEGORY(_FV(B3252,"category_id")))</f>
        <v>-</v>
      </c>
      <c r="K3252" s="4" cm="1">
        <f t="array" ref="K3252">IFERROR(_FV(_xldudf_EVEONLINE_TYPE(_FV(_FV(A3252,"type"),"id")),"Adjusted Price",TRUE),0)</f>
        <v>0</v>
      </c>
      <c r="L3252" s="4">
        <f t="shared" si="50"/>
        <v>0</v>
      </c>
    </row>
    <row r="3253" spans="2:12">
      <c r="B3253" t="str" cm="1">
        <f t="array" ref="B3253">IF(A3253="","-",_xldudf_EVEONLINE_GROUP(_FV(_FV(A3253,"type"),"groupID")))</f>
        <v>-</v>
      </c>
      <c r="C3253" t="str" cm="1">
        <f t="array" ref="C3253">IF(B3253="-","-",_xldudf_EVEONLINE_CATEGORY(_FV(B3253,"category_id")))</f>
        <v>-</v>
      </c>
      <c r="K3253" s="4" cm="1">
        <f t="array" ref="K3253">IFERROR(_FV(_xldudf_EVEONLINE_TYPE(_FV(_FV(A3253,"type"),"id")),"Adjusted Price",TRUE),0)</f>
        <v>0</v>
      </c>
      <c r="L3253" s="4">
        <f t="shared" si="50"/>
        <v>0</v>
      </c>
    </row>
    <row r="3254" spans="2:12">
      <c r="B3254" t="str" cm="1">
        <f t="array" ref="B3254">IF(A3254="","-",_xldudf_EVEONLINE_GROUP(_FV(_FV(A3254,"type"),"groupID")))</f>
        <v>-</v>
      </c>
      <c r="C3254" t="str" cm="1">
        <f t="array" ref="C3254">IF(B3254="-","-",_xldudf_EVEONLINE_CATEGORY(_FV(B3254,"category_id")))</f>
        <v>-</v>
      </c>
      <c r="K3254" s="4" cm="1">
        <f t="array" ref="K3254">IFERROR(_FV(_xldudf_EVEONLINE_TYPE(_FV(_FV(A3254,"type"),"id")),"Adjusted Price",TRUE),0)</f>
        <v>0</v>
      </c>
      <c r="L3254" s="4">
        <f t="shared" si="50"/>
        <v>0</v>
      </c>
    </row>
    <row r="3255" spans="2:12">
      <c r="B3255" t="str" cm="1">
        <f t="array" ref="B3255">IF(A3255="","-",_xldudf_EVEONLINE_GROUP(_FV(_FV(A3255,"type"),"groupID")))</f>
        <v>-</v>
      </c>
      <c r="C3255" t="str" cm="1">
        <f t="array" ref="C3255">IF(B3255="-","-",_xldudf_EVEONLINE_CATEGORY(_FV(B3255,"category_id")))</f>
        <v>-</v>
      </c>
      <c r="K3255" s="4" cm="1">
        <f t="array" ref="K3255">IFERROR(_FV(_xldudf_EVEONLINE_TYPE(_FV(_FV(A3255,"type"),"id")),"Adjusted Price",TRUE),0)</f>
        <v>0</v>
      </c>
      <c r="L3255" s="4">
        <f t="shared" si="50"/>
        <v>0</v>
      </c>
    </row>
    <row r="3256" spans="2:12">
      <c r="B3256" t="str" cm="1">
        <f t="array" ref="B3256">IF(A3256="","-",_xldudf_EVEONLINE_GROUP(_FV(_FV(A3256,"type"),"groupID")))</f>
        <v>-</v>
      </c>
      <c r="C3256" t="str" cm="1">
        <f t="array" ref="C3256">IF(B3256="-","-",_xldudf_EVEONLINE_CATEGORY(_FV(B3256,"category_id")))</f>
        <v>-</v>
      </c>
      <c r="K3256" s="4" cm="1">
        <f t="array" ref="K3256">IFERROR(_FV(_xldudf_EVEONLINE_TYPE(_FV(_FV(A3256,"type"),"id")),"Adjusted Price",TRUE),0)</f>
        <v>0</v>
      </c>
      <c r="L3256" s="4">
        <f t="shared" si="50"/>
        <v>0</v>
      </c>
    </row>
    <row r="3257" spans="2:12">
      <c r="B3257" t="str" cm="1">
        <f t="array" ref="B3257">IF(A3257="","-",_xldudf_EVEONLINE_GROUP(_FV(_FV(A3257,"type"),"groupID")))</f>
        <v>-</v>
      </c>
      <c r="C3257" t="str" cm="1">
        <f t="array" ref="C3257">IF(B3257="-","-",_xldudf_EVEONLINE_CATEGORY(_FV(B3257,"category_id")))</f>
        <v>-</v>
      </c>
      <c r="K3257" s="4" cm="1">
        <f t="array" ref="K3257">IFERROR(_FV(_xldudf_EVEONLINE_TYPE(_FV(_FV(A3257,"type"),"id")),"Adjusted Price",TRUE),0)</f>
        <v>0</v>
      </c>
      <c r="L3257" s="4">
        <f t="shared" si="50"/>
        <v>0</v>
      </c>
    </row>
    <row r="3258" spans="2:12">
      <c r="B3258" t="str" cm="1">
        <f t="array" ref="B3258">IF(A3258="","-",_xldudf_EVEONLINE_GROUP(_FV(_FV(A3258,"type"),"groupID")))</f>
        <v>-</v>
      </c>
      <c r="C3258" t="str" cm="1">
        <f t="array" ref="C3258">IF(B3258="-","-",_xldudf_EVEONLINE_CATEGORY(_FV(B3258,"category_id")))</f>
        <v>-</v>
      </c>
      <c r="K3258" s="4" cm="1">
        <f t="array" ref="K3258">IFERROR(_FV(_xldudf_EVEONLINE_TYPE(_FV(_FV(A3258,"type"),"id")),"Adjusted Price",TRUE),0)</f>
        <v>0</v>
      </c>
      <c r="L3258" s="4">
        <f t="shared" si="50"/>
        <v>0</v>
      </c>
    </row>
    <row r="3259" spans="2:12">
      <c r="B3259" t="str" cm="1">
        <f t="array" ref="B3259">IF(A3259="","-",_xldudf_EVEONLINE_GROUP(_FV(_FV(A3259,"type"),"groupID")))</f>
        <v>-</v>
      </c>
      <c r="C3259" t="str" cm="1">
        <f t="array" ref="C3259">IF(B3259="-","-",_xldudf_EVEONLINE_CATEGORY(_FV(B3259,"category_id")))</f>
        <v>-</v>
      </c>
      <c r="K3259" s="4" cm="1">
        <f t="array" ref="K3259">IFERROR(_FV(_xldudf_EVEONLINE_TYPE(_FV(_FV(A3259,"type"),"id")),"Adjusted Price",TRUE),0)</f>
        <v>0</v>
      </c>
      <c r="L3259" s="4">
        <f t="shared" si="50"/>
        <v>0</v>
      </c>
    </row>
    <row r="3260" spans="2:12">
      <c r="B3260" t="str" cm="1">
        <f t="array" ref="B3260">IF(A3260="","-",_xldudf_EVEONLINE_GROUP(_FV(_FV(A3260,"type"),"groupID")))</f>
        <v>-</v>
      </c>
      <c r="C3260" t="str" cm="1">
        <f t="array" ref="C3260">IF(B3260="-","-",_xldudf_EVEONLINE_CATEGORY(_FV(B3260,"category_id")))</f>
        <v>-</v>
      </c>
      <c r="K3260" s="4" cm="1">
        <f t="array" ref="K3260">IFERROR(_FV(_xldudf_EVEONLINE_TYPE(_FV(_FV(A3260,"type"),"id")),"Adjusted Price",TRUE),0)</f>
        <v>0</v>
      </c>
      <c r="L3260" s="4">
        <f t="shared" si="50"/>
        <v>0</v>
      </c>
    </row>
    <row r="3261" spans="2:12">
      <c r="B3261" t="str" cm="1">
        <f t="array" ref="B3261">IF(A3261="","-",_xldudf_EVEONLINE_GROUP(_FV(_FV(A3261,"type"),"groupID")))</f>
        <v>-</v>
      </c>
      <c r="C3261" t="str" cm="1">
        <f t="array" ref="C3261">IF(B3261="-","-",_xldudf_EVEONLINE_CATEGORY(_FV(B3261,"category_id")))</f>
        <v>-</v>
      </c>
      <c r="K3261" s="4" cm="1">
        <f t="array" ref="K3261">IFERROR(_FV(_xldudf_EVEONLINE_TYPE(_FV(_FV(A3261,"type"),"id")),"Adjusted Price",TRUE),0)</f>
        <v>0</v>
      </c>
      <c r="L3261" s="4">
        <f t="shared" si="50"/>
        <v>0</v>
      </c>
    </row>
    <row r="3262" spans="2:12">
      <c r="B3262" t="str" cm="1">
        <f t="array" ref="B3262">IF(A3262="","-",_xldudf_EVEONLINE_GROUP(_FV(_FV(A3262,"type"),"groupID")))</f>
        <v>-</v>
      </c>
      <c r="C3262" t="str" cm="1">
        <f t="array" ref="C3262">IF(B3262="-","-",_xldudf_EVEONLINE_CATEGORY(_FV(B3262,"category_id")))</f>
        <v>-</v>
      </c>
      <c r="K3262" s="4" cm="1">
        <f t="array" ref="K3262">IFERROR(_FV(_xldudf_EVEONLINE_TYPE(_FV(_FV(A3262,"type"),"id")),"Adjusted Price",TRUE),0)</f>
        <v>0</v>
      </c>
      <c r="L3262" s="4">
        <f t="shared" si="50"/>
        <v>0</v>
      </c>
    </row>
    <row r="3263" spans="2:12">
      <c r="B3263" t="str" cm="1">
        <f t="array" ref="B3263">IF(A3263="","-",_xldudf_EVEONLINE_GROUP(_FV(_FV(A3263,"type"),"groupID")))</f>
        <v>-</v>
      </c>
      <c r="C3263" t="str" cm="1">
        <f t="array" ref="C3263">IF(B3263="-","-",_xldudf_EVEONLINE_CATEGORY(_FV(B3263,"category_id")))</f>
        <v>-</v>
      </c>
      <c r="K3263" s="4" cm="1">
        <f t="array" ref="K3263">IFERROR(_FV(_xldudf_EVEONLINE_TYPE(_FV(_FV(A3263,"type"),"id")),"Adjusted Price",TRUE),0)</f>
        <v>0</v>
      </c>
      <c r="L3263" s="4">
        <f t="shared" si="50"/>
        <v>0</v>
      </c>
    </row>
    <row r="3264" spans="2:12">
      <c r="B3264" t="str" cm="1">
        <f t="array" ref="B3264">IF(A3264="","-",_xldudf_EVEONLINE_GROUP(_FV(_FV(A3264,"type"),"groupID")))</f>
        <v>-</v>
      </c>
      <c r="C3264" t="str" cm="1">
        <f t="array" ref="C3264">IF(B3264="-","-",_xldudf_EVEONLINE_CATEGORY(_FV(B3264,"category_id")))</f>
        <v>-</v>
      </c>
      <c r="K3264" s="4" cm="1">
        <f t="array" ref="K3264">IFERROR(_FV(_xldudf_EVEONLINE_TYPE(_FV(_FV(A3264,"type"),"id")),"Adjusted Price",TRUE),0)</f>
        <v>0</v>
      </c>
      <c r="L3264" s="4">
        <f t="shared" si="50"/>
        <v>0</v>
      </c>
    </row>
    <row r="3265" spans="2:12">
      <c r="B3265" t="str" cm="1">
        <f t="array" ref="B3265">IF(A3265="","-",_xldudf_EVEONLINE_GROUP(_FV(_FV(A3265,"type"),"groupID")))</f>
        <v>-</v>
      </c>
      <c r="C3265" t="str" cm="1">
        <f t="array" ref="C3265">IF(B3265="-","-",_xldudf_EVEONLINE_CATEGORY(_FV(B3265,"category_id")))</f>
        <v>-</v>
      </c>
      <c r="K3265" s="4" cm="1">
        <f t="array" ref="K3265">IFERROR(_FV(_xldudf_EVEONLINE_TYPE(_FV(_FV(A3265,"type"),"id")),"Adjusted Price",TRUE),0)</f>
        <v>0</v>
      </c>
      <c r="L3265" s="4">
        <f t="shared" si="50"/>
        <v>0</v>
      </c>
    </row>
    <row r="3266" spans="2:12">
      <c r="B3266" t="str" cm="1">
        <f t="array" ref="B3266">IF(A3266="","-",_xldudf_EVEONLINE_GROUP(_FV(_FV(A3266,"type"),"groupID")))</f>
        <v>-</v>
      </c>
      <c r="C3266" t="str" cm="1">
        <f t="array" ref="C3266">IF(B3266="-","-",_xldudf_EVEONLINE_CATEGORY(_FV(B3266,"category_id")))</f>
        <v>-</v>
      </c>
      <c r="K3266" s="4" cm="1">
        <f t="array" ref="K3266">IFERROR(_FV(_xldudf_EVEONLINE_TYPE(_FV(_FV(A3266,"type"),"id")),"Adjusted Price",TRUE),0)</f>
        <v>0</v>
      </c>
      <c r="L3266" s="4">
        <f t="shared" si="50"/>
        <v>0</v>
      </c>
    </row>
    <row r="3267" spans="2:12">
      <c r="B3267" t="str" cm="1">
        <f t="array" ref="B3267">IF(A3267="","-",_xldudf_EVEONLINE_GROUP(_FV(_FV(A3267,"type"),"groupID")))</f>
        <v>-</v>
      </c>
      <c r="C3267" t="str" cm="1">
        <f t="array" ref="C3267">IF(B3267="-","-",_xldudf_EVEONLINE_CATEGORY(_FV(B3267,"category_id")))</f>
        <v>-</v>
      </c>
      <c r="K3267" s="4" cm="1">
        <f t="array" ref="K3267">IFERROR(_FV(_xldudf_EVEONLINE_TYPE(_FV(_FV(A3267,"type"),"id")),"Adjusted Price",TRUE),0)</f>
        <v>0</v>
      </c>
      <c r="L3267" s="4">
        <f t="shared" ref="L3267:L3330" si="51">F3267*K3267</f>
        <v>0</v>
      </c>
    </row>
    <row r="3268" spans="2:12">
      <c r="B3268" t="str" cm="1">
        <f t="array" ref="B3268">IF(A3268="","-",_xldudf_EVEONLINE_GROUP(_FV(_FV(A3268,"type"),"groupID")))</f>
        <v>-</v>
      </c>
      <c r="C3268" t="str" cm="1">
        <f t="array" ref="C3268">IF(B3268="-","-",_xldudf_EVEONLINE_CATEGORY(_FV(B3268,"category_id")))</f>
        <v>-</v>
      </c>
      <c r="K3268" s="4" cm="1">
        <f t="array" ref="K3268">IFERROR(_FV(_xldudf_EVEONLINE_TYPE(_FV(_FV(A3268,"type"),"id")),"Adjusted Price",TRUE),0)</f>
        <v>0</v>
      </c>
      <c r="L3268" s="4">
        <f t="shared" si="51"/>
        <v>0</v>
      </c>
    </row>
    <row r="3269" spans="2:12">
      <c r="B3269" t="str" cm="1">
        <f t="array" ref="B3269">IF(A3269="","-",_xldudf_EVEONLINE_GROUP(_FV(_FV(A3269,"type"),"groupID")))</f>
        <v>-</v>
      </c>
      <c r="C3269" t="str" cm="1">
        <f t="array" ref="C3269">IF(B3269="-","-",_xldudf_EVEONLINE_CATEGORY(_FV(B3269,"category_id")))</f>
        <v>-</v>
      </c>
      <c r="K3269" s="4" cm="1">
        <f t="array" ref="K3269">IFERROR(_FV(_xldudf_EVEONLINE_TYPE(_FV(_FV(A3269,"type"),"id")),"Adjusted Price",TRUE),0)</f>
        <v>0</v>
      </c>
      <c r="L3269" s="4">
        <f t="shared" si="51"/>
        <v>0</v>
      </c>
    </row>
    <row r="3270" spans="2:12">
      <c r="B3270" t="str" cm="1">
        <f t="array" ref="B3270">IF(A3270="","-",_xldudf_EVEONLINE_GROUP(_FV(_FV(A3270,"type"),"groupID")))</f>
        <v>-</v>
      </c>
      <c r="C3270" t="str" cm="1">
        <f t="array" ref="C3270">IF(B3270="-","-",_xldudf_EVEONLINE_CATEGORY(_FV(B3270,"category_id")))</f>
        <v>-</v>
      </c>
      <c r="K3270" s="4" cm="1">
        <f t="array" ref="K3270">IFERROR(_FV(_xldudf_EVEONLINE_TYPE(_FV(_FV(A3270,"type"),"id")),"Adjusted Price",TRUE),0)</f>
        <v>0</v>
      </c>
      <c r="L3270" s="4">
        <f t="shared" si="51"/>
        <v>0</v>
      </c>
    </row>
    <row r="3271" spans="2:12">
      <c r="B3271" t="str" cm="1">
        <f t="array" ref="B3271">IF(A3271="","-",_xldudf_EVEONLINE_GROUP(_FV(_FV(A3271,"type"),"groupID")))</f>
        <v>-</v>
      </c>
      <c r="C3271" t="str" cm="1">
        <f t="array" ref="C3271">IF(B3271="-","-",_xldudf_EVEONLINE_CATEGORY(_FV(B3271,"category_id")))</f>
        <v>-</v>
      </c>
      <c r="K3271" s="4" cm="1">
        <f t="array" ref="K3271">IFERROR(_FV(_xldudf_EVEONLINE_TYPE(_FV(_FV(A3271,"type"),"id")),"Adjusted Price",TRUE),0)</f>
        <v>0</v>
      </c>
      <c r="L3271" s="4">
        <f t="shared" si="51"/>
        <v>0</v>
      </c>
    </row>
    <row r="3272" spans="2:12">
      <c r="B3272" t="str" cm="1">
        <f t="array" ref="B3272">IF(A3272="","-",_xldudf_EVEONLINE_GROUP(_FV(_FV(A3272,"type"),"groupID")))</f>
        <v>-</v>
      </c>
      <c r="C3272" t="str" cm="1">
        <f t="array" ref="C3272">IF(B3272="-","-",_xldudf_EVEONLINE_CATEGORY(_FV(B3272,"category_id")))</f>
        <v>-</v>
      </c>
      <c r="K3272" s="4" cm="1">
        <f t="array" ref="K3272">IFERROR(_FV(_xldudf_EVEONLINE_TYPE(_FV(_FV(A3272,"type"),"id")),"Adjusted Price",TRUE),0)</f>
        <v>0</v>
      </c>
      <c r="L3272" s="4">
        <f t="shared" si="51"/>
        <v>0</v>
      </c>
    </row>
    <row r="3273" spans="2:12">
      <c r="B3273" t="str" cm="1">
        <f t="array" ref="B3273">IF(A3273="","-",_xldudf_EVEONLINE_GROUP(_FV(_FV(A3273,"type"),"groupID")))</f>
        <v>-</v>
      </c>
      <c r="C3273" t="str" cm="1">
        <f t="array" ref="C3273">IF(B3273="-","-",_xldudf_EVEONLINE_CATEGORY(_FV(B3273,"category_id")))</f>
        <v>-</v>
      </c>
      <c r="K3273" s="4" cm="1">
        <f t="array" ref="K3273">IFERROR(_FV(_xldudf_EVEONLINE_TYPE(_FV(_FV(A3273,"type"),"id")),"Adjusted Price",TRUE),0)</f>
        <v>0</v>
      </c>
      <c r="L3273" s="4">
        <f t="shared" si="51"/>
        <v>0</v>
      </c>
    </row>
    <row r="3274" spans="2:12">
      <c r="B3274" t="str" cm="1">
        <f t="array" ref="B3274">IF(A3274="","-",_xldudf_EVEONLINE_GROUP(_FV(_FV(A3274,"type"),"groupID")))</f>
        <v>-</v>
      </c>
      <c r="C3274" t="str" cm="1">
        <f t="array" ref="C3274">IF(B3274="-","-",_xldudf_EVEONLINE_CATEGORY(_FV(B3274,"category_id")))</f>
        <v>-</v>
      </c>
      <c r="K3274" s="4" cm="1">
        <f t="array" ref="K3274">IFERROR(_FV(_xldudf_EVEONLINE_TYPE(_FV(_FV(A3274,"type"),"id")),"Adjusted Price",TRUE),0)</f>
        <v>0</v>
      </c>
      <c r="L3274" s="4">
        <f t="shared" si="51"/>
        <v>0</v>
      </c>
    </row>
    <row r="3275" spans="2:12">
      <c r="B3275" t="str" cm="1">
        <f t="array" ref="B3275">IF(A3275="","-",_xldudf_EVEONLINE_GROUP(_FV(_FV(A3275,"type"),"groupID")))</f>
        <v>-</v>
      </c>
      <c r="C3275" t="str" cm="1">
        <f t="array" ref="C3275">IF(B3275="-","-",_xldudf_EVEONLINE_CATEGORY(_FV(B3275,"category_id")))</f>
        <v>-</v>
      </c>
      <c r="K3275" s="4" cm="1">
        <f t="array" ref="K3275">IFERROR(_FV(_xldudf_EVEONLINE_TYPE(_FV(_FV(A3275,"type"),"id")),"Adjusted Price",TRUE),0)</f>
        <v>0</v>
      </c>
      <c r="L3275" s="4">
        <f t="shared" si="51"/>
        <v>0</v>
      </c>
    </row>
    <row r="3276" spans="2:12">
      <c r="B3276" t="str" cm="1">
        <f t="array" ref="B3276">IF(A3276="","-",_xldudf_EVEONLINE_GROUP(_FV(_FV(A3276,"type"),"groupID")))</f>
        <v>-</v>
      </c>
      <c r="C3276" t="str" cm="1">
        <f t="array" ref="C3276">IF(B3276="-","-",_xldudf_EVEONLINE_CATEGORY(_FV(B3276,"category_id")))</f>
        <v>-</v>
      </c>
      <c r="K3276" s="4" cm="1">
        <f t="array" ref="K3276">IFERROR(_FV(_xldudf_EVEONLINE_TYPE(_FV(_FV(A3276,"type"),"id")),"Adjusted Price",TRUE),0)</f>
        <v>0</v>
      </c>
      <c r="L3276" s="4">
        <f t="shared" si="51"/>
        <v>0</v>
      </c>
    </row>
    <row r="3277" spans="2:12">
      <c r="B3277" t="str" cm="1">
        <f t="array" ref="B3277">IF(A3277="","-",_xldudf_EVEONLINE_GROUP(_FV(_FV(A3277,"type"),"groupID")))</f>
        <v>-</v>
      </c>
      <c r="C3277" t="str" cm="1">
        <f t="array" ref="C3277">IF(B3277="-","-",_xldudf_EVEONLINE_CATEGORY(_FV(B3277,"category_id")))</f>
        <v>-</v>
      </c>
      <c r="K3277" s="4" cm="1">
        <f t="array" ref="K3277">IFERROR(_FV(_xldudf_EVEONLINE_TYPE(_FV(_FV(A3277,"type"),"id")),"Adjusted Price",TRUE),0)</f>
        <v>0</v>
      </c>
      <c r="L3277" s="4">
        <f t="shared" si="51"/>
        <v>0</v>
      </c>
    </row>
    <row r="3278" spans="2:12">
      <c r="B3278" t="str" cm="1">
        <f t="array" ref="B3278">IF(A3278="","-",_xldudf_EVEONLINE_GROUP(_FV(_FV(A3278,"type"),"groupID")))</f>
        <v>-</v>
      </c>
      <c r="C3278" t="str" cm="1">
        <f t="array" ref="C3278">IF(B3278="-","-",_xldudf_EVEONLINE_CATEGORY(_FV(B3278,"category_id")))</f>
        <v>-</v>
      </c>
      <c r="K3278" s="4" cm="1">
        <f t="array" ref="K3278">IFERROR(_FV(_xldudf_EVEONLINE_TYPE(_FV(_FV(A3278,"type"),"id")),"Adjusted Price",TRUE),0)</f>
        <v>0</v>
      </c>
      <c r="L3278" s="4">
        <f t="shared" si="51"/>
        <v>0</v>
      </c>
    </row>
    <row r="3279" spans="2:12">
      <c r="B3279" t="str" cm="1">
        <f t="array" ref="B3279">IF(A3279="","-",_xldudf_EVEONLINE_GROUP(_FV(_FV(A3279,"type"),"groupID")))</f>
        <v>-</v>
      </c>
      <c r="C3279" t="str" cm="1">
        <f t="array" ref="C3279">IF(B3279="-","-",_xldudf_EVEONLINE_CATEGORY(_FV(B3279,"category_id")))</f>
        <v>-</v>
      </c>
      <c r="K3279" s="4" cm="1">
        <f t="array" ref="K3279">IFERROR(_FV(_xldudf_EVEONLINE_TYPE(_FV(_FV(A3279,"type"),"id")),"Adjusted Price",TRUE),0)</f>
        <v>0</v>
      </c>
      <c r="L3279" s="4">
        <f t="shared" si="51"/>
        <v>0</v>
      </c>
    </row>
    <row r="3280" spans="2:12">
      <c r="B3280" t="str" cm="1">
        <f t="array" ref="B3280">IF(A3280="","-",_xldudf_EVEONLINE_GROUP(_FV(_FV(A3280,"type"),"groupID")))</f>
        <v>-</v>
      </c>
      <c r="C3280" t="str" cm="1">
        <f t="array" ref="C3280">IF(B3280="-","-",_xldudf_EVEONLINE_CATEGORY(_FV(B3280,"category_id")))</f>
        <v>-</v>
      </c>
      <c r="K3280" s="4" cm="1">
        <f t="array" ref="K3280">IFERROR(_FV(_xldudf_EVEONLINE_TYPE(_FV(_FV(A3280,"type"),"id")),"Adjusted Price",TRUE),0)</f>
        <v>0</v>
      </c>
      <c r="L3280" s="4">
        <f t="shared" si="51"/>
        <v>0</v>
      </c>
    </row>
    <row r="3281" spans="2:12">
      <c r="B3281" t="str" cm="1">
        <f t="array" ref="B3281">IF(A3281="","-",_xldudf_EVEONLINE_GROUP(_FV(_FV(A3281,"type"),"groupID")))</f>
        <v>-</v>
      </c>
      <c r="C3281" t="str" cm="1">
        <f t="array" ref="C3281">IF(B3281="-","-",_xldudf_EVEONLINE_CATEGORY(_FV(B3281,"category_id")))</f>
        <v>-</v>
      </c>
      <c r="K3281" s="4" cm="1">
        <f t="array" ref="K3281">IFERROR(_FV(_xldudf_EVEONLINE_TYPE(_FV(_FV(A3281,"type"),"id")),"Adjusted Price",TRUE),0)</f>
        <v>0</v>
      </c>
      <c r="L3281" s="4">
        <f t="shared" si="51"/>
        <v>0</v>
      </c>
    </row>
    <row r="3282" spans="2:12">
      <c r="B3282" t="str" cm="1">
        <f t="array" ref="B3282">IF(A3282="","-",_xldudf_EVEONLINE_GROUP(_FV(_FV(A3282,"type"),"groupID")))</f>
        <v>-</v>
      </c>
      <c r="C3282" t="str" cm="1">
        <f t="array" ref="C3282">IF(B3282="-","-",_xldudf_EVEONLINE_CATEGORY(_FV(B3282,"category_id")))</f>
        <v>-</v>
      </c>
      <c r="K3282" s="4" cm="1">
        <f t="array" ref="K3282">IFERROR(_FV(_xldudf_EVEONLINE_TYPE(_FV(_FV(A3282,"type"),"id")),"Adjusted Price",TRUE),0)</f>
        <v>0</v>
      </c>
      <c r="L3282" s="4">
        <f t="shared" si="51"/>
        <v>0</v>
      </c>
    </row>
    <row r="3283" spans="2:12">
      <c r="B3283" t="str" cm="1">
        <f t="array" ref="B3283">IF(A3283="","-",_xldudf_EVEONLINE_GROUP(_FV(_FV(A3283,"type"),"groupID")))</f>
        <v>-</v>
      </c>
      <c r="C3283" t="str" cm="1">
        <f t="array" ref="C3283">IF(B3283="-","-",_xldudf_EVEONLINE_CATEGORY(_FV(B3283,"category_id")))</f>
        <v>-</v>
      </c>
      <c r="K3283" s="4" cm="1">
        <f t="array" ref="K3283">IFERROR(_FV(_xldudf_EVEONLINE_TYPE(_FV(_FV(A3283,"type"),"id")),"Adjusted Price",TRUE),0)</f>
        <v>0</v>
      </c>
      <c r="L3283" s="4">
        <f t="shared" si="51"/>
        <v>0</v>
      </c>
    </row>
    <row r="3284" spans="2:12">
      <c r="B3284" t="str" cm="1">
        <f t="array" ref="B3284">IF(A3284="","-",_xldudf_EVEONLINE_GROUP(_FV(_FV(A3284,"type"),"groupID")))</f>
        <v>-</v>
      </c>
      <c r="C3284" t="str" cm="1">
        <f t="array" ref="C3284">IF(B3284="-","-",_xldudf_EVEONLINE_CATEGORY(_FV(B3284,"category_id")))</f>
        <v>-</v>
      </c>
      <c r="K3284" s="4" cm="1">
        <f t="array" ref="K3284">IFERROR(_FV(_xldudf_EVEONLINE_TYPE(_FV(_FV(A3284,"type"),"id")),"Adjusted Price",TRUE),0)</f>
        <v>0</v>
      </c>
      <c r="L3284" s="4">
        <f t="shared" si="51"/>
        <v>0</v>
      </c>
    </row>
    <row r="3285" spans="2:12">
      <c r="B3285" t="str" cm="1">
        <f t="array" ref="B3285">IF(A3285="","-",_xldudf_EVEONLINE_GROUP(_FV(_FV(A3285,"type"),"groupID")))</f>
        <v>-</v>
      </c>
      <c r="C3285" t="str" cm="1">
        <f t="array" ref="C3285">IF(B3285="-","-",_xldudf_EVEONLINE_CATEGORY(_FV(B3285,"category_id")))</f>
        <v>-</v>
      </c>
      <c r="K3285" s="4" cm="1">
        <f t="array" ref="K3285">IFERROR(_FV(_xldudf_EVEONLINE_TYPE(_FV(_FV(A3285,"type"),"id")),"Adjusted Price",TRUE),0)</f>
        <v>0</v>
      </c>
      <c r="L3285" s="4">
        <f t="shared" si="51"/>
        <v>0</v>
      </c>
    </row>
    <row r="3286" spans="2:12">
      <c r="B3286" t="str" cm="1">
        <f t="array" ref="B3286">IF(A3286="","-",_xldudf_EVEONLINE_GROUP(_FV(_FV(A3286,"type"),"groupID")))</f>
        <v>-</v>
      </c>
      <c r="C3286" t="str" cm="1">
        <f t="array" ref="C3286">IF(B3286="-","-",_xldudf_EVEONLINE_CATEGORY(_FV(B3286,"category_id")))</f>
        <v>-</v>
      </c>
      <c r="K3286" s="4" cm="1">
        <f t="array" ref="K3286">IFERROR(_FV(_xldudf_EVEONLINE_TYPE(_FV(_FV(A3286,"type"),"id")),"Adjusted Price",TRUE),0)</f>
        <v>0</v>
      </c>
      <c r="L3286" s="4">
        <f t="shared" si="51"/>
        <v>0</v>
      </c>
    </row>
    <row r="3287" spans="2:12">
      <c r="B3287" t="str" cm="1">
        <f t="array" ref="B3287">IF(A3287="","-",_xldudf_EVEONLINE_GROUP(_FV(_FV(A3287,"type"),"groupID")))</f>
        <v>-</v>
      </c>
      <c r="C3287" t="str" cm="1">
        <f t="array" ref="C3287">IF(B3287="-","-",_xldudf_EVEONLINE_CATEGORY(_FV(B3287,"category_id")))</f>
        <v>-</v>
      </c>
      <c r="K3287" s="4" cm="1">
        <f t="array" ref="K3287">IFERROR(_FV(_xldudf_EVEONLINE_TYPE(_FV(_FV(A3287,"type"),"id")),"Adjusted Price",TRUE),0)</f>
        <v>0</v>
      </c>
      <c r="L3287" s="4">
        <f t="shared" si="51"/>
        <v>0</v>
      </c>
    </row>
    <row r="3288" spans="2:12">
      <c r="B3288" t="str" cm="1">
        <f t="array" ref="B3288">IF(A3288="","-",_xldudf_EVEONLINE_GROUP(_FV(_FV(A3288,"type"),"groupID")))</f>
        <v>-</v>
      </c>
      <c r="C3288" t="str" cm="1">
        <f t="array" ref="C3288">IF(B3288="-","-",_xldudf_EVEONLINE_CATEGORY(_FV(B3288,"category_id")))</f>
        <v>-</v>
      </c>
      <c r="K3288" s="4" cm="1">
        <f t="array" ref="K3288">IFERROR(_FV(_xldudf_EVEONLINE_TYPE(_FV(_FV(A3288,"type"),"id")),"Adjusted Price",TRUE),0)</f>
        <v>0</v>
      </c>
      <c r="L3288" s="4">
        <f t="shared" si="51"/>
        <v>0</v>
      </c>
    </row>
    <row r="3289" spans="2:12">
      <c r="B3289" t="str" cm="1">
        <f t="array" ref="B3289">IF(A3289="","-",_xldudf_EVEONLINE_GROUP(_FV(_FV(A3289,"type"),"groupID")))</f>
        <v>-</v>
      </c>
      <c r="C3289" t="str" cm="1">
        <f t="array" ref="C3289">IF(B3289="-","-",_xldudf_EVEONLINE_CATEGORY(_FV(B3289,"category_id")))</f>
        <v>-</v>
      </c>
      <c r="K3289" s="4" cm="1">
        <f t="array" ref="K3289">IFERROR(_FV(_xldudf_EVEONLINE_TYPE(_FV(_FV(A3289,"type"),"id")),"Adjusted Price",TRUE),0)</f>
        <v>0</v>
      </c>
      <c r="L3289" s="4">
        <f t="shared" si="51"/>
        <v>0</v>
      </c>
    </row>
    <row r="3290" spans="2:12">
      <c r="B3290" t="str" cm="1">
        <f t="array" ref="B3290">IF(A3290="","-",_xldudf_EVEONLINE_GROUP(_FV(_FV(A3290,"type"),"groupID")))</f>
        <v>-</v>
      </c>
      <c r="C3290" t="str" cm="1">
        <f t="array" ref="C3290">IF(B3290="-","-",_xldudf_EVEONLINE_CATEGORY(_FV(B3290,"category_id")))</f>
        <v>-</v>
      </c>
      <c r="K3290" s="4" cm="1">
        <f t="array" ref="K3290">IFERROR(_FV(_xldudf_EVEONLINE_TYPE(_FV(_FV(A3290,"type"),"id")),"Adjusted Price",TRUE),0)</f>
        <v>0</v>
      </c>
      <c r="L3290" s="4">
        <f t="shared" si="51"/>
        <v>0</v>
      </c>
    </row>
    <row r="3291" spans="2:12">
      <c r="B3291" t="str" cm="1">
        <f t="array" ref="B3291">IF(A3291="","-",_xldudf_EVEONLINE_GROUP(_FV(_FV(A3291,"type"),"groupID")))</f>
        <v>-</v>
      </c>
      <c r="C3291" t="str" cm="1">
        <f t="array" ref="C3291">IF(B3291="-","-",_xldudf_EVEONLINE_CATEGORY(_FV(B3291,"category_id")))</f>
        <v>-</v>
      </c>
      <c r="K3291" s="4" cm="1">
        <f t="array" ref="K3291">IFERROR(_FV(_xldudf_EVEONLINE_TYPE(_FV(_FV(A3291,"type"),"id")),"Adjusted Price",TRUE),0)</f>
        <v>0</v>
      </c>
      <c r="L3291" s="4">
        <f t="shared" si="51"/>
        <v>0</v>
      </c>
    </row>
    <row r="3292" spans="2:12">
      <c r="B3292" t="str" cm="1">
        <f t="array" ref="B3292">IF(A3292="","-",_xldudf_EVEONLINE_GROUP(_FV(_FV(A3292,"type"),"groupID")))</f>
        <v>-</v>
      </c>
      <c r="C3292" t="str" cm="1">
        <f t="array" ref="C3292">IF(B3292="-","-",_xldudf_EVEONLINE_CATEGORY(_FV(B3292,"category_id")))</f>
        <v>-</v>
      </c>
      <c r="K3292" s="4" cm="1">
        <f t="array" ref="K3292">IFERROR(_FV(_xldudf_EVEONLINE_TYPE(_FV(_FV(A3292,"type"),"id")),"Adjusted Price",TRUE),0)</f>
        <v>0</v>
      </c>
      <c r="L3292" s="4">
        <f t="shared" si="51"/>
        <v>0</v>
      </c>
    </row>
    <row r="3293" spans="2:12">
      <c r="B3293" t="str" cm="1">
        <f t="array" ref="B3293">IF(A3293="","-",_xldudf_EVEONLINE_GROUP(_FV(_FV(A3293,"type"),"groupID")))</f>
        <v>-</v>
      </c>
      <c r="C3293" t="str" cm="1">
        <f t="array" ref="C3293">IF(B3293="-","-",_xldudf_EVEONLINE_CATEGORY(_FV(B3293,"category_id")))</f>
        <v>-</v>
      </c>
      <c r="K3293" s="4" cm="1">
        <f t="array" ref="K3293">IFERROR(_FV(_xldudf_EVEONLINE_TYPE(_FV(_FV(A3293,"type"),"id")),"Adjusted Price",TRUE),0)</f>
        <v>0</v>
      </c>
      <c r="L3293" s="4">
        <f t="shared" si="51"/>
        <v>0</v>
      </c>
    </row>
    <row r="3294" spans="2:12">
      <c r="B3294" t="str" cm="1">
        <f t="array" ref="B3294">IF(A3294="","-",_xldudf_EVEONLINE_GROUP(_FV(_FV(A3294,"type"),"groupID")))</f>
        <v>-</v>
      </c>
      <c r="C3294" t="str" cm="1">
        <f t="array" ref="C3294">IF(B3294="-","-",_xldudf_EVEONLINE_CATEGORY(_FV(B3294,"category_id")))</f>
        <v>-</v>
      </c>
      <c r="K3294" s="4" cm="1">
        <f t="array" ref="K3294">IFERROR(_FV(_xldudf_EVEONLINE_TYPE(_FV(_FV(A3294,"type"),"id")),"Adjusted Price",TRUE),0)</f>
        <v>0</v>
      </c>
      <c r="L3294" s="4">
        <f t="shared" si="51"/>
        <v>0</v>
      </c>
    </row>
    <row r="3295" spans="2:12">
      <c r="B3295" t="str" cm="1">
        <f t="array" ref="B3295">IF(A3295="","-",_xldudf_EVEONLINE_GROUP(_FV(_FV(A3295,"type"),"groupID")))</f>
        <v>-</v>
      </c>
      <c r="C3295" t="str" cm="1">
        <f t="array" ref="C3295">IF(B3295="-","-",_xldudf_EVEONLINE_CATEGORY(_FV(B3295,"category_id")))</f>
        <v>-</v>
      </c>
      <c r="K3295" s="4" cm="1">
        <f t="array" ref="K3295">IFERROR(_FV(_xldudf_EVEONLINE_TYPE(_FV(_FV(A3295,"type"),"id")),"Adjusted Price",TRUE),0)</f>
        <v>0</v>
      </c>
      <c r="L3295" s="4">
        <f t="shared" si="51"/>
        <v>0</v>
      </c>
    </row>
    <row r="3296" spans="2:12">
      <c r="B3296" t="str" cm="1">
        <f t="array" ref="B3296">IF(A3296="","-",_xldudf_EVEONLINE_GROUP(_FV(_FV(A3296,"type"),"groupID")))</f>
        <v>-</v>
      </c>
      <c r="C3296" t="str" cm="1">
        <f t="array" ref="C3296">IF(B3296="-","-",_xldudf_EVEONLINE_CATEGORY(_FV(B3296,"category_id")))</f>
        <v>-</v>
      </c>
      <c r="K3296" s="4" cm="1">
        <f t="array" ref="K3296">IFERROR(_FV(_xldudf_EVEONLINE_TYPE(_FV(_FV(A3296,"type"),"id")),"Adjusted Price",TRUE),0)</f>
        <v>0</v>
      </c>
      <c r="L3296" s="4">
        <f t="shared" si="51"/>
        <v>0</v>
      </c>
    </row>
    <row r="3297" spans="2:12">
      <c r="B3297" t="str" cm="1">
        <f t="array" ref="B3297">IF(A3297="","-",_xldudf_EVEONLINE_GROUP(_FV(_FV(A3297,"type"),"groupID")))</f>
        <v>-</v>
      </c>
      <c r="C3297" t="str" cm="1">
        <f t="array" ref="C3297">IF(B3297="-","-",_xldudf_EVEONLINE_CATEGORY(_FV(B3297,"category_id")))</f>
        <v>-</v>
      </c>
      <c r="K3297" s="4" cm="1">
        <f t="array" ref="K3297">IFERROR(_FV(_xldudf_EVEONLINE_TYPE(_FV(_FV(A3297,"type"),"id")),"Adjusted Price",TRUE),0)</f>
        <v>0</v>
      </c>
      <c r="L3297" s="4">
        <f t="shared" si="51"/>
        <v>0</v>
      </c>
    </row>
    <row r="3298" spans="2:12">
      <c r="B3298" t="str" cm="1">
        <f t="array" ref="B3298">IF(A3298="","-",_xldudf_EVEONLINE_GROUP(_FV(_FV(A3298,"type"),"groupID")))</f>
        <v>-</v>
      </c>
      <c r="C3298" t="str" cm="1">
        <f t="array" ref="C3298">IF(B3298="-","-",_xldudf_EVEONLINE_CATEGORY(_FV(B3298,"category_id")))</f>
        <v>-</v>
      </c>
      <c r="K3298" s="4" cm="1">
        <f t="array" ref="K3298">IFERROR(_FV(_xldudf_EVEONLINE_TYPE(_FV(_FV(A3298,"type"),"id")),"Adjusted Price",TRUE),0)</f>
        <v>0</v>
      </c>
      <c r="L3298" s="4">
        <f t="shared" si="51"/>
        <v>0</v>
      </c>
    </row>
    <row r="3299" spans="2:12">
      <c r="B3299" t="str" cm="1">
        <f t="array" ref="B3299">IF(A3299="","-",_xldudf_EVEONLINE_GROUP(_FV(_FV(A3299,"type"),"groupID")))</f>
        <v>-</v>
      </c>
      <c r="C3299" t="str" cm="1">
        <f t="array" ref="C3299">IF(B3299="-","-",_xldudf_EVEONLINE_CATEGORY(_FV(B3299,"category_id")))</f>
        <v>-</v>
      </c>
      <c r="K3299" s="4" cm="1">
        <f t="array" ref="K3299">IFERROR(_FV(_xldudf_EVEONLINE_TYPE(_FV(_FV(A3299,"type"),"id")),"Adjusted Price",TRUE),0)</f>
        <v>0</v>
      </c>
      <c r="L3299" s="4">
        <f t="shared" si="51"/>
        <v>0</v>
      </c>
    </row>
    <row r="3300" spans="2:12">
      <c r="B3300" t="str" cm="1">
        <f t="array" ref="B3300">IF(A3300="","-",_xldudf_EVEONLINE_GROUP(_FV(_FV(A3300,"type"),"groupID")))</f>
        <v>-</v>
      </c>
      <c r="C3300" t="str" cm="1">
        <f t="array" ref="C3300">IF(B3300="-","-",_xldudf_EVEONLINE_CATEGORY(_FV(B3300,"category_id")))</f>
        <v>-</v>
      </c>
      <c r="K3300" s="4" cm="1">
        <f t="array" ref="K3300">IFERROR(_FV(_xldudf_EVEONLINE_TYPE(_FV(_FV(A3300,"type"),"id")),"Adjusted Price",TRUE),0)</f>
        <v>0</v>
      </c>
      <c r="L3300" s="4">
        <f t="shared" si="51"/>
        <v>0</v>
      </c>
    </row>
    <row r="3301" spans="2:12">
      <c r="B3301" t="str" cm="1">
        <f t="array" ref="B3301">IF(A3301="","-",_xldudf_EVEONLINE_GROUP(_FV(_FV(A3301,"type"),"groupID")))</f>
        <v>-</v>
      </c>
      <c r="C3301" t="str" cm="1">
        <f t="array" ref="C3301">IF(B3301="-","-",_xldudf_EVEONLINE_CATEGORY(_FV(B3301,"category_id")))</f>
        <v>-</v>
      </c>
      <c r="K3301" s="4" cm="1">
        <f t="array" ref="K3301">IFERROR(_FV(_xldudf_EVEONLINE_TYPE(_FV(_FV(A3301,"type"),"id")),"Adjusted Price",TRUE),0)</f>
        <v>0</v>
      </c>
      <c r="L3301" s="4">
        <f t="shared" si="51"/>
        <v>0</v>
      </c>
    </row>
    <row r="3302" spans="2:12">
      <c r="B3302" t="str" cm="1">
        <f t="array" ref="B3302">IF(A3302="","-",_xldudf_EVEONLINE_GROUP(_FV(_FV(A3302,"type"),"groupID")))</f>
        <v>-</v>
      </c>
      <c r="C3302" t="str" cm="1">
        <f t="array" ref="C3302">IF(B3302="-","-",_xldudf_EVEONLINE_CATEGORY(_FV(B3302,"category_id")))</f>
        <v>-</v>
      </c>
      <c r="K3302" s="4" cm="1">
        <f t="array" ref="K3302">IFERROR(_FV(_xldudf_EVEONLINE_TYPE(_FV(_FV(A3302,"type"),"id")),"Adjusted Price",TRUE),0)</f>
        <v>0</v>
      </c>
      <c r="L3302" s="4">
        <f t="shared" si="51"/>
        <v>0</v>
      </c>
    </row>
    <row r="3303" spans="2:12">
      <c r="B3303" t="str" cm="1">
        <f t="array" ref="B3303">IF(A3303="","-",_xldudf_EVEONLINE_GROUP(_FV(_FV(A3303,"type"),"groupID")))</f>
        <v>-</v>
      </c>
      <c r="C3303" t="str" cm="1">
        <f t="array" ref="C3303">IF(B3303="-","-",_xldudf_EVEONLINE_CATEGORY(_FV(B3303,"category_id")))</f>
        <v>-</v>
      </c>
      <c r="K3303" s="4" cm="1">
        <f t="array" ref="K3303">IFERROR(_FV(_xldudf_EVEONLINE_TYPE(_FV(_FV(A3303,"type"),"id")),"Adjusted Price",TRUE),0)</f>
        <v>0</v>
      </c>
      <c r="L3303" s="4">
        <f t="shared" si="51"/>
        <v>0</v>
      </c>
    </row>
    <row r="3304" spans="2:12">
      <c r="B3304" t="str" cm="1">
        <f t="array" ref="B3304">IF(A3304="","-",_xldudf_EVEONLINE_GROUP(_FV(_FV(A3304,"type"),"groupID")))</f>
        <v>-</v>
      </c>
      <c r="C3304" t="str" cm="1">
        <f t="array" ref="C3304">IF(B3304="-","-",_xldudf_EVEONLINE_CATEGORY(_FV(B3304,"category_id")))</f>
        <v>-</v>
      </c>
      <c r="K3304" s="4" cm="1">
        <f t="array" ref="K3304">IFERROR(_FV(_xldudf_EVEONLINE_TYPE(_FV(_FV(A3304,"type"),"id")),"Adjusted Price",TRUE),0)</f>
        <v>0</v>
      </c>
      <c r="L3304" s="4">
        <f t="shared" si="51"/>
        <v>0</v>
      </c>
    </row>
    <row r="3305" spans="2:12">
      <c r="B3305" t="str" cm="1">
        <f t="array" ref="B3305">IF(A3305="","-",_xldudf_EVEONLINE_GROUP(_FV(_FV(A3305,"type"),"groupID")))</f>
        <v>-</v>
      </c>
      <c r="C3305" t="str" cm="1">
        <f t="array" ref="C3305">IF(B3305="-","-",_xldudf_EVEONLINE_CATEGORY(_FV(B3305,"category_id")))</f>
        <v>-</v>
      </c>
      <c r="K3305" s="4" cm="1">
        <f t="array" ref="K3305">IFERROR(_FV(_xldudf_EVEONLINE_TYPE(_FV(_FV(A3305,"type"),"id")),"Adjusted Price",TRUE),0)</f>
        <v>0</v>
      </c>
      <c r="L3305" s="4">
        <f t="shared" si="51"/>
        <v>0</v>
      </c>
    </row>
    <row r="3306" spans="2:12">
      <c r="B3306" t="str" cm="1">
        <f t="array" ref="B3306">IF(A3306="","-",_xldudf_EVEONLINE_GROUP(_FV(_FV(A3306,"type"),"groupID")))</f>
        <v>-</v>
      </c>
      <c r="C3306" t="str" cm="1">
        <f t="array" ref="C3306">IF(B3306="-","-",_xldudf_EVEONLINE_CATEGORY(_FV(B3306,"category_id")))</f>
        <v>-</v>
      </c>
      <c r="K3306" s="4" cm="1">
        <f t="array" ref="K3306">IFERROR(_FV(_xldudf_EVEONLINE_TYPE(_FV(_FV(A3306,"type"),"id")),"Adjusted Price",TRUE),0)</f>
        <v>0</v>
      </c>
      <c r="L3306" s="4">
        <f t="shared" si="51"/>
        <v>0</v>
      </c>
    </row>
    <row r="3307" spans="2:12">
      <c r="B3307" t="str" cm="1">
        <f t="array" ref="B3307">IF(A3307="","-",_xldudf_EVEONLINE_GROUP(_FV(_FV(A3307,"type"),"groupID")))</f>
        <v>-</v>
      </c>
      <c r="C3307" t="str" cm="1">
        <f t="array" ref="C3307">IF(B3307="-","-",_xldudf_EVEONLINE_CATEGORY(_FV(B3307,"category_id")))</f>
        <v>-</v>
      </c>
      <c r="K3307" s="4" cm="1">
        <f t="array" ref="K3307">IFERROR(_FV(_xldudf_EVEONLINE_TYPE(_FV(_FV(A3307,"type"),"id")),"Adjusted Price",TRUE),0)</f>
        <v>0</v>
      </c>
      <c r="L3307" s="4">
        <f t="shared" si="51"/>
        <v>0</v>
      </c>
    </row>
    <row r="3308" spans="2:12">
      <c r="B3308" t="str" cm="1">
        <f t="array" ref="B3308">IF(A3308="","-",_xldudf_EVEONLINE_GROUP(_FV(_FV(A3308,"type"),"groupID")))</f>
        <v>-</v>
      </c>
      <c r="C3308" t="str" cm="1">
        <f t="array" ref="C3308">IF(B3308="-","-",_xldudf_EVEONLINE_CATEGORY(_FV(B3308,"category_id")))</f>
        <v>-</v>
      </c>
      <c r="K3308" s="4" cm="1">
        <f t="array" ref="K3308">IFERROR(_FV(_xldudf_EVEONLINE_TYPE(_FV(_FV(A3308,"type"),"id")),"Adjusted Price",TRUE),0)</f>
        <v>0</v>
      </c>
      <c r="L3308" s="4">
        <f t="shared" si="51"/>
        <v>0</v>
      </c>
    </row>
    <row r="3309" spans="2:12">
      <c r="B3309" t="str" cm="1">
        <f t="array" ref="B3309">IF(A3309="","-",_xldudf_EVEONLINE_GROUP(_FV(_FV(A3309,"type"),"groupID")))</f>
        <v>-</v>
      </c>
      <c r="C3309" t="str" cm="1">
        <f t="array" ref="C3309">IF(B3309="-","-",_xldudf_EVEONLINE_CATEGORY(_FV(B3309,"category_id")))</f>
        <v>-</v>
      </c>
      <c r="K3309" s="4" cm="1">
        <f t="array" ref="K3309">IFERROR(_FV(_xldudf_EVEONLINE_TYPE(_FV(_FV(A3309,"type"),"id")),"Adjusted Price",TRUE),0)</f>
        <v>0</v>
      </c>
      <c r="L3309" s="4">
        <f t="shared" si="51"/>
        <v>0</v>
      </c>
    </row>
    <row r="3310" spans="2:12">
      <c r="B3310" t="str" cm="1">
        <f t="array" ref="B3310">IF(A3310="","-",_xldudf_EVEONLINE_GROUP(_FV(_FV(A3310,"type"),"groupID")))</f>
        <v>-</v>
      </c>
      <c r="C3310" t="str" cm="1">
        <f t="array" ref="C3310">IF(B3310="-","-",_xldudf_EVEONLINE_CATEGORY(_FV(B3310,"category_id")))</f>
        <v>-</v>
      </c>
      <c r="K3310" s="4" cm="1">
        <f t="array" ref="K3310">IFERROR(_FV(_xldudf_EVEONLINE_TYPE(_FV(_FV(A3310,"type"),"id")),"Adjusted Price",TRUE),0)</f>
        <v>0</v>
      </c>
      <c r="L3310" s="4">
        <f t="shared" si="51"/>
        <v>0</v>
      </c>
    </row>
    <row r="3311" spans="2:12">
      <c r="B3311" t="str" cm="1">
        <f t="array" ref="B3311">IF(A3311="","-",_xldudf_EVEONLINE_GROUP(_FV(_FV(A3311,"type"),"groupID")))</f>
        <v>-</v>
      </c>
      <c r="C3311" t="str" cm="1">
        <f t="array" ref="C3311">IF(B3311="-","-",_xldudf_EVEONLINE_CATEGORY(_FV(B3311,"category_id")))</f>
        <v>-</v>
      </c>
      <c r="K3311" s="4" cm="1">
        <f t="array" ref="K3311">IFERROR(_FV(_xldudf_EVEONLINE_TYPE(_FV(_FV(A3311,"type"),"id")),"Adjusted Price",TRUE),0)</f>
        <v>0</v>
      </c>
      <c r="L3311" s="4">
        <f t="shared" si="51"/>
        <v>0</v>
      </c>
    </row>
    <row r="3312" spans="2:12">
      <c r="B3312" t="str" cm="1">
        <f t="array" ref="B3312">IF(A3312="","-",_xldudf_EVEONLINE_GROUP(_FV(_FV(A3312,"type"),"groupID")))</f>
        <v>-</v>
      </c>
      <c r="C3312" t="str" cm="1">
        <f t="array" ref="C3312">IF(B3312="-","-",_xldudf_EVEONLINE_CATEGORY(_FV(B3312,"category_id")))</f>
        <v>-</v>
      </c>
      <c r="K3312" s="4" cm="1">
        <f t="array" ref="K3312">IFERROR(_FV(_xldudf_EVEONLINE_TYPE(_FV(_FV(A3312,"type"),"id")),"Adjusted Price",TRUE),0)</f>
        <v>0</v>
      </c>
      <c r="L3312" s="4">
        <f t="shared" si="51"/>
        <v>0</v>
      </c>
    </row>
    <row r="3313" spans="2:12">
      <c r="B3313" t="str" cm="1">
        <f t="array" ref="B3313">IF(A3313="","-",_xldudf_EVEONLINE_GROUP(_FV(_FV(A3313,"type"),"groupID")))</f>
        <v>-</v>
      </c>
      <c r="C3313" t="str" cm="1">
        <f t="array" ref="C3313">IF(B3313="-","-",_xldudf_EVEONLINE_CATEGORY(_FV(B3313,"category_id")))</f>
        <v>-</v>
      </c>
      <c r="K3313" s="4" cm="1">
        <f t="array" ref="K3313">IFERROR(_FV(_xldudf_EVEONLINE_TYPE(_FV(_FV(A3313,"type"),"id")),"Adjusted Price",TRUE),0)</f>
        <v>0</v>
      </c>
      <c r="L3313" s="4">
        <f t="shared" si="51"/>
        <v>0</v>
      </c>
    </row>
    <row r="3314" spans="2:12">
      <c r="B3314" t="str" cm="1">
        <f t="array" ref="B3314">IF(A3314="","-",_xldudf_EVEONLINE_GROUP(_FV(_FV(A3314,"type"),"groupID")))</f>
        <v>-</v>
      </c>
      <c r="C3314" t="str" cm="1">
        <f t="array" ref="C3314">IF(B3314="-","-",_xldudf_EVEONLINE_CATEGORY(_FV(B3314,"category_id")))</f>
        <v>-</v>
      </c>
      <c r="K3314" s="4" cm="1">
        <f t="array" ref="K3314">IFERROR(_FV(_xldudf_EVEONLINE_TYPE(_FV(_FV(A3314,"type"),"id")),"Adjusted Price",TRUE),0)</f>
        <v>0</v>
      </c>
      <c r="L3314" s="4">
        <f t="shared" si="51"/>
        <v>0</v>
      </c>
    </row>
    <row r="3315" spans="2:12">
      <c r="B3315" t="str" cm="1">
        <f t="array" ref="B3315">IF(A3315="","-",_xldudf_EVEONLINE_GROUP(_FV(_FV(A3315,"type"),"groupID")))</f>
        <v>-</v>
      </c>
      <c r="C3315" t="str" cm="1">
        <f t="array" ref="C3315">IF(B3315="-","-",_xldudf_EVEONLINE_CATEGORY(_FV(B3315,"category_id")))</f>
        <v>-</v>
      </c>
      <c r="K3315" s="4" cm="1">
        <f t="array" ref="K3315">IFERROR(_FV(_xldudf_EVEONLINE_TYPE(_FV(_FV(A3315,"type"),"id")),"Adjusted Price",TRUE),0)</f>
        <v>0</v>
      </c>
      <c r="L3315" s="4">
        <f t="shared" si="51"/>
        <v>0</v>
      </c>
    </row>
    <row r="3316" spans="2:12">
      <c r="B3316" t="str" cm="1">
        <f t="array" ref="B3316">IF(A3316="","-",_xldudf_EVEONLINE_GROUP(_FV(_FV(A3316,"type"),"groupID")))</f>
        <v>-</v>
      </c>
      <c r="C3316" t="str" cm="1">
        <f t="array" ref="C3316">IF(B3316="-","-",_xldudf_EVEONLINE_CATEGORY(_FV(B3316,"category_id")))</f>
        <v>-</v>
      </c>
      <c r="K3316" s="4" cm="1">
        <f t="array" ref="K3316">IFERROR(_FV(_xldudf_EVEONLINE_TYPE(_FV(_FV(A3316,"type"),"id")),"Adjusted Price",TRUE),0)</f>
        <v>0</v>
      </c>
      <c r="L3316" s="4">
        <f t="shared" si="51"/>
        <v>0</v>
      </c>
    </row>
    <row r="3317" spans="2:12">
      <c r="B3317" t="str" cm="1">
        <f t="array" ref="B3317">IF(A3317="","-",_xldudf_EVEONLINE_GROUP(_FV(_FV(A3317,"type"),"groupID")))</f>
        <v>-</v>
      </c>
      <c r="C3317" t="str" cm="1">
        <f t="array" ref="C3317">IF(B3317="-","-",_xldudf_EVEONLINE_CATEGORY(_FV(B3317,"category_id")))</f>
        <v>-</v>
      </c>
      <c r="K3317" s="4" cm="1">
        <f t="array" ref="K3317">IFERROR(_FV(_xldudf_EVEONLINE_TYPE(_FV(_FV(A3317,"type"),"id")),"Adjusted Price",TRUE),0)</f>
        <v>0</v>
      </c>
      <c r="L3317" s="4">
        <f t="shared" si="51"/>
        <v>0</v>
      </c>
    </row>
    <row r="3318" spans="2:12">
      <c r="B3318" t="str" cm="1">
        <f t="array" ref="B3318">IF(A3318="","-",_xldudf_EVEONLINE_GROUP(_FV(_FV(A3318,"type"),"groupID")))</f>
        <v>-</v>
      </c>
      <c r="C3318" t="str" cm="1">
        <f t="array" ref="C3318">IF(B3318="-","-",_xldudf_EVEONLINE_CATEGORY(_FV(B3318,"category_id")))</f>
        <v>-</v>
      </c>
      <c r="K3318" s="4" cm="1">
        <f t="array" ref="K3318">IFERROR(_FV(_xldudf_EVEONLINE_TYPE(_FV(_FV(A3318,"type"),"id")),"Adjusted Price",TRUE),0)</f>
        <v>0</v>
      </c>
      <c r="L3318" s="4">
        <f t="shared" si="51"/>
        <v>0</v>
      </c>
    </row>
    <row r="3319" spans="2:12">
      <c r="B3319" t="str" cm="1">
        <f t="array" ref="B3319">IF(A3319="","-",_xldudf_EVEONLINE_GROUP(_FV(_FV(A3319,"type"),"groupID")))</f>
        <v>-</v>
      </c>
      <c r="C3319" t="str" cm="1">
        <f t="array" ref="C3319">IF(B3319="-","-",_xldudf_EVEONLINE_CATEGORY(_FV(B3319,"category_id")))</f>
        <v>-</v>
      </c>
      <c r="K3319" s="4" cm="1">
        <f t="array" ref="K3319">IFERROR(_FV(_xldudf_EVEONLINE_TYPE(_FV(_FV(A3319,"type"),"id")),"Adjusted Price",TRUE),0)</f>
        <v>0</v>
      </c>
      <c r="L3319" s="4">
        <f t="shared" si="51"/>
        <v>0</v>
      </c>
    </row>
    <row r="3320" spans="2:12">
      <c r="B3320" t="str" cm="1">
        <f t="array" ref="B3320">IF(A3320="","-",_xldudf_EVEONLINE_GROUP(_FV(_FV(A3320,"type"),"groupID")))</f>
        <v>-</v>
      </c>
      <c r="C3320" t="str" cm="1">
        <f t="array" ref="C3320">IF(B3320="-","-",_xldudf_EVEONLINE_CATEGORY(_FV(B3320,"category_id")))</f>
        <v>-</v>
      </c>
      <c r="K3320" s="4" cm="1">
        <f t="array" ref="K3320">IFERROR(_FV(_xldudf_EVEONLINE_TYPE(_FV(_FV(A3320,"type"),"id")),"Adjusted Price",TRUE),0)</f>
        <v>0</v>
      </c>
      <c r="L3320" s="4">
        <f t="shared" si="51"/>
        <v>0</v>
      </c>
    </row>
    <row r="3321" spans="2:12">
      <c r="B3321" t="str" cm="1">
        <f t="array" ref="B3321">IF(A3321="","-",_xldudf_EVEONLINE_GROUP(_FV(_FV(A3321,"type"),"groupID")))</f>
        <v>-</v>
      </c>
      <c r="C3321" t="str" cm="1">
        <f t="array" ref="C3321">IF(B3321="-","-",_xldudf_EVEONLINE_CATEGORY(_FV(B3321,"category_id")))</f>
        <v>-</v>
      </c>
      <c r="K3321" s="4" cm="1">
        <f t="array" ref="K3321">IFERROR(_FV(_xldudf_EVEONLINE_TYPE(_FV(_FV(A3321,"type"),"id")),"Adjusted Price",TRUE),0)</f>
        <v>0</v>
      </c>
      <c r="L3321" s="4">
        <f t="shared" si="51"/>
        <v>0</v>
      </c>
    </row>
    <row r="3322" spans="2:12">
      <c r="B3322" t="str" cm="1">
        <f t="array" ref="B3322">IF(A3322="","-",_xldudf_EVEONLINE_GROUP(_FV(_FV(A3322,"type"),"groupID")))</f>
        <v>-</v>
      </c>
      <c r="C3322" t="str" cm="1">
        <f t="array" ref="C3322">IF(B3322="-","-",_xldudf_EVEONLINE_CATEGORY(_FV(B3322,"category_id")))</f>
        <v>-</v>
      </c>
      <c r="K3322" s="4" cm="1">
        <f t="array" ref="K3322">IFERROR(_FV(_xldudf_EVEONLINE_TYPE(_FV(_FV(A3322,"type"),"id")),"Adjusted Price",TRUE),0)</f>
        <v>0</v>
      </c>
      <c r="L3322" s="4">
        <f t="shared" si="51"/>
        <v>0</v>
      </c>
    </row>
    <row r="3323" spans="2:12">
      <c r="B3323" t="str" cm="1">
        <f t="array" ref="B3323">IF(A3323="","-",_xldudf_EVEONLINE_GROUP(_FV(_FV(A3323,"type"),"groupID")))</f>
        <v>-</v>
      </c>
      <c r="C3323" t="str" cm="1">
        <f t="array" ref="C3323">IF(B3323="-","-",_xldudf_EVEONLINE_CATEGORY(_FV(B3323,"category_id")))</f>
        <v>-</v>
      </c>
      <c r="K3323" s="4" cm="1">
        <f t="array" ref="K3323">IFERROR(_FV(_xldudf_EVEONLINE_TYPE(_FV(_FV(A3323,"type"),"id")),"Adjusted Price",TRUE),0)</f>
        <v>0</v>
      </c>
      <c r="L3323" s="4">
        <f t="shared" si="51"/>
        <v>0</v>
      </c>
    </row>
    <row r="3324" spans="2:12">
      <c r="B3324" t="str" cm="1">
        <f t="array" ref="B3324">IF(A3324="","-",_xldudf_EVEONLINE_GROUP(_FV(_FV(A3324,"type"),"groupID")))</f>
        <v>-</v>
      </c>
      <c r="C3324" t="str" cm="1">
        <f t="array" ref="C3324">IF(B3324="-","-",_xldudf_EVEONLINE_CATEGORY(_FV(B3324,"category_id")))</f>
        <v>-</v>
      </c>
      <c r="K3324" s="4" cm="1">
        <f t="array" ref="K3324">IFERROR(_FV(_xldudf_EVEONLINE_TYPE(_FV(_FV(A3324,"type"),"id")),"Adjusted Price",TRUE),0)</f>
        <v>0</v>
      </c>
      <c r="L3324" s="4">
        <f t="shared" si="51"/>
        <v>0</v>
      </c>
    </row>
    <row r="3325" spans="2:12">
      <c r="B3325" t="str" cm="1">
        <f t="array" ref="B3325">IF(A3325="","-",_xldudf_EVEONLINE_GROUP(_FV(_FV(A3325,"type"),"groupID")))</f>
        <v>-</v>
      </c>
      <c r="C3325" t="str" cm="1">
        <f t="array" ref="C3325">IF(B3325="-","-",_xldudf_EVEONLINE_CATEGORY(_FV(B3325,"category_id")))</f>
        <v>-</v>
      </c>
      <c r="K3325" s="4" cm="1">
        <f t="array" ref="K3325">IFERROR(_FV(_xldudf_EVEONLINE_TYPE(_FV(_FV(A3325,"type"),"id")),"Adjusted Price",TRUE),0)</f>
        <v>0</v>
      </c>
      <c r="L3325" s="4">
        <f t="shared" si="51"/>
        <v>0</v>
      </c>
    </row>
    <row r="3326" spans="2:12">
      <c r="B3326" t="str" cm="1">
        <f t="array" ref="B3326">IF(A3326="","-",_xldudf_EVEONLINE_GROUP(_FV(_FV(A3326,"type"),"groupID")))</f>
        <v>-</v>
      </c>
      <c r="C3326" t="str" cm="1">
        <f t="array" ref="C3326">IF(B3326="-","-",_xldudf_EVEONLINE_CATEGORY(_FV(B3326,"category_id")))</f>
        <v>-</v>
      </c>
      <c r="K3326" s="4" cm="1">
        <f t="array" ref="K3326">IFERROR(_FV(_xldudf_EVEONLINE_TYPE(_FV(_FV(A3326,"type"),"id")),"Adjusted Price",TRUE),0)</f>
        <v>0</v>
      </c>
      <c r="L3326" s="4">
        <f t="shared" si="51"/>
        <v>0</v>
      </c>
    </row>
    <row r="3327" spans="2:12">
      <c r="B3327" t="str" cm="1">
        <f t="array" ref="B3327">IF(A3327="","-",_xldudf_EVEONLINE_GROUP(_FV(_FV(A3327,"type"),"groupID")))</f>
        <v>-</v>
      </c>
      <c r="C3327" t="str" cm="1">
        <f t="array" ref="C3327">IF(B3327="-","-",_xldudf_EVEONLINE_CATEGORY(_FV(B3327,"category_id")))</f>
        <v>-</v>
      </c>
      <c r="K3327" s="4" cm="1">
        <f t="array" ref="K3327">IFERROR(_FV(_xldudf_EVEONLINE_TYPE(_FV(_FV(A3327,"type"),"id")),"Adjusted Price",TRUE),0)</f>
        <v>0</v>
      </c>
      <c r="L3327" s="4">
        <f t="shared" si="51"/>
        <v>0</v>
      </c>
    </row>
    <row r="3328" spans="2:12">
      <c r="B3328" t="str" cm="1">
        <f t="array" ref="B3328">IF(A3328="","-",_xldudf_EVEONLINE_GROUP(_FV(_FV(A3328,"type"),"groupID")))</f>
        <v>-</v>
      </c>
      <c r="C3328" t="str" cm="1">
        <f t="array" ref="C3328">IF(B3328="-","-",_xldudf_EVEONLINE_CATEGORY(_FV(B3328,"category_id")))</f>
        <v>-</v>
      </c>
      <c r="K3328" s="4" cm="1">
        <f t="array" ref="K3328">IFERROR(_FV(_xldudf_EVEONLINE_TYPE(_FV(_FV(A3328,"type"),"id")),"Adjusted Price",TRUE),0)</f>
        <v>0</v>
      </c>
      <c r="L3328" s="4">
        <f t="shared" si="51"/>
        <v>0</v>
      </c>
    </row>
    <row r="3329" spans="2:12">
      <c r="B3329" t="str" cm="1">
        <f t="array" ref="B3329">IF(A3329="","-",_xldudf_EVEONLINE_GROUP(_FV(_FV(A3329,"type"),"groupID")))</f>
        <v>-</v>
      </c>
      <c r="C3329" t="str" cm="1">
        <f t="array" ref="C3329">IF(B3329="-","-",_xldudf_EVEONLINE_CATEGORY(_FV(B3329,"category_id")))</f>
        <v>-</v>
      </c>
      <c r="K3329" s="4" cm="1">
        <f t="array" ref="K3329">IFERROR(_FV(_xldudf_EVEONLINE_TYPE(_FV(_FV(A3329,"type"),"id")),"Adjusted Price",TRUE),0)</f>
        <v>0</v>
      </c>
      <c r="L3329" s="4">
        <f t="shared" si="51"/>
        <v>0</v>
      </c>
    </row>
    <row r="3330" spans="2:12">
      <c r="B3330" t="str" cm="1">
        <f t="array" ref="B3330">IF(A3330="","-",_xldudf_EVEONLINE_GROUP(_FV(_FV(A3330,"type"),"groupID")))</f>
        <v>-</v>
      </c>
      <c r="C3330" t="str" cm="1">
        <f t="array" ref="C3330">IF(B3330="-","-",_xldudf_EVEONLINE_CATEGORY(_FV(B3330,"category_id")))</f>
        <v>-</v>
      </c>
      <c r="K3330" s="4" cm="1">
        <f t="array" ref="K3330">IFERROR(_FV(_xldudf_EVEONLINE_TYPE(_FV(_FV(A3330,"type"),"id")),"Adjusted Price",TRUE),0)</f>
        <v>0</v>
      </c>
      <c r="L3330" s="4">
        <f t="shared" si="51"/>
        <v>0</v>
      </c>
    </row>
    <row r="3331" spans="2:12">
      <c r="B3331" t="str" cm="1">
        <f t="array" ref="B3331">IF(A3331="","-",_xldudf_EVEONLINE_GROUP(_FV(_FV(A3331,"type"),"groupID")))</f>
        <v>-</v>
      </c>
      <c r="C3331" t="str" cm="1">
        <f t="array" ref="C3331">IF(B3331="-","-",_xldudf_EVEONLINE_CATEGORY(_FV(B3331,"category_id")))</f>
        <v>-</v>
      </c>
      <c r="K3331" s="4" cm="1">
        <f t="array" ref="K3331">IFERROR(_FV(_xldudf_EVEONLINE_TYPE(_FV(_FV(A3331,"type"),"id")),"Adjusted Price",TRUE),0)</f>
        <v>0</v>
      </c>
      <c r="L3331" s="4">
        <f t="shared" ref="L3331:L3394" si="52">F3331*K3331</f>
        <v>0</v>
      </c>
    </row>
    <row r="3332" spans="2:12">
      <c r="B3332" t="str" cm="1">
        <f t="array" ref="B3332">IF(A3332="","-",_xldudf_EVEONLINE_GROUP(_FV(_FV(A3332,"type"),"groupID")))</f>
        <v>-</v>
      </c>
      <c r="C3332" t="str" cm="1">
        <f t="array" ref="C3332">IF(B3332="-","-",_xldudf_EVEONLINE_CATEGORY(_FV(B3332,"category_id")))</f>
        <v>-</v>
      </c>
      <c r="K3332" s="4" cm="1">
        <f t="array" ref="K3332">IFERROR(_FV(_xldudf_EVEONLINE_TYPE(_FV(_FV(A3332,"type"),"id")),"Adjusted Price",TRUE),0)</f>
        <v>0</v>
      </c>
      <c r="L3332" s="4">
        <f t="shared" si="52"/>
        <v>0</v>
      </c>
    </row>
    <row r="3333" spans="2:12">
      <c r="B3333" t="str" cm="1">
        <f t="array" ref="B3333">IF(A3333="","-",_xldudf_EVEONLINE_GROUP(_FV(_FV(A3333,"type"),"groupID")))</f>
        <v>-</v>
      </c>
      <c r="C3333" t="str" cm="1">
        <f t="array" ref="C3333">IF(B3333="-","-",_xldudf_EVEONLINE_CATEGORY(_FV(B3333,"category_id")))</f>
        <v>-</v>
      </c>
      <c r="K3333" s="4" cm="1">
        <f t="array" ref="K3333">IFERROR(_FV(_xldudf_EVEONLINE_TYPE(_FV(_FV(A3333,"type"),"id")),"Adjusted Price",TRUE),0)</f>
        <v>0</v>
      </c>
      <c r="L3333" s="4">
        <f t="shared" si="52"/>
        <v>0</v>
      </c>
    </row>
    <row r="3334" spans="2:12">
      <c r="B3334" t="str" cm="1">
        <f t="array" ref="B3334">IF(A3334="","-",_xldudf_EVEONLINE_GROUP(_FV(_FV(A3334,"type"),"groupID")))</f>
        <v>-</v>
      </c>
      <c r="C3334" t="str" cm="1">
        <f t="array" ref="C3334">IF(B3334="-","-",_xldudf_EVEONLINE_CATEGORY(_FV(B3334,"category_id")))</f>
        <v>-</v>
      </c>
      <c r="K3334" s="4" cm="1">
        <f t="array" ref="K3334">IFERROR(_FV(_xldudf_EVEONLINE_TYPE(_FV(_FV(A3334,"type"),"id")),"Adjusted Price",TRUE),0)</f>
        <v>0</v>
      </c>
      <c r="L3334" s="4">
        <f t="shared" si="52"/>
        <v>0</v>
      </c>
    </row>
    <row r="3335" spans="2:12">
      <c r="B3335" t="str" cm="1">
        <f t="array" ref="B3335">IF(A3335="","-",_xldudf_EVEONLINE_GROUP(_FV(_FV(A3335,"type"),"groupID")))</f>
        <v>-</v>
      </c>
      <c r="C3335" t="str" cm="1">
        <f t="array" ref="C3335">IF(B3335="-","-",_xldudf_EVEONLINE_CATEGORY(_FV(B3335,"category_id")))</f>
        <v>-</v>
      </c>
      <c r="K3335" s="4" cm="1">
        <f t="array" ref="K3335">IFERROR(_FV(_xldudf_EVEONLINE_TYPE(_FV(_FV(A3335,"type"),"id")),"Adjusted Price",TRUE),0)</f>
        <v>0</v>
      </c>
      <c r="L3335" s="4">
        <f t="shared" si="52"/>
        <v>0</v>
      </c>
    </row>
    <row r="3336" spans="2:12">
      <c r="B3336" t="str" cm="1">
        <f t="array" ref="B3336">IF(A3336="","-",_xldudf_EVEONLINE_GROUP(_FV(_FV(A3336,"type"),"groupID")))</f>
        <v>-</v>
      </c>
      <c r="C3336" t="str" cm="1">
        <f t="array" ref="C3336">IF(B3336="-","-",_xldudf_EVEONLINE_CATEGORY(_FV(B3336,"category_id")))</f>
        <v>-</v>
      </c>
      <c r="K3336" s="4" cm="1">
        <f t="array" ref="K3336">IFERROR(_FV(_xldudf_EVEONLINE_TYPE(_FV(_FV(A3336,"type"),"id")),"Adjusted Price",TRUE),0)</f>
        <v>0</v>
      </c>
      <c r="L3336" s="4">
        <f t="shared" si="52"/>
        <v>0</v>
      </c>
    </row>
    <row r="3337" spans="2:12">
      <c r="B3337" t="str" cm="1">
        <f t="array" ref="B3337">IF(A3337="","-",_xldudf_EVEONLINE_GROUP(_FV(_FV(A3337,"type"),"groupID")))</f>
        <v>-</v>
      </c>
      <c r="C3337" t="str" cm="1">
        <f t="array" ref="C3337">IF(B3337="-","-",_xldudf_EVEONLINE_CATEGORY(_FV(B3337,"category_id")))</f>
        <v>-</v>
      </c>
      <c r="K3337" s="4" cm="1">
        <f t="array" ref="K3337">IFERROR(_FV(_xldudf_EVEONLINE_TYPE(_FV(_FV(A3337,"type"),"id")),"Adjusted Price",TRUE),0)</f>
        <v>0</v>
      </c>
      <c r="L3337" s="4">
        <f t="shared" si="52"/>
        <v>0</v>
      </c>
    </row>
    <row r="3338" spans="2:12">
      <c r="B3338" t="str" cm="1">
        <f t="array" ref="B3338">IF(A3338="","-",_xldudf_EVEONLINE_GROUP(_FV(_FV(A3338,"type"),"groupID")))</f>
        <v>-</v>
      </c>
      <c r="C3338" t="str" cm="1">
        <f t="array" ref="C3338">IF(B3338="-","-",_xldudf_EVEONLINE_CATEGORY(_FV(B3338,"category_id")))</f>
        <v>-</v>
      </c>
      <c r="K3338" s="4" cm="1">
        <f t="array" ref="K3338">IFERROR(_FV(_xldudf_EVEONLINE_TYPE(_FV(_FV(A3338,"type"),"id")),"Adjusted Price",TRUE),0)</f>
        <v>0</v>
      </c>
      <c r="L3338" s="4">
        <f t="shared" si="52"/>
        <v>0</v>
      </c>
    </row>
    <row r="3339" spans="2:12">
      <c r="B3339" t="str" cm="1">
        <f t="array" ref="B3339">IF(A3339="","-",_xldudf_EVEONLINE_GROUP(_FV(_FV(A3339,"type"),"groupID")))</f>
        <v>-</v>
      </c>
      <c r="C3339" t="str" cm="1">
        <f t="array" ref="C3339">IF(B3339="-","-",_xldudf_EVEONLINE_CATEGORY(_FV(B3339,"category_id")))</f>
        <v>-</v>
      </c>
      <c r="K3339" s="4" cm="1">
        <f t="array" ref="K3339">IFERROR(_FV(_xldudf_EVEONLINE_TYPE(_FV(_FV(A3339,"type"),"id")),"Adjusted Price",TRUE),0)</f>
        <v>0</v>
      </c>
      <c r="L3339" s="4">
        <f t="shared" si="52"/>
        <v>0</v>
      </c>
    </row>
    <row r="3340" spans="2:12">
      <c r="B3340" t="str" cm="1">
        <f t="array" ref="B3340">IF(A3340="","-",_xldudf_EVEONLINE_GROUP(_FV(_FV(A3340,"type"),"groupID")))</f>
        <v>-</v>
      </c>
      <c r="C3340" t="str" cm="1">
        <f t="array" ref="C3340">IF(B3340="-","-",_xldudf_EVEONLINE_CATEGORY(_FV(B3340,"category_id")))</f>
        <v>-</v>
      </c>
      <c r="K3340" s="4" cm="1">
        <f t="array" ref="K3340">IFERROR(_FV(_xldudf_EVEONLINE_TYPE(_FV(_FV(A3340,"type"),"id")),"Adjusted Price",TRUE),0)</f>
        <v>0</v>
      </c>
      <c r="L3340" s="4">
        <f t="shared" si="52"/>
        <v>0</v>
      </c>
    </row>
    <row r="3341" spans="2:12">
      <c r="B3341" t="str" cm="1">
        <f t="array" ref="B3341">IF(A3341="","-",_xldudf_EVEONLINE_GROUP(_FV(_FV(A3341,"type"),"groupID")))</f>
        <v>-</v>
      </c>
      <c r="C3341" t="str" cm="1">
        <f t="array" ref="C3341">IF(B3341="-","-",_xldudf_EVEONLINE_CATEGORY(_FV(B3341,"category_id")))</f>
        <v>-</v>
      </c>
      <c r="K3341" s="4" cm="1">
        <f t="array" ref="K3341">IFERROR(_FV(_xldudf_EVEONLINE_TYPE(_FV(_FV(A3341,"type"),"id")),"Adjusted Price",TRUE),0)</f>
        <v>0</v>
      </c>
      <c r="L3341" s="4">
        <f t="shared" si="52"/>
        <v>0</v>
      </c>
    </row>
    <row r="3342" spans="2:12">
      <c r="B3342" t="str" cm="1">
        <f t="array" ref="B3342">IF(A3342="","-",_xldudf_EVEONLINE_GROUP(_FV(_FV(A3342,"type"),"groupID")))</f>
        <v>-</v>
      </c>
      <c r="C3342" t="str" cm="1">
        <f t="array" ref="C3342">IF(B3342="-","-",_xldudf_EVEONLINE_CATEGORY(_FV(B3342,"category_id")))</f>
        <v>-</v>
      </c>
      <c r="K3342" s="4" cm="1">
        <f t="array" ref="K3342">IFERROR(_FV(_xldudf_EVEONLINE_TYPE(_FV(_FV(A3342,"type"),"id")),"Adjusted Price",TRUE),0)</f>
        <v>0</v>
      </c>
      <c r="L3342" s="4">
        <f t="shared" si="52"/>
        <v>0</v>
      </c>
    </row>
    <row r="3343" spans="2:12">
      <c r="B3343" t="str" cm="1">
        <f t="array" ref="B3343">IF(A3343="","-",_xldudf_EVEONLINE_GROUP(_FV(_FV(A3343,"type"),"groupID")))</f>
        <v>-</v>
      </c>
      <c r="C3343" t="str" cm="1">
        <f t="array" ref="C3343">IF(B3343="-","-",_xldudf_EVEONLINE_CATEGORY(_FV(B3343,"category_id")))</f>
        <v>-</v>
      </c>
      <c r="K3343" s="4" cm="1">
        <f t="array" ref="K3343">IFERROR(_FV(_xldudf_EVEONLINE_TYPE(_FV(_FV(A3343,"type"),"id")),"Adjusted Price",TRUE),0)</f>
        <v>0</v>
      </c>
      <c r="L3343" s="4">
        <f t="shared" si="52"/>
        <v>0</v>
      </c>
    </row>
    <row r="3344" spans="2:12">
      <c r="B3344" t="str" cm="1">
        <f t="array" ref="B3344">IF(A3344="","-",_xldudf_EVEONLINE_GROUP(_FV(_FV(A3344,"type"),"groupID")))</f>
        <v>-</v>
      </c>
      <c r="C3344" t="str" cm="1">
        <f t="array" ref="C3344">IF(B3344="-","-",_xldudf_EVEONLINE_CATEGORY(_FV(B3344,"category_id")))</f>
        <v>-</v>
      </c>
      <c r="K3344" s="4" cm="1">
        <f t="array" ref="K3344">IFERROR(_FV(_xldudf_EVEONLINE_TYPE(_FV(_FV(A3344,"type"),"id")),"Adjusted Price",TRUE),0)</f>
        <v>0</v>
      </c>
      <c r="L3344" s="4">
        <f t="shared" si="52"/>
        <v>0</v>
      </c>
    </row>
    <row r="3345" spans="2:12">
      <c r="B3345" t="str" cm="1">
        <f t="array" ref="B3345">IF(A3345="","-",_xldudf_EVEONLINE_GROUP(_FV(_FV(A3345,"type"),"groupID")))</f>
        <v>-</v>
      </c>
      <c r="C3345" t="str" cm="1">
        <f t="array" ref="C3345">IF(B3345="-","-",_xldudf_EVEONLINE_CATEGORY(_FV(B3345,"category_id")))</f>
        <v>-</v>
      </c>
      <c r="K3345" s="4" cm="1">
        <f t="array" ref="K3345">IFERROR(_FV(_xldudf_EVEONLINE_TYPE(_FV(_FV(A3345,"type"),"id")),"Adjusted Price",TRUE),0)</f>
        <v>0</v>
      </c>
      <c r="L3345" s="4">
        <f t="shared" si="52"/>
        <v>0</v>
      </c>
    </row>
    <row r="3346" spans="2:12">
      <c r="B3346" t="str" cm="1">
        <f t="array" ref="B3346">IF(A3346="","-",_xldudf_EVEONLINE_GROUP(_FV(_FV(A3346,"type"),"groupID")))</f>
        <v>-</v>
      </c>
      <c r="C3346" t="str" cm="1">
        <f t="array" ref="C3346">IF(B3346="-","-",_xldudf_EVEONLINE_CATEGORY(_FV(B3346,"category_id")))</f>
        <v>-</v>
      </c>
      <c r="K3346" s="4" cm="1">
        <f t="array" ref="K3346">IFERROR(_FV(_xldudf_EVEONLINE_TYPE(_FV(_FV(A3346,"type"),"id")),"Adjusted Price",TRUE),0)</f>
        <v>0</v>
      </c>
      <c r="L3346" s="4">
        <f t="shared" si="52"/>
        <v>0</v>
      </c>
    </row>
    <row r="3347" spans="2:12">
      <c r="B3347" t="str" cm="1">
        <f t="array" ref="B3347">IF(A3347="","-",_xldudf_EVEONLINE_GROUP(_FV(_FV(A3347,"type"),"groupID")))</f>
        <v>-</v>
      </c>
      <c r="C3347" t="str" cm="1">
        <f t="array" ref="C3347">IF(B3347="-","-",_xldudf_EVEONLINE_CATEGORY(_FV(B3347,"category_id")))</f>
        <v>-</v>
      </c>
      <c r="K3347" s="4" cm="1">
        <f t="array" ref="K3347">IFERROR(_FV(_xldudf_EVEONLINE_TYPE(_FV(_FV(A3347,"type"),"id")),"Adjusted Price",TRUE),0)</f>
        <v>0</v>
      </c>
      <c r="L3347" s="4">
        <f t="shared" si="52"/>
        <v>0</v>
      </c>
    </row>
    <row r="3348" spans="2:12">
      <c r="B3348" t="str" cm="1">
        <f t="array" ref="B3348">IF(A3348="","-",_xldudf_EVEONLINE_GROUP(_FV(_FV(A3348,"type"),"groupID")))</f>
        <v>-</v>
      </c>
      <c r="C3348" t="str" cm="1">
        <f t="array" ref="C3348">IF(B3348="-","-",_xldudf_EVEONLINE_CATEGORY(_FV(B3348,"category_id")))</f>
        <v>-</v>
      </c>
      <c r="K3348" s="4" cm="1">
        <f t="array" ref="K3348">IFERROR(_FV(_xldudf_EVEONLINE_TYPE(_FV(_FV(A3348,"type"),"id")),"Adjusted Price",TRUE),0)</f>
        <v>0</v>
      </c>
      <c r="L3348" s="4">
        <f t="shared" si="52"/>
        <v>0</v>
      </c>
    </row>
    <row r="3349" spans="2:12">
      <c r="B3349" t="str" cm="1">
        <f t="array" ref="B3349">IF(A3349="","-",_xldudf_EVEONLINE_GROUP(_FV(_FV(A3349,"type"),"groupID")))</f>
        <v>-</v>
      </c>
      <c r="C3349" t="str" cm="1">
        <f t="array" ref="C3349">IF(B3349="-","-",_xldudf_EVEONLINE_CATEGORY(_FV(B3349,"category_id")))</f>
        <v>-</v>
      </c>
      <c r="K3349" s="4" cm="1">
        <f t="array" ref="K3349">IFERROR(_FV(_xldudf_EVEONLINE_TYPE(_FV(_FV(A3349,"type"),"id")),"Adjusted Price",TRUE),0)</f>
        <v>0</v>
      </c>
      <c r="L3349" s="4">
        <f t="shared" si="52"/>
        <v>0</v>
      </c>
    </row>
    <row r="3350" spans="2:12">
      <c r="B3350" t="str" cm="1">
        <f t="array" ref="B3350">IF(A3350="","-",_xldudf_EVEONLINE_GROUP(_FV(_FV(A3350,"type"),"groupID")))</f>
        <v>-</v>
      </c>
      <c r="C3350" t="str" cm="1">
        <f t="array" ref="C3350">IF(B3350="-","-",_xldudf_EVEONLINE_CATEGORY(_FV(B3350,"category_id")))</f>
        <v>-</v>
      </c>
      <c r="K3350" s="4" cm="1">
        <f t="array" ref="K3350">IFERROR(_FV(_xldudf_EVEONLINE_TYPE(_FV(_FV(A3350,"type"),"id")),"Adjusted Price",TRUE),0)</f>
        <v>0</v>
      </c>
      <c r="L3350" s="4">
        <f t="shared" si="52"/>
        <v>0</v>
      </c>
    </row>
    <row r="3351" spans="2:12">
      <c r="B3351" t="str" cm="1">
        <f t="array" ref="B3351">IF(A3351="","-",_xldudf_EVEONLINE_GROUP(_FV(_FV(A3351,"type"),"groupID")))</f>
        <v>-</v>
      </c>
      <c r="C3351" t="str" cm="1">
        <f t="array" ref="C3351">IF(B3351="-","-",_xldudf_EVEONLINE_CATEGORY(_FV(B3351,"category_id")))</f>
        <v>-</v>
      </c>
      <c r="K3351" s="4" cm="1">
        <f t="array" ref="K3351">IFERROR(_FV(_xldudf_EVEONLINE_TYPE(_FV(_FV(A3351,"type"),"id")),"Adjusted Price",TRUE),0)</f>
        <v>0</v>
      </c>
      <c r="L3351" s="4">
        <f t="shared" si="52"/>
        <v>0</v>
      </c>
    </row>
    <row r="3352" spans="2:12">
      <c r="B3352" t="str" cm="1">
        <f t="array" ref="B3352">IF(A3352="","-",_xldudf_EVEONLINE_GROUP(_FV(_FV(A3352,"type"),"groupID")))</f>
        <v>-</v>
      </c>
      <c r="C3352" t="str" cm="1">
        <f t="array" ref="C3352">IF(B3352="-","-",_xldudf_EVEONLINE_CATEGORY(_FV(B3352,"category_id")))</f>
        <v>-</v>
      </c>
      <c r="K3352" s="4" cm="1">
        <f t="array" ref="K3352">IFERROR(_FV(_xldudf_EVEONLINE_TYPE(_FV(_FV(A3352,"type"),"id")),"Adjusted Price",TRUE),0)</f>
        <v>0</v>
      </c>
      <c r="L3352" s="4">
        <f t="shared" si="52"/>
        <v>0</v>
      </c>
    </row>
    <row r="3353" spans="2:12">
      <c r="B3353" t="str" cm="1">
        <f t="array" ref="B3353">IF(A3353="","-",_xldudf_EVEONLINE_GROUP(_FV(_FV(A3353,"type"),"groupID")))</f>
        <v>-</v>
      </c>
      <c r="C3353" t="str" cm="1">
        <f t="array" ref="C3353">IF(B3353="-","-",_xldudf_EVEONLINE_CATEGORY(_FV(B3353,"category_id")))</f>
        <v>-</v>
      </c>
      <c r="K3353" s="4" cm="1">
        <f t="array" ref="K3353">IFERROR(_FV(_xldudf_EVEONLINE_TYPE(_FV(_FV(A3353,"type"),"id")),"Adjusted Price",TRUE),0)</f>
        <v>0</v>
      </c>
      <c r="L3353" s="4">
        <f t="shared" si="52"/>
        <v>0</v>
      </c>
    </row>
    <row r="3354" spans="2:12">
      <c r="B3354" t="str" cm="1">
        <f t="array" ref="B3354">IF(A3354="","-",_xldudf_EVEONLINE_GROUP(_FV(_FV(A3354,"type"),"groupID")))</f>
        <v>-</v>
      </c>
      <c r="C3354" t="str" cm="1">
        <f t="array" ref="C3354">IF(B3354="-","-",_xldudf_EVEONLINE_CATEGORY(_FV(B3354,"category_id")))</f>
        <v>-</v>
      </c>
      <c r="K3354" s="4" cm="1">
        <f t="array" ref="K3354">IFERROR(_FV(_xldudf_EVEONLINE_TYPE(_FV(_FV(A3354,"type"),"id")),"Adjusted Price",TRUE),0)</f>
        <v>0</v>
      </c>
      <c r="L3354" s="4">
        <f t="shared" si="52"/>
        <v>0</v>
      </c>
    </row>
    <row r="3355" spans="2:12">
      <c r="B3355" t="str" cm="1">
        <f t="array" ref="B3355">IF(A3355="","-",_xldudf_EVEONLINE_GROUP(_FV(_FV(A3355,"type"),"groupID")))</f>
        <v>-</v>
      </c>
      <c r="C3355" t="str" cm="1">
        <f t="array" ref="C3355">IF(B3355="-","-",_xldudf_EVEONLINE_CATEGORY(_FV(B3355,"category_id")))</f>
        <v>-</v>
      </c>
      <c r="K3355" s="4" cm="1">
        <f t="array" ref="K3355">IFERROR(_FV(_xldudf_EVEONLINE_TYPE(_FV(_FV(A3355,"type"),"id")),"Adjusted Price",TRUE),0)</f>
        <v>0</v>
      </c>
      <c r="L3355" s="4">
        <f t="shared" si="52"/>
        <v>0</v>
      </c>
    </row>
    <row r="3356" spans="2:12">
      <c r="B3356" t="str" cm="1">
        <f t="array" ref="B3356">IF(A3356="","-",_xldudf_EVEONLINE_GROUP(_FV(_FV(A3356,"type"),"groupID")))</f>
        <v>-</v>
      </c>
      <c r="C3356" t="str" cm="1">
        <f t="array" ref="C3356">IF(B3356="-","-",_xldudf_EVEONLINE_CATEGORY(_FV(B3356,"category_id")))</f>
        <v>-</v>
      </c>
      <c r="K3356" s="4" cm="1">
        <f t="array" ref="K3356">IFERROR(_FV(_xldudf_EVEONLINE_TYPE(_FV(_FV(A3356,"type"),"id")),"Adjusted Price",TRUE),0)</f>
        <v>0</v>
      </c>
      <c r="L3356" s="4">
        <f t="shared" si="52"/>
        <v>0</v>
      </c>
    </row>
    <row r="3357" spans="2:12">
      <c r="B3357" t="str" cm="1">
        <f t="array" ref="B3357">IF(A3357="","-",_xldudf_EVEONLINE_GROUP(_FV(_FV(A3357,"type"),"groupID")))</f>
        <v>-</v>
      </c>
      <c r="C3357" t="str" cm="1">
        <f t="array" ref="C3357">IF(B3357="-","-",_xldudf_EVEONLINE_CATEGORY(_FV(B3357,"category_id")))</f>
        <v>-</v>
      </c>
      <c r="K3357" s="4" cm="1">
        <f t="array" ref="K3357">IFERROR(_FV(_xldudf_EVEONLINE_TYPE(_FV(_FV(A3357,"type"),"id")),"Adjusted Price",TRUE),0)</f>
        <v>0</v>
      </c>
      <c r="L3357" s="4">
        <f t="shared" si="52"/>
        <v>0</v>
      </c>
    </row>
    <row r="3358" spans="2:12">
      <c r="B3358" t="str" cm="1">
        <f t="array" ref="B3358">IF(A3358="","-",_xldudf_EVEONLINE_GROUP(_FV(_FV(A3358,"type"),"groupID")))</f>
        <v>-</v>
      </c>
      <c r="C3358" t="str" cm="1">
        <f t="array" ref="C3358">IF(B3358="-","-",_xldudf_EVEONLINE_CATEGORY(_FV(B3358,"category_id")))</f>
        <v>-</v>
      </c>
      <c r="K3358" s="4" cm="1">
        <f t="array" ref="K3358">IFERROR(_FV(_xldudf_EVEONLINE_TYPE(_FV(_FV(A3358,"type"),"id")),"Adjusted Price",TRUE),0)</f>
        <v>0</v>
      </c>
      <c r="L3358" s="4">
        <f t="shared" si="52"/>
        <v>0</v>
      </c>
    </row>
    <row r="3359" spans="2:12">
      <c r="B3359" t="str" cm="1">
        <f t="array" ref="B3359">IF(A3359="","-",_xldudf_EVEONLINE_GROUP(_FV(_FV(A3359,"type"),"groupID")))</f>
        <v>-</v>
      </c>
      <c r="C3359" t="str" cm="1">
        <f t="array" ref="C3359">IF(B3359="-","-",_xldudf_EVEONLINE_CATEGORY(_FV(B3359,"category_id")))</f>
        <v>-</v>
      </c>
      <c r="K3359" s="4" cm="1">
        <f t="array" ref="K3359">IFERROR(_FV(_xldudf_EVEONLINE_TYPE(_FV(_FV(A3359,"type"),"id")),"Adjusted Price",TRUE),0)</f>
        <v>0</v>
      </c>
      <c r="L3359" s="4">
        <f t="shared" si="52"/>
        <v>0</v>
      </c>
    </row>
    <row r="3360" spans="2:12">
      <c r="B3360" t="str" cm="1">
        <f t="array" ref="B3360">IF(A3360="","-",_xldudf_EVEONLINE_GROUP(_FV(_FV(A3360,"type"),"groupID")))</f>
        <v>-</v>
      </c>
      <c r="C3360" t="str" cm="1">
        <f t="array" ref="C3360">IF(B3360="-","-",_xldudf_EVEONLINE_CATEGORY(_FV(B3360,"category_id")))</f>
        <v>-</v>
      </c>
      <c r="K3360" s="4" cm="1">
        <f t="array" ref="K3360">IFERROR(_FV(_xldudf_EVEONLINE_TYPE(_FV(_FV(A3360,"type"),"id")),"Adjusted Price",TRUE),0)</f>
        <v>0</v>
      </c>
      <c r="L3360" s="4">
        <f t="shared" si="52"/>
        <v>0</v>
      </c>
    </row>
    <row r="3361" spans="2:12">
      <c r="B3361" t="str" cm="1">
        <f t="array" ref="B3361">IF(A3361="","-",_xldudf_EVEONLINE_GROUP(_FV(_FV(A3361,"type"),"groupID")))</f>
        <v>-</v>
      </c>
      <c r="C3361" t="str" cm="1">
        <f t="array" ref="C3361">IF(B3361="-","-",_xldudf_EVEONLINE_CATEGORY(_FV(B3361,"category_id")))</f>
        <v>-</v>
      </c>
      <c r="K3361" s="4" cm="1">
        <f t="array" ref="K3361">IFERROR(_FV(_xldudf_EVEONLINE_TYPE(_FV(_FV(A3361,"type"),"id")),"Adjusted Price",TRUE),0)</f>
        <v>0</v>
      </c>
      <c r="L3361" s="4">
        <f t="shared" si="52"/>
        <v>0</v>
      </c>
    </row>
    <row r="3362" spans="2:12">
      <c r="B3362" t="str" cm="1">
        <f t="array" ref="B3362">IF(A3362="","-",_xldudf_EVEONLINE_GROUP(_FV(_FV(A3362,"type"),"groupID")))</f>
        <v>-</v>
      </c>
      <c r="C3362" t="str" cm="1">
        <f t="array" ref="C3362">IF(B3362="-","-",_xldudf_EVEONLINE_CATEGORY(_FV(B3362,"category_id")))</f>
        <v>-</v>
      </c>
      <c r="K3362" s="4" cm="1">
        <f t="array" ref="K3362">IFERROR(_FV(_xldudf_EVEONLINE_TYPE(_FV(_FV(A3362,"type"),"id")),"Adjusted Price",TRUE),0)</f>
        <v>0</v>
      </c>
      <c r="L3362" s="4">
        <f t="shared" si="52"/>
        <v>0</v>
      </c>
    </row>
    <row r="3363" spans="2:12">
      <c r="B3363" t="str" cm="1">
        <f t="array" ref="B3363">IF(A3363="","-",_xldudf_EVEONLINE_GROUP(_FV(_FV(A3363,"type"),"groupID")))</f>
        <v>-</v>
      </c>
      <c r="C3363" t="str" cm="1">
        <f t="array" ref="C3363">IF(B3363="-","-",_xldudf_EVEONLINE_CATEGORY(_FV(B3363,"category_id")))</f>
        <v>-</v>
      </c>
      <c r="K3363" s="4" cm="1">
        <f t="array" ref="K3363">IFERROR(_FV(_xldudf_EVEONLINE_TYPE(_FV(_FV(A3363,"type"),"id")),"Adjusted Price",TRUE),0)</f>
        <v>0</v>
      </c>
      <c r="L3363" s="4">
        <f t="shared" si="52"/>
        <v>0</v>
      </c>
    </row>
    <row r="3364" spans="2:12">
      <c r="B3364" t="str" cm="1">
        <f t="array" ref="B3364">IF(A3364="","-",_xldudf_EVEONLINE_GROUP(_FV(_FV(A3364,"type"),"groupID")))</f>
        <v>-</v>
      </c>
      <c r="C3364" t="str" cm="1">
        <f t="array" ref="C3364">IF(B3364="-","-",_xldudf_EVEONLINE_CATEGORY(_FV(B3364,"category_id")))</f>
        <v>-</v>
      </c>
      <c r="K3364" s="4" cm="1">
        <f t="array" ref="K3364">IFERROR(_FV(_xldudf_EVEONLINE_TYPE(_FV(_FV(A3364,"type"),"id")),"Adjusted Price",TRUE),0)</f>
        <v>0</v>
      </c>
      <c r="L3364" s="4">
        <f t="shared" si="52"/>
        <v>0</v>
      </c>
    </row>
    <row r="3365" spans="2:12">
      <c r="B3365" t="str" cm="1">
        <f t="array" ref="B3365">IF(A3365="","-",_xldudf_EVEONLINE_GROUP(_FV(_FV(A3365,"type"),"groupID")))</f>
        <v>-</v>
      </c>
      <c r="C3365" t="str" cm="1">
        <f t="array" ref="C3365">IF(B3365="-","-",_xldudf_EVEONLINE_CATEGORY(_FV(B3365,"category_id")))</f>
        <v>-</v>
      </c>
      <c r="K3365" s="4" cm="1">
        <f t="array" ref="K3365">IFERROR(_FV(_xldudf_EVEONLINE_TYPE(_FV(_FV(A3365,"type"),"id")),"Adjusted Price",TRUE),0)</f>
        <v>0</v>
      </c>
      <c r="L3365" s="4">
        <f t="shared" si="52"/>
        <v>0</v>
      </c>
    </row>
    <row r="3366" spans="2:12">
      <c r="B3366" t="str" cm="1">
        <f t="array" ref="B3366">IF(A3366="","-",_xldudf_EVEONLINE_GROUP(_FV(_FV(A3366,"type"),"groupID")))</f>
        <v>-</v>
      </c>
      <c r="C3366" t="str" cm="1">
        <f t="array" ref="C3366">IF(B3366="-","-",_xldudf_EVEONLINE_CATEGORY(_FV(B3366,"category_id")))</f>
        <v>-</v>
      </c>
      <c r="K3366" s="4" cm="1">
        <f t="array" ref="K3366">IFERROR(_FV(_xldudf_EVEONLINE_TYPE(_FV(_FV(A3366,"type"),"id")),"Adjusted Price",TRUE),0)</f>
        <v>0</v>
      </c>
      <c r="L3366" s="4">
        <f t="shared" si="52"/>
        <v>0</v>
      </c>
    </row>
    <row r="3367" spans="2:12">
      <c r="B3367" t="str" cm="1">
        <f t="array" ref="B3367">IF(A3367="","-",_xldudf_EVEONLINE_GROUP(_FV(_FV(A3367,"type"),"groupID")))</f>
        <v>-</v>
      </c>
      <c r="C3367" t="str" cm="1">
        <f t="array" ref="C3367">IF(B3367="-","-",_xldudf_EVEONLINE_CATEGORY(_FV(B3367,"category_id")))</f>
        <v>-</v>
      </c>
      <c r="K3367" s="4" cm="1">
        <f t="array" ref="K3367">IFERROR(_FV(_xldudf_EVEONLINE_TYPE(_FV(_FV(A3367,"type"),"id")),"Adjusted Price",TRUE),0)</f>
        <v>0</v>
      </c>
      <c r="L3367" s="4">
        <f t="shared" si="52"/>
        <v>0</v>
      </c>
    </row>
    <row r="3368" spans="2:12">
      <c r="B3368" t="str" cm="1">
        <f t="array" ref="B3368">IF(A3368="","-",_xldudf_EVEONLINE_GROUP(_FV(_FV(A3368,"type"),"groupID")))</f>
        <v>-</v>
      </c>
      <c r="C3368" t="str" cm="1">
        <f t="array" ref="C3368">IF(B3368="-","-",_xldudf_EVEONLINE_CATEGORY(_FV(B3368,"category_id")))</f>
        <v>-</v>
      </c>
      <c r="K3368" s="4" cm="1">
        <f t="array" ref="K3368">IFERROR(_FV(_xldudf_EVEONLINE_TYPE(_FV(_FV(A3368,"type"),"id")),"Adjusted Price",TRUE),0)</f>
        <v>0</v>
      </c>
      <c r="L3368" s="4">
        <f t="shared" si="52"/>
        <v>0</v>
      </c>
    </row>
    <row r="3369" spans="2:12">
      <c r="B3369" t="str" cm="1">
        <f t="array" ref="B3369">IF(A3369="","-",_xldudf_EVEONLINE_GROUP(_FV(_FV(A3369,"type"),"groupID")))</f>
        <v>-</v>
      </c>
      <c r="C3369" t="str" cm="1">
        <f t="array" ref="C3369">IF(B3369="-","-",_xldudf_EVEONLINE_CATEGORY(_FV(B3369,"category_id")))</f>
        <v>-</v>
      </c>
      <c r="K3369" s="4" cm="1">
        <f t="array" ref="K3369">IFERROR(_FV(_xldudf_EVEONLINE_TYPE(_FV(_FV(A3369,"type"),"id")),"Adjusted Price",TRUE),0)</f>
        <v>0</v>
      </c>
      <c r="L3369" s="4">
        <f t="shared" si="52"/>
        <v>0</v>
      </c>
    </row>
    <row r="3370" spans="2:12">
      <c r="B3370" t="str" cm="1">
        <f t="array" ref="B3370">IF(A3370="","-",_xldudf_EVEONLINE_GROUP(_FV(_FV(A3370,"type"),"groupID")))</f>
        <v>-</v>
      </c>
      <c r="C3370" t="str" cm="1">
        <f t="array" ref="C3370">IF(B3370="-","-",_xldudf_EVEONLINE_CATEGORY(_FV(B3370,"category_id")))</f>
        <v>-</v>
      </c>
      <c r="K3370" s="4" cm="1">
        <f t="array" ref="K3370">IFERROR(_FV(_xldudf_EVEONLINE_TYPE(_FV(_FV(A3370,"type"),"id")),"Adjusted Price",TRUE),0)</f>
        <v>0</v>
      </c>
      <c r="L3370" s="4">
        <f t="shared" si="52"/>
        <v>0</v>
      </c>
    </row>
    <row r="3371" spans="2:12">
      <c r="B3371" t="str" cm="1">
        <f t="array" ref="B3371">IF(A3371="","-",_xldudf_EVEONLINE_GROUP(_FV(_FV(A3371,"type"),"groupID")))</f>
        <v>-</v>
      </c>
      <c r="C3371" t="str" cm="1">
        <f t="array" ref="C3371">IF(B3371="-","-",_xldudf_EVEONLINE_CATEGORY(_FV(B3371,"category_id")))</f>
        <v>-</v>
      </c>
      <c r="K3371" s="4" cm="1">
        <f t="array" ref="K3371">IFERROR(_FV(_xldudf_EVEONLINE_TYPE(_FV(_FV(A3371,"type"),"id")),"Adjusted Price",TRUE),0)</f>
        <v>0</v>
      </c>
      <c r="L3371" s="4">
        <f t="shared" si="52"/>
        <v>0</v>
      </c>
    </row>
    <row r="3372" spans="2:12">
      <c r="B3372" t="str" cm="1">
        <f t="array" ref="B3372">IF(A3372="","-",_xldudf_EVEONLINE_GROUP(_FV(_FV(A3372,"type"),"groupID")))</f>
        <v>-</v>
      </c>
      <c r="C3372" t="str" cm="1">
        <f t="array" ref="C3372">IF(B3372="-","-",_xldudf_EVEONLINE_CATEGORY(_FV(B3372,"category_id")))</f>
        <v>-</v>
      </c>
      <c r="K3372" s="4" cm="1">
        <f t="array" ref="K3372">IFERROR(_FV(_xldudf_EVEONLINE_TYPE(_FV(_FV(A3372,"type"),"id")),"Adjusted Price",TRUE),0)</f>
        <v>0</v>
      </c>
      <c r="L3372" s="4">
        <f t="shared" si="52"/>
        <v>0</v>
      </c>
    </row>
    <row r="3373" spans="2:12">
      <c r="B3373" t="str" cm="1">
        <f t="array" ref="B3373">IF(A3373="","-",_xldudf_EVEONLINE_GROUP(_FV(_FV(A3373,"type"),"groupID")))</f>
        <v>-</v>
      </c>
      <c r="C3373" t="str" cm="1">
        <f t="array" ref="C3373">IF(B3373="-","-",_xldudf_EVEONLINE_CATEGORY(_FV(B3373,"category_id")))</f>
        <v>-</v>
      </c>
      <c r="K3373" s="4" cm="1">
        <f t="array" ref="K3373">IFERROR(_FV(_xldudf_EVEONLINE_TYPE(_FV(_FV(A3373,"type"),"id")),"Adjusted Price",TRUE),0)</f>
        <v>0</v>
      </c>
      <c r="L3373" s="4">
        <f t="shared" si="52"/>
        <v>0</v>
      </c>
    </row>
    <row r="3374" spans="2:12">
      <c r="B3374" t="str" cm="1">
        <f t="array" ref="B3374">IF(A3374="","-",_xldudf_EVEONLINE_GROUP(_FV(_FV(A3374,"type"),"groupID")))</f>
        <v>-</v>
      </c>
      <c r="C3374" t="str" cm="1">
        <f t="array" ref="C3374">IF(B3374="-","-",_xldudf_EVEONLINE_CATEGORY(_FV(B3374,"category_id")))</f>
        <v>-</v>
      </c>
      <c r="K3374" s="4" cm="1">
        <f t="array" ref="K3374">IFERROR(_FV(_xldudf_EVEONLINE_TYPE(_FV(_FV(A3374,"type"),"id")),"Adjusted Price",TRUE),0)</f>
        <v>0</v>
      </c>
      <c r="L3374" s="4">
        <f t="shared" si="52"/>
        <v>0</v>
      </c>
    </row>
    <row r="3375" spans="2:12">
      <c r="B3375" t="str" cm="1">
        <f t="array" ref="B3375">IF(A3375="","-",_xldudf_EVEONLINE_GROUP(_FV(_FV(A3375,"type"),"groupID")))</f>
        <v>-</v>
      </c>
      <c r="C3375" t="str" cm="1">
        <f t="array" ref="C3375">IF(B3375="-","-",_xldudf_EVEONLINE_CATEGORY(_FV(B3375,"category_id")))</f>
        <v>-</v>
      </c>
      <c r="K3375" s="4" cm="1">
        <f t="array" ref="K3375">IFERROR(_FV(_xldudf_EVEONLINE_TYPE(_FV(_FV(A3375,"type"),"id")),"Adjusted Price",TRUE),0)</f>
        <v>0</v>
      </c>
      <c r="L3375" s="4">
        <f t="shared" si="52"/>
        <v>0</v>
      </c>
    </row>
    <row r="3376" spans="2:12">
      <c r="B3376" t="str" cm="1">
        <f t="array" ref="B3376">IF(A3376="","-",_xldudf_EVEONLINE_GROUP(_FV(_FV(A3376,"type"),"groupID")))</f>
        <v>-</v>
      </c>
      <c r="C3376" t="str" cm="1">
        <f t="array" ref="C3376">IF(B3376="-","-",_xldudf_EVEONLINE_CATEGORY(_FV(B3376,"category_id")))</f>
        <v>-</v>
      </c>
      <c r="K3376" s="4" cm="1">
        <f t="array" ref="K3376">IFERROR(_FV(_xldudf_EVEONLINE_TYPE(_FV(_FV(A3376,"type"),"id")),"Adjusted Price",TRUE),0)</f>
        <v>0</v>
      </c>
      <c r="L3376" s="4">
        <f t="shared" si="52"/>
        <v>0</v>
      </c>
    </row>
    <row r="3377" spans="2:12">
      <c r="B3377" t="str" cm="1">
        <f t="array" ref="B3377">IF(A3377="","-",_xldudf_EVEONLINE_GROUP(_FV(_FV(A3377,"type"),"groupID")))</f>
        <v>-</v>
      </c>
      <c r="C3377" t="str" cm="1">
        <f t="array" ref="C3377">IF(B3377="-","-",_xldudf_EVEONLINE_CATEGORY(_FV(B3377,"category_id")))</f>
        <v>-</v>
      </c>
      <c r="K3377" s="4" cm="1">
        <f t="array" ref="K3377">IFERROR(_FV(_xldudf_EVEONLINE_TYPE(_FV(_FV(A3377,"type"),"id")),"Adjusted Price",TRUE),0)</f>
        <v>0</v>
      </c>
      <c r="L3377" s="4">
        <f t="shared" si="52"/>
        <v>0</v>
      </c>
    </row>
    <row r="3378" spans="2:12">
      <c r="B3378" t="str" cm="1">
        <f t="array" ref="B3378">IF(A3378="","-",_xldudf_EVEONLINE_GROUP(_FV(_FV(A3378,"type"),"groupID")))</f>
        <v>-</v>
      </c>
      <c r="C3378" t="str" cm="1">
        <f t="array" ref="C3378">IF(B3378="-","-",_xldudf_EVEONLINE_CATEGORY(_FV(B3378,"category_id")))</f>
        <v>-</v>
      </c>
      <c r="K3378" s="4" cm="1">
        <f t="array" ref="K3378">IFERROR(_FV(_xldudf_EVEONLINE_TYPE(_FV(_FV(A3378,"type"),"id")),"Adjusted Price",TRUE),0)</f>
        <v>0</v>
      </c>
      <c r="L3378" s="4">
        <f t="shared" si="52"/>
        <v>0</v>
      </c>
    </row>
    <row r="3379" spans="2:12">
      <c r="B3379" t="str" cm="1">
        <f t="array" ref="B3379">IF(A3379="","-",_xldudf_EVEONLINE_GROUP(_FV(_FV(A3379,"type"),"groupID")))</f>
        <v>-</v>
      </c>
      <c r="C3379" t="str" cm="1">
        <f t="array" ref="C3379">IF(B3379="-","-",_xldudf_EVEONLINE_CATEGORY(_FV(B3379,"category_id")))</f>
        <v>-</v>
      </c>
      <c r="K3379" s="4" cm="1">
        <f t="array" ref="K3379">IFERROR(_FV(_xldudf_EVEONLINE_TYPE(_FV(_FV(A3379,"type"),"id")),"Adjusted Price",TRUE),0)</f>
        <v>0</v>
      </c>
      <c r="L3379" s="4">
        <f t="shared" si="52"/>
        <v>0</v>
      </c>
    </row>
    <row r="3380" spans="2:12">
      <c r="B3380" t="str" cm="1">
        <f t="array" ref="B3380">IF(A3380="","-",_xldudf_EVEONLINE_GROUP(_FV(_FV(A3380,"type"),"groupID")))</f>
        <v>-</v>
      </c>
      <c r="C3380" t="str" cm="1">
        <f t="array" ref="C3380">IF(B3380="-","-",_xldudf_EVEONLINE_CATEGORY(_FV(B3380,"category_id")))</f>
        <v>-</v>
      </c>
      <c r="K3380" s="4" cm="1">
        <f t="array" ref="K3380">IFERROR(_FV(_xldudf_EVEONLINE_TYPE(_FV(_FV(A3380,"type"),"id")),"Adjusted Price",TRUE),0)</f>
        <v>0</v>
      </c>
      <c r="L3380" s="4">
        <f t="shared" si="52"/>
        <v>0</v>
      </c>
    </row>
    <row r="3381" spans="2:12">
      <c r="B3381" t="str" cm="1">
        <f t="array" ref="B3381">IF(A3381="","-",_xldudf_EVEONLINE_GROUP(_FV(_FV(A3381,"type"),"groupID")))</f>
        <v>-</v>
      </c>
      <c r="C3381" t="str" cm="1">
        <f t="array" ref="C3381">IF(B3381="-","-",_xldudf_EVEONLINE_CATEGORY(_FV(B3381,"category_id")))</f>
        <v>-</v>
      </c>
      <c r="K3381" s="4" cm="1">
        <f t="array" ref="K3381">IFERROR(_FV(_xldudf_EVEONLINE_TYPE(_FV(_FV(A3381,"type"),"id")),"Adjusted Price",TRUE),0)</f>
        <v>0</v>
      </c>
      <c r="L3381" s="4">
        <f t="shared" si="52"/>
        <v>0</v>
      </c>
    </row>
    <row r="3382" spans="2:12">
      <c r="B3382" t="str" cm="1">
        <f t="array" ref="B3382">IF(A3382="","-",_xldudf_EVEONLINE_GROUP(_FV(_FV(A3382,"type"),"groupID")))</f>
        <v>-</v>
      </c>
      <c r="C3382" t="str" cm="1">
        <f t="array" ref="C3382">IF(B3382="-","-",_xldudf_EVEONLINE_CATEGORY(_FV(B3382,"category_id")))</f>
        <v>-</v>
      </c>
      <c r="K3382" s="4" cm="1">
        <f t="array" ref="K3382">IFERROR(_FV(_xldudf_EVEONLINE_TYPE(_FV(_FV(A3382,"type"),"id")),"Adjusted Price",TRUE),0)</f>
        <v>0</v>
      </c>
      <c r="L3382" s="4">
        <f t="shared" si="52"/>
        <v>0</v>
      </c>
    </row>
    <row r="3383" spans="2:12">
      <c r="B3383" t="str" cm="1">
        <f t="array" ref="B3383">IF(A3383="","-",_xldudf_EVEONLINE_GROUP(_FV(_FV(A3383,"type"),"groupID")))</f>
        <v>-</v>
      </c>
      <c r="C3383" t="str" cm="1">
        <f t="array" ref="C3383">IF(B3383="-","-",_xldudf_EVEONLINE_CATEGORY(_FV(B3383,"category_id")))</f>
        <v>-</v>
      </c>
      <c r="K3383" s="4" cm="1">
        <f t="array" ref="K3383">IFERROR(_FV(_xldudf_EVEONLINE_TYPE(_FV(_FV(A3383,"type"),"id")),"Adjusted Price",TRUE),0)</f>
        <v>0</v>
      </c>
      <c r="L3383" s="4">
        <f t="shared" si="52"/>
        <v>0</v>
      </c>
    </row>
    <row r="3384" spans="2:12">
      <c r="B3384" t="str" cm="1">
        <f t="array" ref="B3384">IF(A3384="","-",_xldudf_EVEONLINE_GROUP(_FV(_FV(A3384,"type"),"groupID")))</f>
        <v>-</v>
      </c>
      <c r="C3384" t="str" cm="1">
        <f t="array" ref="C3384">IF(B3384="-","-",_xldudf_EVEONLINE_CATEGORY(_FV(B3384,"category_id")))</f>
        <v>-</v>
      </c>
      <c r="K3384" s="4" cm="1">
        <f t="array" ref="K3384">IFERROR(_FV(_xldudf_EVEONLINE_TYPE(_FV(_FV(A3384,"type"),"id")),"Adjusted Price",TRUE),0)</f>
        <v>0</v>
      </c>
      <c r="L3384" s="4">
        <f t="shared" si="52"/>
        <v>0</v>
      </c>
    </row>
    <row r="3385" spans="2:12">
      <c r="B3385" t="str" cm="1">
        <f t="array" ref="B3385">IF(A3385="","-",_xldudf_EVEONLINE_GROUP(_FV(_FV(A3385,"type"),"groupID")))</f>
        <v>-</v>
      </c>
      <c r="C3385" t="str" cm="1">
        <f t="array" ref="C3385">IF(B3385="-","-",_xldudf_EVEONLINE_CATEGORY(_FV(B3385,"category_id")))</f>
        <v>-</v>
      </c>
      <c r="K3385" s="4" cm="1">
        <f t="array" ref="K3385">IFERROR(_FV(_xldudf_EVEONLINE_TYPE(_FV(_FV(A3385,"type"),"id")),"Adjusted Price",TRUE),0)</f>
        <v>0</v>
      </c>
      <c r="L3385" s="4">
        <f t="shared" si="52"/>
        <v>0</v>
      </c>
    </row>
    <row r="3386" spans="2:12">
      <c r="B3386" t="str" cm="1">
        <f t="array" ref="B3386">IF(A3386="","-",_xldudf_EVEONLINE_GROUP(_FV(_FV(A3386,"type"),"groupID")))</f>
        <v>-</v>
      </c>
      <c r="C3386" t="str" cm="1">
        <f t="array" ref="C3386">IF(B3386="-","-",_xldudf_EVEONLINE_CATEGORY(_FV(B3386,"category_id")))</f>
        <v>-</v>
      </c>
      <c r="K3386" s="4" cm="1">
        <f t="array" ref="K3386">IFERROR(_FV(_xldudf_EVEONLINE_TYPE(_FV(_FV(A3386,"type"),"id")),"Adjusted Price",TRUE),0)</f>
        <v>0</v>
      </c>
      <c r="L3386" s="4">
        <f t="shared" si="52"/>
        <v>0</v>
      </c>
    </row>
    <row r="3387" spans="2:12">
      <c r="B3387" t="str" cm="1">
        <f t="array" ref="B3387">IF(A3387="","-",_xldudf_EVEONLINE_GROUP(_FV(_FV(A3387,"type"),"groupID")))</f>
        <v>-</v>
      </c>
      <c r="C3387" t="str" cm="1">
        <f t="array" ref="C3387">IF(B3387="-","-",_xldudf_EVEONLINE_CATEGORY(_FV(B3387,"category_id")))</f>
        <v>-</v>
      </c>
      <c r="K3387" s="4" cm="1">
        <f t="array" ref="K3387">IFERROR(_FV(_xldudf_EVEONLINE_TYPE(_FV(_FV(A3387,"type"),"id")),"Adjusted Price",TRUE),0)</f>
        <v>0</v>
      </c>
      <c r="L3387" s="4">
        <f t="shared" si="52"/>
        <v>0</v>
      </c>
    </row>
    <row r="3388" spans="2:12">
      <c r="B3388" t="str" cm="1">
        <f t="array" ref="B3388">IF(A3388="","-",_xldudf_EVEONLINE_GROUP(_FV(_FV(A3388,"type"),"groupID")))</f>
        <v>-</v>
      </c>
      <c r="C3388" t="str" cm="1">
        <f t="array" ref="C3388">IF(B3388="-","-",_xldudf_EVEONLINE_CATEGORY(_FV(B3388,"category_id")))</f>
        <v>-</v>
      </c>
      <c r="K3388" s="4" cm="1">
        <f t="array" ref="K3388">IFERROR(_FV(_xldudf_EVEONLINE_TYPE(_FV(_FV(A3388,"type"),"id")),"Adjusted Price",TRUE),0)</f>
        <v>0</v>
      </c>
      <c r="L3388" s="4">
        <f t="shared" si="52"/>
        <v>0</v>
      </c>
    </row>
    <row r="3389" spans="2:12">
      <c r="B3389" t="str" cm="1">
        <f t="array" ref="B3389">IF(A3389="","-",_xldudf_EVEONLINE_GROUP(_FV(_FV(A3389,"type"),"groupID")))</f>
        <v>-</v>
      </c>
      <c r="C3389" t="str" cm="1">
        <f t="array" ref="C3389">IF(B3389="-","-",_xldudf_EVEONLINE_CATEGORY(_FV(B3389,"category_id")))</f>
        <v>-</v>
      </c>
      <c r="K3389" s="4" cm="1">
        <f t="array" ref="K3389">IFERROR(_FV(_xldudf_EVEONLINE_TYPE(_FV(_FV(A3389,"type"),"id")),"Adjusted Price",TRUE),0)</f>
        <v>0</v>
      </c>
      <c r="L3389" s="4">
        <f t="shared" si="52"/>
        <v>0</v>
      </c>
    </row>
    <row r="3390" spans="2:12">
      <c r="B3390" t="str" cm="1">
        <f t="array" ref="B3390">IF(A3390="","-",_xldudf_EVEONLINE_GROUP(_FV(_FV(A3390,"type"),"groupID")))</f>
        <v>-</v>
      </c>
      <c r="C3390" t="str" cm="1">
        <f t="array" ref="C3390">IF(B3390="-","-",_xldudf_EVEONLINE_CATEGORY(_FV(B3390,"category_id")))</f>
        <v>-</v>
      </c>
      <c r="K3390" s="4" cm="1">
        <f t="array" ref="K3390">IFERROR(_FV(_xldudf_EVEONLINE_TYPE(_FV(_FV(A3390,"type"),"id")),"Adjusted Price",TRUE),0)</f>
        <v>0</v>
      </c>
      <c r="L3390" s="4">
        <f t="shared" si="52"/>
        <v>0</v>
      </c>
    </row>
    <row r="3391" spans="2:12">
      <c r="B3391" t="str" cm="1">
        <f t="array" ref="B3391">IF(A3391="","-",_xldudf_EVEONLINE_GROUP(_FV(_FV(A3391,"type"),"groupID")))</f>
        <v>-</v>
      </c>
      <c r="C3391" t="str" cm="1">
        <f t="array" ref="C3391">IF(B3391="-","-",_xldudf_EVEONLINE_CATEGORY(_FV(B3391,"category_id")))</f>
        <v>-</v>
      </c>
      <c r="K3391" s="4" cm="1">
        <f t="array" ref="K3391">IFERROR(_FV(_xldudf_EVEONLINE_TYPE(_FV(_FV(A3391,"type"),"id")),"Adjusted Price",TRUE),0)</f>
        <v>0</v>
      </c>
      <c r="L3391" s="4">
        <f t="shared" si="52"/>
        <v>0</v>
      </c>
    </row>
    <row r="3392" spans="2:12">
      <c r="B3392" t="str" cm="1">
        <f t="array" ref="B3392">IF(A3392="","-",_xldudf_EVEONLINE_GROUP(_FV(_FV(A3392,"type"),"groupID")))</f>
        <v>-</v>
      </c>
      <c r="C3392" t="str" cm="1">
        <f t="array" ref="C3392">IF(B3392="-","-",_xldudf_EVEONLINE_CATEGORY(_FV(B3392,"category_id")))</f>
        <v>-</v>
      </c>
      <c r="K3392" s="4" cm="1">
        <f t="array" ref="K3392">IFERROR(_FV(_xldudf_EVEONLINE_TYPE(_FV(_FV(A3392,"type"),"id")),"Adjusted Price",TRUE),0)</f>
        <v>0</v>
      </c>
      <c r="L3392" s="4">
        <f t="shared" si="52"/>
        <v>0</v>
      </c>
    </row>
    <row r="3393" spans="2:12">
      <c r="B3393" t="str" cm="1">
        <f t="array" ref="B3393">IF(A3393="","-",_xldudf_EVEONLINE_GROUP(_FV(_FV(A3393,"type"),"groupID")))</f>
        <v>-</v>
      </c>
      <c r="C3393" t="str" cm="1">
        <f t="array" ref="C3393">IF(B3393="-","-",_xldudf_EVEONLINE_CATEGORY(_FV(B3393,"category_id")))</f>
        <v>-</v>
      </c>
      <c r="K3393" s="4" cm="1">
        <f t="array" ref="K3393">IFERROR(_FV(_xldudf_EVEONLINE_TYPE(_FV(_FV(A3393,"type"),"id")),"Adjusted Price",TRUE),0)</f>
        <v>0</v>
      </c>
      <c r="L3393" s="4">
        <f t="shared" si="52"/>
        <v>0</v>
      </c>
    </row>
    <row r="3394" spans="2:12">
      <c r="B3394" t="str" cm="1">
        <f t="array" ref="B3394">IF(A3394="","-",_xldudf_EVEONLINE_GROUP(_FV(_FV(A3394,"type"),"groupID")))</f>
        <v>-</v>
      </c>
      <c r="C3394" t="str" cm="1">
        <f t="array" ref="C3394">IF(B3394="-","-",_xldudf_EVEONLINE_CATEGORY(_FV(B3394,"category_id")))</f>
        <v>-</v>
      </c>
      <c r="K3394" s="4" cm="1">
        <f t="array" ref="K3394">IFERROR(_FV(_xldudf_EVEONLINE_TYPE(_FV(_FV(A3394,"type"),"id")),"Adjusted Price",TRUE),0)</f>
        <v>0</v>
      </c>
      <c r="L3394" s="4">
        <f t="shared" si="52"/>
        <v>0</v>
      </c>
    </row>
    <row r="3395" spans="2:12">
      <c r="B3395" t="str" cm="1">
        <f t="array" ref="B3395">IF(A3395="","-",_xldudf_EVEONLINE_GROUP(_FV(_FV(A3395,"type"),"groupID")))</f>
        <v>-</v>
      </c>
      <c r="C3395" t="str" cm="1">
        <f t="array" ref="C3395">IF(B3395="-","-",_xldudf_EVEONLINE_CATEGORY(_FV(B3395,"category_id")))</f>
        <v>-</v>
      </c>
      <c r="K3395" s="4" cm="1">
        <f t="array" ref="K3395">IFERROR(_FV(_xldudf_EVEONLINE_TYPE(_FV(_FV(A3395,"type"),"id")),"Adjusted Price",TRUE),0)</f>
        <v>0</v>
      </c>
      <c r="L3395" s="4">
        <f t="shared" ref="L3395:L3458" si="53">F3395*K3395</f>
        <v>0</v>
      </c>
    </row>
    <row r="3396" spans="2:12">
      <c r="B3396" t="str" cm="1">
        <f t="array" ref="B3396">IF(A3396="","-",_xldudf_EVEONLINE_GROUP(_FV(_FV(A3396,"type"),"groupID")))</f>
        <v>-</v>
      </c>
      <c r="C3396" t="str" cm="1">
        <f t="array" ref="C3396">IF(B3396="-","-",_xldudf_EVEONLINE_CATEGORY(_FV(B3396,"category_id")))</f>
        <v>-</v>
      </c>
      <c r="K3396" s="4" cm="1">
        <f t="array" ref="K3396">IFERROR(_FV(_xldudf_EVEONLINE_TYPE(_FV(_FV(A3396,"type"),"id")),"Adjusted Price",TRUE),0)</f>
        <v>0</v>
      </c>
      <c r="L3396" s="4">
        <f t="shared" si="53"/>
        <v>0</v>
      </c>
    </row>
    <row r="3397" spans="2:12">
      <c r="B3397" t="str" cm="1">
        <f t="array" ref="B3397">IF(A3397="","-",_xldudf_EVEONLINE_GROUP(_FV(_FV(A3397,"type"),"groupID")))</f>
        <v>-</v>
      </c>
      <c r="C3397" t="str" cm="1">
        <f t="array" ref="C3397">IF(B3397="-","-",_xldudf_EVEONLINE_CATEGORY(_FV(B3397,"category_id")))</f>
        <v>-</v>
      </c>
      <c r="K3397" s="4" cm="1">
        <f t="array" ref="K3397">IFERROR(_FV(_xldudf_EVEONLINE_TYPE(_FV(_FV(A3397,"type"),"id")),"Adjusted Price",TRUE),0)</f>
        <v>0</v>
      </c>
      <c r="L3397" s="4">
        <f t="shared" si="53"/>
        <v>0</v>
      </c>
    </row>
    <row r="3398" spans="2:12">
      <c r="B3398" t="str" cm="1">
        <f t="array" ref="B3398">IF(A3398="","-",_xldudf_EVEONLINE_GROUP(_FV(_FV(A3398,"type"),"groupID")))</f>
        <v>-</v>
      </c>
      <c r="C3398" t="str" cm="1">
        <f t="array" ref="C3398">IF(B3398="-","-",_xldudf_EVEONLINE_CATEGORY(_FV(B3398,"category_id")))</f>
        <v>-</v>
      </c>
      <c r="K3398" s="4" cm="1">
        <f t="array" ref="K3398">IFERROR(_FV(_xldudf_EVEONLINE_TYPE(_FV(_FV(A3398,"type"),"id")),"Adjusted Price",TRUE),0)</f>
        <v>0</v>
      </c>
      <c r="L3398" s="4">
        <f t="shared" si="53"/>
        <v>0</v>
      </c>
    </row>
    <row r="3399" spans="2:12">
      <c r="B3399" t="str" cm="1">
        <f t="array" ref="B3399">IF(A3399="","-",_xldudf_EVEONLINE_GROUP(_FV(_FV(A3399,"type"),"groupID")))</f>
        <v>-</v>
      </c>
      <c r="C3399" t="str" cm="1">
        <f t="array" ref="C3399">IF(B3399="-","-",_xldudf_EVEONLINE_CATEGORY(_FV(B3399,"category_id")))</f>
        <v>-</v>
      </c>
      <c r="K3399" s="4" cm="1">
        <f t="array" ref="K3399">IFERROR(_FV(_xldudf_EVEONLINE_TYPE(_FV(_FV(A3399,"type"),"id")),"Adjusted Price",TRUE),0)</f>
        <v>0</v>
      </c>
      <c r="L3399" s="4">
        <f t="shared" si="53"/>
        <v>0</v>
      </c>
    </row>
    <row r="3400" spans="2:12">
      <c r="B3400" t="str" cm="1">
        <f t="array" ref="B3400">IF(A3400="","-",_xldudf_EVEONLINE_GROUP(_FV(_FV(A3400,"type"),"groupID")))</f>
        <v>-</v>
      </c>
      <c r="C3400" t="str" cm="1">
        <f t="array" ref="C3400">IF(B3400="-","-",_xldudf_EVEONLINE_CATEGORY(_FV(B3400,"category_id")))</f>
        <v>-</v>
      </c>
      <c r="K3400" s="4" cm="1">
        <f t="array" ref="K3400">IFERROR(_FV(_xldudf_EVEONLINE_TYPE(_FV(_FV(A3400,"type"),"id")),"Adjusted Price",TRUE),0)</f>
        <v>0</v>
      </c>
      <c r="L3400" s="4">
        <f t="shared" si="53"/>
        <v>0</v>
      </c>
    </row>
    <row r="3401" spans="2:12">
      <c r="B3401" t="str" cm="1">
        <f t="array" ref="B3401">IF(A3401="","-",_xldudf_EVEONLINE_GROUP(_FV(_FV(A3401,"type"),"groupID")))</f>
        <v>-</v>
      </c>
      <c r="C3401" t="str" cm="1">
        <f t="array" ref="C3401">IF(B3401="-","-",_xldudf_EVEONLINE_CATEGORY(_FV(B3401,"category_id")))</f>
        <v>-</v>
      </c>
      <c r="K3401" s="4" cm="1">
        <f t="array" ref="K3401">IFERROR(_FV(_xldudf_EVEONLINE_TYPE(_FV(_FV(A3401,"type"),"id")),"Adjusted Price",TRUE),0)</f>
        <v>0</v>
      </c>
      <c r="L3401" s="4">
        <f t="shared" si="53"/>
        <v>0</v>
      </c>
    </row>
    <row r="3402" spans="2:12">
      <c r="B3402" t="str" cm="1">
        <f t="array" ref="B3402">IF(A3402="","-",_xldudf_EVEONLINE_GROUP(_FV(_FV(A3402,"type"),"groupID")))</f>
        <v>-</v>
      </c>
      <c r="C3402" t="str" cm="1">
        <f t="array" ref="C3402">IF(B3402="-","-",_xldudf_EVEONLINE_CATEGORY(_FV(B3402,"category_id")))</f>
        <v>-</v>
      </c>
      <c r="K3402" s="4" cm="1">
        <f t="array" ref="K3402">IFERROR(_FV(_xldudf_EVEONLINE_TYPE(_FV(_FV(A3402,"type"),"id")),"Adjusted Price",TRUE),0)</f>
        <v>0</v>
      </c>
      <c r="L3402" s="4">
        <f t="shared" si="53"/>
        <v>0</v>
      </c>
    </row>
    <row r="3403" spans="2:12">
      <c r="B3403" t="str" cm="1">
        <f t="array" ref="B3403">IF(A3403="","-",_xldudf_EVEONLINE_GROUP(_FV(_FV(A3403,"type"),"groupID")))</f>
        <v>-</v>
      </c>
      <c r="C3403" t="str" cm="1">
        <f t="array" ref="C3403">IF(B3403="-","-",_xldudf_EVEONLINE_CATEGORY(_FV(B3403,"category_id")))</f>
        <v>-</v>
      </c>
      <c r="K3403" s="4" cm="1">
        <f t="array" ref="K3403">IFERROR(_FV(_xldudf_EVEONLINE_TYPE(_FV(_FV(A3403,"type"),"id")),"Adjusted Price",TRUE),0)</f>
        <v>0</v>
      </c>
      <c r="L3403" s="4">
        <f t="shared" si="53"/>
        <v>0</v>
      </c>
    </row>
    <row r="3404" spans="2:12">
      <c r="B3404" t="str" cm="1">
        <f t="array" ref="B3404">IF(A3404="","-",_xldudf_EVEONLINE_GROUP(_FV(_FV(A3404,"type"),"groupID")))</f>
        <v>-</v>
      </c>
      <c r="C3404" t="str" cm="1">
        <f t="array" ref="C3404">IF(B3404="-","-",_xldudf_EVEONLINE_CATEGORY(_FV(B3404,"category_id")))</f>
        <v>-</v>
      </c>
      <c r="K3404" s="4" cm="1">
        <f t="array" ref="K3404">IFERROR(_FV(_xldudf_EVEONLINE_TYPE(_FV(_FV(A3404,"type"),"id")),"Adjusted Price",TRUE),0)</f>
        <v>0</v>
      </c>
      <c r="L3404" s="4">
        <f t="shared" si="53"/>
        <v>0</v>
      </c>
    </row>
    <row r="3405" spans="2:12">
      <c r="B3405" t="str" cm="1">
        <f t="array" ref="B3405">IF(A3405="","-",_xldudf_EVEONLINE_GROUP(_FV(_FV(A3405,"type"),"groupID")))</f>
        <v>-</v>
      </c>
      <c r="C3405" t="str" cm="1">
        <f t="array" ref="C3405">IF(B3405="-","-",_xldudf_EVEONLINE_CATEGORY(_FV(B3405,"category_id")))</f>
        <v>-</v>
      </c>
      <c r="K3405" s="4" cm="1">
        <f t="array" ref="K3405">IFERROR(_FV(_xldudf_EVEONLINE_TYPE(_FV(_FV(A3405,"type"),"id")),"Adjusted Price",TRUE),0)</f>
        <v>0</v>
      </c>
      <c r="L3405" s="4">
        <f t="shared" si="53"/>
        <v>0</v>
      </c>
    </row>
    <row r="3406" spans="2:12">
      <c r="B3406" t="str" cm="1">
        <f t="array" ref="B3406">IF(A3406="","-",_xldudf_EVEONLINE_GROUP(_FV(_FV(A3406,"type"),"groupID")))</f>
        <v>-</v>
      </c>
      <c r="C3406" t="str" cm="1">
        <f t="array" ref="C3406">IF(B3406="-","-",_xldudf_EVEONLINE_CATEGORY(_FV(B3406,"category_id")))</f>
        <v>-</v>
      </c>
      <c r="K3406" s="4" cm="1">
        <f t="array" ref="K3406">IFERROR(_FV(_xldudf_EVEONLINE_TYPE(_FV(_FV(A3406,"type"),"id")),"Adjusted Price",TRUE),0)</f>
        <v>0</v>
      </c>
      <c r="L3406" s="4">
        <f t="shared" si="53"/>
        <v>0</v>
      </c>
    </row>
    <row r="3407" spans="2:12">
      <c r="B3407" t="str" cm="1">
        <f t="array" ref="B3407">IF(A3407="","-",_xldudf_EVEONLINE_GROUP(_FV(_FV(A3407,"type"),"groupID")))</f>
        <v>-</v>
      </c>
      <c r="C3407" t="str" cm="1">
        <f t="array" ref="C3407">IF(B3407="-","-",_xldudf_EVEONLINE_CATEGORY(_FV(B3407,"category_id")))</f>
        <v>-</v>
      </c>
      <c r="K3407" s="4" cm="1">
        <f t="array" ref="K3407">IFERROR(_FV(_xldudf_EVEONLINE_TYPE(_FV(_FV(A3407,"type"),"id")),"Adjusted Price",TRUE),0)</f>
        <v>0</v>
      </c>
      <c r="L3407" s="4">
        <f t="shared" si="53"/>
        <v>0</v>
      </c>
    </row>
    <row r="3408" spans="2:12">
      <c r="B3408" t="str" cm="1">
        <f t="array" ref="B3408">IF(A3408="","-",_xldudf_EVEONLINE_GROUP(_FV(_FV(A3408,"type"),"groupID")))</f>
        <v>-</v>
      </c>
      <c r="C3408" t="str" cm="1">
        <f t="array" ref="C3408">IF(B3408="-","-",_xldudf_EVEONLINE_CATEGORY(_FV(B3408,"category_id")))</f>
        <v>-</v>
      </c>
      <c r="K3408" s="4" cm="1">
        <f t="array" ref="K3408">IFERROR(_FV(_xldudf_EVEONLINE_TYPE(_FV(_FV(A3408,"type"),"id")),"Adjusted Price",TRUE),0)</f>
        <v>0</v>
      </c>
      <c r="L3408" s="4">
        <f t="shared" si="53"/>
        <v>0</v>
      </c>
    </row>
    <row r="3409" spans="2:12">
      <c r="B3409" t="str" cm="1">
        <f t="array" ref="B3409">IF(A3409="","-",_xldudf_EVEONLINE_GROUP(_FV(_FV(A3409,"type"),"groupID")))</f>
        <v>-</v>
      </c>
      <c r="C3409" t="str" cm="1">
        <f t="array" ref="C3409">IF(B3409="-","-",_xldudf_EVEONLINE_CATEGORY(_FV(B3409,"category_id")))</f>
        <v>-</v>
      </c>
      <c r="K3409" s="4" cm="1">
        <f t="array" ref="K3409">IFERROR(_FV(_xldudf_EVEONLINE_TYPE(_FV(_FV(A3409,"type"),"id")),"Adjusted Price",TRUE),0)</f>
        <v>0</v>
      </c>
      <c r="L3409" s="4">
        <f t="shared" si="53"/>
        <v>0</v>
      </c>
    </row>
    <row r="3410" spans="2:12">
      <c r="B3410" t="str" cm="1">
        <f t="array" ref="B3410">IF(A3410="","-",_xldudf_EVEONLINE_GROUP(_FV(_FV(A3410,"type"),"groupID")))</f>
        <v>-</v>
      </c>
      <c r="C3410" t="str" cm="1">
        <f t="array" ref="C3410">IF(B3410="-","-",_xldudf_EVEONLINE_CATEGORY(_FV(B3410,"category_id")))</f>
        <v>-</v>
      </c>
      <c r="K3410" s="4" cm="1">
        <f t="array" ref="K3410">IFERROR(_FV(_xldudf_EVEONLINE_TYPE(_FV(_FV(A3410,"type"),"id")),"Adjusted Price",TRUE),0)</f>
        <v>0</v>
      </c>
      <c r="L3410" s="4">
        <f t="shared" si="53"/>
        <v>0</v>
      </c>
    </row>
    <row r="3411" spans="2:12">
      <c r="B3411" t="str" cm="1">
        <f t="array" ref="B3411">IF(A3411="","-",_xldudf_EVEONLINE_GROUP(_FV(_FV(A3411,"type"),"groupID")))</f>
        <v>-</v>
      </c>
      <c r="C3411" t="str" cm="1">
        <f t="array" ref="C3411">IF(B3411="-","-",_xldudf_EVEONLINE_CATEGORY(_FV(B3411,"category_id")))</f>
        <v>-</v>
      </c>
      <c r="K3411" s="4" cm="1">
        <f t="array" ref="K3411">IFERROR(_FV(_xldudf_EVEONLINE_TYPE(_FV(_FV(A3411,"type"),"id")),"Adjusted Price",TRUE),0)</f>
        <v>0</v>
      </c>
      <c r="L3411" s="4">
        <f t="shared" si="53"/>
        <v>0</v>
      </c>
    </row>
    <row r="3412" spans="2:12">
      <c r="B3412" t="str" cm="1">
        <f t="array" ref="B3412">IF(A3412="","-",_xldudf_EVEONLINE_GROUP(_FV(_FV(A3412,"type"),"groupID")))</f>
        <v>-</v>
      </c>
      <c r="C3412" t="str" cm="1">
        <f t="array" ref="C3412">IF(B3412="-","-",_xldudf_EVEONLINE_CATEGORY(_FV(B3412,"category_id")))</f>
        <v>-</v>
      </c>
      <c r="K3412" s="4" cm="1">
        <f t="array" ref="K3412">IFERROR(_FV(_xldudf_EVEONLINE_TYPE(_FV(_FV(A3412,"type"),"id")),"Adjusted Price",TRUE),0)</f>
        <v>0</v>
      </c>
      <c r="L3412" s="4">
        <f t="shared" si="53"/>
        <v>0</v>
      </c>
    </row>
    <row r="3413" spans="2:12">
      <c r="B3413" t="str" cm="1">
        <f t="array" ref="B3413">IF(A3413="","-",_xldudf_EVEONLINE_GROUP(_FV(_FV(A3413,"type"),"groupID")))</f>
        <v>-</v>
      </c>
      <c r="C3413" t="str" cm="1">
        <f t="array" ref="C3413">IF(B3413="-","-",_xldudf_EVEONLINE_CATEGORY(_FV(B3413,"category_id")))</f>
        <v>-</v>
      </c>
      <c r="K3413" s="4" cm="1">
        <f t="array" ref="K3413">IFERROR(_FV(_xldudf_EVEONLINE_TYPE(_FV(_FV(A3413,"type"),"id")),"Adjusted Price",TRUE),0)</f>
        <v>0</v>
      </c>
      <c r="L3413" s="4">
        <f t="shared" si="53"/>
        <v>0</v>
      </c>
    </row>
    <row r="3414" spans="2:12">
      <c r="B3414" t="str" cm="1">
        <f t="array" ref="B3414">IF(A3414="","-",_xldudf_EVEONLINE_GROUP(_FV(_FV(A3414,"type"),"groupID")))</f>
        <v>-</v>
      </c>
      <c r="C3414" t="str" cm="1">
        <f t="array" ref="C3414">IF(B3414="-","-",_xldudf_EVEONLINE_CATEGORY(_FV(B3414,"category_id")))</f>
        <v>-</v>
      </c>
      <c r="K3414" s="4" cm="1">
        <f t="array" ref="K3414">IFERROR(_FV(_xldudf_EVEONLINE_TYPE(_FV(_FV(A3414,"type"),"id")),"Adjusted Price",TRUE),0)</f>
        <v>0</v>
      </c>
      <c r="L3414" s="4">
        <f t="shared" si="53"/>
        <v>0</v>
      </c>
    </row>
    <row r="3415" spans="2:12">
      <c r="B3415" t="str" cm="1">
        <f t="array" ref="B3415">IF(A3415="","-",_xldudf_EVEONLINE_GROUP(_FV(_FV(A3415,"type"),"groupID")))</f>
        <v>-</v>
      </c>
      <c r="C3415" t="str" cm="1">
        <f t="array" ref="C3415">IF(B3415="-","-",_xldudf_EVEONLINE_CATEGORY(_FV(B3415,"category_id")))</f>
        <v>-</v>
      </c>
      <c r="K3415" s="4" cm="1">
        <f t="array" ref="K3415">IFERROR(_FV(_xldudf_EVEONLINE_TYPE(_FV(_FV(A3415,"type"),"id")),"Adjusted Price",TRUE),0)</f>
        <v>0</v>
      </c>
      <c r="L3415" s="4">
        <f t="shared" si="53"/>
        <v>0</v>
      </c>
    </row>
    <row r="3416" spans="2:12">
      <c r="B3416" t="str" cm="1">
        <f t="array" ref="B3416">IF(A3416="","-",_xldudf_EVEONLINE_GROUP(_FV(_FV(A3416,"type"),"groupID")))</f>
        <v>-</v>
      </c>
      <c r="C3416" t="str" cm="1">
        <f t="array" ref="C3416">IF(B3416="-","-",_xldudf_EVEONLINE_CATEGORY(_FV(B3416,"category_id")))</f>
        <v>-</v>
      </c>
      <c r="K3416" s="4" cm="1">
        <f t="array" ref="K3416">IFERROR(_FV(_xldudf_EVEONLINE_TYPE(_FV(_FV(A3416,"type"),"id")),"Adjusted Price",TRUE),0)</f>
        <v>0</v>
      </c>
      <c r="L3416" s="4">
        <f t="shared" si="53"/>
        <v>0</v>
      </c>
    </row>
    <row r="3417" spans="2:12">
      <c r="B3417" t="str" cm="1">
        <f t="array" ref="B3417">IF(A3417="","-",_xldudf_EVEONLINE_GROUP(_FV(_FV(A3417,"type"),"groupID")))</f>
        <v>-</v>
      </c>
      <c r="C3417" t="str" cm="1">
        <f t="array" ref="C3417">IF(B3417="-","-",_xldudf_EVEONLINE_CATEGORY(_FV(B3417,"category_id")))</f>
        <v>-</v>
      </c>
      <c r="K3417" s="4" cm="1">
        <f t="array" ref="K3417">IFERROR(_FV(_xldudf_EVEONLINE_TYPE(_FV(_FV(A3417,"type"),"id")),"Adjusted Price",TRUE),0)</f>
        <v>0</v>
      </c>
      <c r="L3417" s="4">
        <f t="shared" si="53"/>
        <v>0</v>
      </c>
    </row>
    <row r="3418" spans="2:12">
      <c r="B3418" t="str" cm="1">
        <f t="array" ref="B3418">IF(A3418="","-",_xldudf_EVEONLINE_GROUP(_FV(_FV(A3418,"type"),"groupID")))</f>
        <v>-</v>
      </c>
      <c r="C3418" t="str" cm="1">
        <f t="array" ref="C3418">IF(B3418="-","-",_xldudf_EVEONLINE_CATEGORY(_FV(B3418,"category_id")))</f>
        <v>-</v>
      </c>
      <c r="K3418" s="4" cm="1">
        <f t="array" ref="K3418">IFERROR(_FV(_xldudf_EVEONLINE_TYPE(_FV(_FV(A3418,"type"),"id")),"Adjusted Price",TRUE),0)</f>
        <v>0</v>
      </c>
      <c r="L3418" s="4">
        <f t="shared" si="53"/>
        <v>0</v>
      </c>
    </row>
    <row r="3419" spans="2:12">
      <c r="B3419" t="str" cm="1">
        <f t="array" ref="B3419">IF(A3419="","-",_xldudf_EVEONLINE_GROUP(_FV(_FV(A3419,"type"),"groupID")))</f>
        <v>-</v>
      </c>
      <c r="C3419" t="str" cm="1">
        <f t="array" ref="C3419">IF(B3419="-","-",_xldudf_EVEONLINE_CATEGORY(_FV(B3419,"category_id")))</f>
        <v>-</v>
      </c>
      <c r="K3419" s="4" cm="1">
        <f t="array" ref="K3419">IFERROR(_FV(_xldudf_EVEONLINE_TYPE(_FV(_FV(A3419,"type"),"id")),"Adjusted Price",TRUE),0)</f>
        <v>0</v>
      </c>
      <c r="L3419" s="4">
        <f t="shared" si="53"/>
        <v>0</v>
      </c>
    </row>
    <row r="3420" spans="2:12">
      <c r="B3420" t="str" cm="1">
        <f t="array" ref="B3420">IF(A3420="","-",_xldudf_EVEONLINE_GROUP(_FV(_FV(A3420,"type"),"groupID")))</f>
        <v>-</v>
      </c>
      <c r="C3420" t="str" cm="1">
        <f t="array" ref="C3420">IF(B3420="-","-",_xldudf_EVEONLINE_CATEGORY(_FV(B3420,"category_id")))</f>
        <v>-</v>
      </c>
      <c r="K3420" s="4" cm="1">
        <f t="array" ref="K3420">IFERROR(_FV(_xldudf_EVEONLINE_TYPE(_FV(_FV(A3420,"type"),"id")),"Adjusted Price",TRUE),0)</f>
        <v>0</v>
      </c>
      <c r="L3420" s="4">
        <f t="shared" si="53"/>
        <v>0</v>
      </c>
    </row>
    <row r="3421" spans="2:12">
      <c r="B3421" t="str" cm="1">
        <f t="array" ref="B3421">IF(A3421="","-",_xldudf_EVEONLINE_GROUP(_FV(_FV(A3421,"type"),"groupID")))</f>
        <v>-</v>
      </c>
      <c r="C3421" t="str" cm="1">
        <f t="array" ref="C3421">IF(B3421="-","-",_xldudf_EVEONLINE_CATEGORY(_FV(B3421,"category_id")))</f>
        <v>-</v>
      </c>
      <c r="K3421" s="4" cm="1">
        <f t="array" ref="K3421">IFERROR(_FV(_xldudf_EVEONLINE_TYPE(_FV(_FV(A3421,"type"),"id")),"Adjusted Price",TRUE),0)</f>
        <v>0</v>
      </c>
      <c r="L3421" s="4">
        <f t="shared" si="53"/>
        <v>0</v>
      </c>
    </row>
    <row r="3422" spans="2:12">
      <c r="B3422" t="str" cm="1">
        <f t="array" ref="B3422">IF(A3422="","-",_xldudf_EVEONLINE_GROUP(_FV(_FV(A3422,"type"),"groupID")))</f>
        <v>-</v>
      </c>
      <c r="C3422" t="str" cm="1">
        <f t="array" ref="C3422">IF(B3422="-","-",_xldudf_EVEONLINE_CATEGORY(_FV(B3422,"category_id")))</f>
        <v>-</v>
      </c>
      <c r="K3422" s="4" cm="1">
        <f t="array" ref="K3422">IFERROR(_FV(_xldudf_EVEONLINE_TYPE(_FV(_FV(A3422,"type"),"id")),"Adjusted Price",TRUE),0)</f>
        <v>0</v>
      </c>
      <c r="L3422" s="4">
        <f t="shared" si="53"/>
        <v>0</v>
      </c>
    </row>
    <row r="3423" spans="2:12">
      <c r="B3423" t="str" cm="1">
        <f t="array" ref="B3423">IF(A3423="","-",_xldudf_EVEONLINE_GROUP(_FV(_FV(A3423,"type"),"groupID")))</f>
        <v>-</v>
      </c>
      <c r="C3423" t="str" cm="1">
        <f t="array" ref="C3423">IF(B3423="-","-",_xldudf_EVEONLINE_CATEGORY(_FV(B3423,"category_id")))</f>
        <v>-</v>
      </c>
      <c r="K3423" s="4" cm="1">
        <f t="array" ref="K3423">IFERROR(_FV(_xldudf_EVEONLINE_TYPE(_FV(_FV(A3423,"type"),"id")),"Adjusted Price",TRUE),0)</f>
        <v>0</v>
      </c>
      <c r="L3423" s="4">
        <f t="shared" si="53"/>
        <v>0</v>
      </c>
    </row>
    <row r="3424" spans="2:12">
      <c r="B3424" t="str" cm="1">
        <f t="array" ref="B3424">IF(A3424="","-",_xldudf_EVEONLINE_GROUP(_FV(_FV(A3424,"type"),"groupID")))</f>
        <v>-</v>
      </c>
      <c r="C3424" t="str" cm="1">
        <f t="array" ref="C3424">IF(B3424="-","-",_xldudf_EVEONLINE_CATEGORY(_FV(B3424,"category_id")))</f>
        <v>-</v>
      </c>
      <c r="K3424" s="4" cm="1">
        <f t="array" ref="K3424">IFERROR(_FV(_xldudf_EVEONLINE_TYPE(_FV(_FV(A3424,"type"),"id")),"Adjusted Price",TRUE),0)</f>
        <v>0</v>
      </c>
      <c r="L3424" s="4">
        <f t="shared" si="53"/>
        <v>0</v>
      </c>
    </row>
    <row r="3425" spans="2:12">
      <c r="B3425" t="str" cm="1">
        <f t="array" ref="B3425">IF(A3425="","-",_xldudf_EVEONLINE_GROUP(_FV(_FV(A3425,"type"),"groupID")))</f>
        <v>-</v>
      </c>
      <c r="C3425" t="str" cm="1">
        <f t="array" ref="C3425">IF(B3425="-","-",_xldudf_EVEONLINE_CATEGORY(_FV(B3425,"category_id")))</f>
        <v>-</v>
      </c>
      <c r="K3425" s="4" cm="1">
        <f t="array" ref="K3425">IFERROR(_FV(_xldudf_EVEONLINE_TYPE(_FV(_FV(A3425,"type"),"id")),"Adjusted Price",TRUE),0)</f>
        <v>0</v>
      </c>
      <c r="L3425" s="4">
        <f t="shared" si="53"/>
        <v>0</v>
      </c>
    </row>
    <row r="3426" spans="2:12">
      <c r="B3426" t="str" cm="1">
        <f t="array" ref="B3426">IF(A3426="","-",_xldudf_EVEONLINE_GROUP(_FV(_FV(A3426,"type"),"groupID")))</f>
        <v>-</v>
      </c>
      <c r="C3426" t="str" cm="1">
        <f t="array" ref="C3426">IF(B3426="-","-",_xldudf_EVEONLINE_CATEGORY(_FV(B3426,"category_id")))</f>
        <v>-</v>
      </c>
      <c r="K3426" s="4" cm="1">
        <f t="array" ref="K3426">IFERROR(_FV(_xldudf_EVEONLINE_TYPE(_FV(_FV(A3426,"type"),"id")),"Adjusted Price",TRUE),0)</f>
        <v>0</v>
      </c>
      <c r="L3426" s="4">
        <f t="shared" si="53"/>
        <v>0</v>
      </c>
    </row>
    <row r="3427" spans="2:12">
      <c r="B3427" t="str" cm="1">
        <f t="array" ref="B3427">IF(A3427="","-",_xldudf_EVEONLINE_GROUP(_FV(_FV(A3427,"type"),"groupID")))</f>
        <v>-</v>
      </c>
      <c r="C3427" t="str" cm="1">
        <f t="array" ref="C3427">IF(B3427="-","-",_xldudf_EVEONLINE_CATEGORY(_FV(B3427,"category_id")))</f>
        <v>-</v>
      </c>
      <c r="K3427" s="4" cm="1">
        <f t="array" ref="K3427">IFERROR(_FV(_xldudf_EVEONLINE_TYPE(_FV(_FV(A3427,"type"),"id")),"Adjusted Price",TRUE),0)</f>
        <v>0</v>
      </c>
      <c r="L3427" s="4">
        <f t="shared" si="53"/>
        <v>0</v>
      </c>
    </row>
    <row r="3428" spans="2:12">
      <c r="B3428" t="str" cm="1">
        <f t="array" ref="B3428">IF(A3428="","-",_xldudf_EVEONLINE_GROUP(_FV(_FV(A3428,"type"),"groupID")))</f>
        <v>-</v>
      </c>
      <c r="C3428" t="str" cm="1">
        <f t="array" ref="C3428">IF(B3428="-","-",_xldudf_EVEONLINE_CATEGORY(_FV(B3428,"category_id")))</f>
        <v>-</v>
      </c>
      <c r="K3428" s="4" cm="1">
        <f t="array" ref="K3428">IFERROR(_FV(_xldudf_EVEONLINE_TYPE(_FV(_FV(A3428,"type"),"id")),"Adjusted Price",TRUE),0)</f>
        <v>0</v>
      </c>
      <c r="L3428" s="4">
        <f t="shared" si="53"/>
        <v>0</v>
      </c>
    </row>
    <row r="3429" spans="2:12">
      <c r="B3429" t="str" cm="1">
        <f t="array" ref="B3429">IF(A3429="","-",_xldudf_EVEONLINE_GROUP(_FV(_FV(A3429,"type"),"groupID")))</f>
        <v>-</v>
      </c>
      <c r="C3429" t="str" cm="1">
        <f t="array" ref="C3429">IF(B3429="-","-",_xldudf_EVEONLINE_CATEGORY(_FV(B3429,"category_id")))</f>
        <v>-</v>
      </c>
      <c r="K3429" s="4" cm="1">
        <f t="array" ref="K3429">IFERROR(_FV(_xldudf_EVEONLINE_TYPE(_FV(_FV(A3429,"type"),"id")),"Adjusted Price",TRUE),0)</f>
        <v>0</v>
      </c>
      <c r="L3429" s="4">
        <f t="shared" si="53"/>
        <v>0</v>
      </c>
    </row>
    <row r="3430" spans="2:12">
      <c r="B3430" t="str" cm="1">
        <f t="array" ref="B3430">IF(A3430="","-",_xldudf_EVEONLINE_GROUP(_FV(_FV(A3430,"type"),"groupID")))</f>
        <v>-</v>
      </c>
      <c r="C3430" t="str" cm="1">
        <f t="array" ref="C3430">IF(B3430="-","-",_xldudf_EVEONLINE_CATEGORY(_FV(B3430,"category_id")))</f>
        <v>-</v>
      </c>
      <c r="K3430" s="4" cm="1">
        <f t="array" ref="K3430">IFERROR(_FV(_xldudf_EVEONLINE_TYPE(_FV(_FV(A3430,"type"),"id")),"Adjusted Price",TRUE),0)</f>
        <v>0</v>
      </c>
      <c r="L3430" s="4">
        <f t="shared" si="53"/>
        <v>0</v>
      </c>
    </row>
    <row r="3431" spans="2:12">
      <c r="B3431" t="str" cm="1">
        <f t="array" ref="B3431">IF(A3431="","-",_xldudf_EVEONLINE_GROUP(_FV(_FV(A3431,"type"),"groupID")))</f>
        <v>-</v>
      </c>
      <c r="C3431" t="str" cm="1">
        <f t="array" ref="C3431">IF(B3431="-","-",_xldudf_EVEONLINE_CATEGORY(_FV(B3431,"category_id")))</f>
        <v>-</v>
      </c>
      <c r="K3431" s="4" cm="1">
        <f t="array" ref="K3431">IFERROR(_FV(_xldudf_EVEONLINE_TYPE(_FV(_FV(A3431,"type"),"id")),"Adjusted Price",TRUE),0)</f>
        <v>0</v>
      </c>
      <c r="L3431" s="4">
        <f t="shared" si="53"/>
        <v>0</v>
      </c>
    </row>
    <row r="3432" spans="2:12">
      <c r="B3432" t="str" cm="1">
        <f t="array" ref="B3432">IF(A3432="","-",_xldudf_EVEONLINE_GROUP(_FV(_FV(A3432,"type"),"groupID")))</f>
        <v>-</v>
      </c>
      <c r="C3432" t="str" cm="1">
        <f t="array" ref="C3432">IF(B3432="-","-",_xldudf_EVEONLINE_CATEGORY(_FV(B3432,"category_id")))</f>
        <v>-</v>
      </c>
      <c r="K3432" s="4" cm="1">
        <f t="array" ref="K3432">IFERROR(_FV(_xldudf_EVEONLINE_TYPE(_FV(_FV(A3432,"type"),"id")),"Adjusted Price",TRUE),0)</f>
        <v>0</v>
      </c>
      <c r="L3432" s="4">
        <f t="shared" si="53"/>
        <v>0</v>
      </c>
    </row>
    <row r="3433" spans="2:12">
      <c r="B3433" t="str" cm="1">
        <f t="array" ref="B3433">IF(A3433="","-",_xldudf_EVEONLINE_GROUP(_FV(_FV(A3433,"type"),"groupID")))</f>
        <v>-</v>
      </c>
      <c r="C3433" t="str" cm="1">
        <f t="array" ref="C3433">IF(B3433="-","-",_xldudf_EVEONLINE_CATEGORY(_FV(B3433,"category_id")))</f>
        <v>-</v>
      </c>
      <c r="K3433" s="4" cm="1">
        <f t="array" ref="K3433">IFERROR(_FV(_xldudf_EVEONLINE_TYPE(_FV(_FV(A3433,"type"),"id")),"Adjusted Price",TRUE),0)</f>
        <v>0</v>
      </c>
      <c r="L3433" s="4">
        <f t="shared" si="53"/>
        <v>0</v>
      </c>
    </row>
    <row r="3434" spans="2:12">
      <c r="B3434" t="str" cm="1">
        <f t="array" ref="B3434">IF(A3434="","-",_xldudf_EVEONLINE_GROUP(_FV(_FV(A3434,"type"),"groupID")))</f>
        <v>-</v>
      </c>
      <c r="C3434" t="str" cm="1">
        <f t="array" ref="C3434">IF(B3434="-","-",_xldudf_EVEONLINE_CATEGORY(_FV(B3434,"category_id")))</f>
        <v>-</v>
      </c>
      <c r="K3434" s="4" cm="1">
        <f t="array" ref="K3434">IFERROR(_FV(_xldudf_EVEONLINE_TYPE(_FV(_FV(A3434,"type"),"id")),"Adjusted Price",TRUE),0)</f>
        <v>0</v>
      </c>
      <c r="L3434" s="4">
        <f t="shared" si="53"/>
        <v>0</v>
      </c>
    </row>
    <row r="3435" spans="2:12">
      <c r="B3435" t="str" cm="1">
        <f t="array" ref="B3435">IF(A3435="","-",_xldudf_EVEONLINE_GROUP(_FV(_FV(A3435,"type"),"groupID")))</f>
        <v>-</v>
      </c>
      <c r="C3435" t="str" cm="1">
        <f t="array" ref="C3435">IF(B3435="-","-",_xldudf_EVEONLINE_CATEGORY(_FV(B3435,"category_id")))</f>
        <v>-</v>
      </c>
      <c r="K3435" s="4" cm="1">
        <f t="array" ref="K3435">IFERROR(_FV(_xldudf_EVEONLINE_TYPE(_FV(_FV(A3435,"type"),"id")),"Adjusted Price",TRUE),0)</f>
        <v>0</v>
      </c>
      <c r="L3435" s="4">
        <f t="shared" si="53"/>
        <v>0</v>
      </c>
    </row>
    <row r="3436" spans="2:12">
      <c r="B3436" t="str" cm="1">
        <f t="array" ref="B3436">IF(A3436="","-",_xldudf_EVEONLINE_GROUP(_FV(_FV(A3436,"type"),"groupID")))</f>
        <v>-</v>
      </c>
      <c r="C3436" t="str" cm="1">
        <f t="array" ref="C3436">IF(B3436="-","-",_xldudf_EVEONLINE_CATEGORY(_FV(B3436,"category_id")))</f>
        <v>-</v>
      </c>
      <c r="K3436" s="4" cm="1">
        <f t="array" ref="K3436">IFERROR(_FV(_xldudf_EVEONLINE_TYPE(_FV(_FV(A3436,"type"),"id")),"Adjusted Price",TRUE),0)</f>
        <v>0</v>
      </c>
      <c r="L3436" s="4">
        <f t="shared" si="53"/>
        <v>0</v>
      </c>
    </row>
    <row r="3437" spans="2:12">
      <c r="B3437" t="str" cm="1">
        <f t="array" ref="B3437">IF(A3437="","-",_xldudf_EVEONLINE_GROUP(_FV(_FV(A3437,"type"),"groupID")))</f>
        <v>-</v>
      </c>
      <c r="C3437" t="str" cm="1">
        <f t="array" ref="C3437">IF(B3437="-","-",_xldudf_EVEONLINE_CATEGORY(_FV(B3437,"category_id")))</f>
        <v>-</v>
      </c>
      <c r="K3437" s="4" cm="1">
        <f t="array" ref="K3437">IFERROR(_FV(_xldudf_EVEONLINE_TYPE(_FV(_FV(A3437,"type"),"id")),"Adjusted Price",TRUE),0)</f>
        <v>0</v>
      </c>
      <c r="L3437" s="4">
        <f t="shared" si="53"/>
        <v>0</v>
      </c>
    </row>
    <row r="3438" spans="2:12">
      <c r="B3438" t="str" cm="1">
        <f t="array" ref="B3438">IF(A3438="","-",_xldudf_EVEONLINE_GROUP(_FV(_FV(A3438,"type"),"groupID")))</f>
        <v>-</v>
      </c>
      <c r="C3438" t="str" cm="1">
        <f t="array" ref="C3438">IF(B3438="-","-",_xldudf_EVEONLINE_CATEGORY(_FV(B3438,"category_id")))</f>
        <v>-</v>
      </c>
      <c r="K3438" s="4" cm="1">
        <f t="array" ref="K3438">IFERROR(_FV(_xldudf_EVEONLINE_TYPE(_FV(_FV(A3438,"type"),"id")),"Adjusted Price",TRUE),0)</f>
        <v>0</v>
      </c>
      <c r="L3438" s="4">
        <f t="shared" si="53"/>
        <v>0</v>
      </c>
    </row>
    <row r="3439" spans="2:12">
      <c r="B3439" t="str" cm="1">
        <f t="array" ref="B3439">IF(A3439="","-",_xldudf_EVEONLINE_GROUP(_FV(_FV(A3439,"type"),"groupID")))</f>
        <v>-</v>
      </c>
      <c r="C3439" t="str" cm="1">
        <f t="array" ref="C3439">IF(B3439="-","-",_xldudf_EVEONLINE_CATEGORY(_FV(B3439,"category_id")))</f>
        <v>-</v>
      </c>
      <c r="K3439" s="4" cm="1">
        <f t="array" ref="K3439">IFERROR(_FV(_xldudf_EVEONLINE_TYPE(_FV(_FV(A3439,"type"),"id")),"Adjusted Price",TRUE),0)</f>
        <v>0</v>
      </c>
      <c r="L3439" s="4">
        <f t="shared" si="53"/>
        <v>0</v>
      </c>
    </row>
    <row r="3440" spans="2:12">
      <c r="B3440" t="str" cm="1">
        <f t="array" ref="B3440">IF(A3440="","-",_xldudf_EVEONLINE_GROUP(_FV(_FV(A3440,"type"),"groupID")))</f>
        <v>-</v>
      </c>
      <c r="C3440" t="str" cm="1">
        <f t="array" ref="C3440">IF(B3440="-","-",_xldudf_EVEONLINE_CATEGORY(_FV(B3440,"category_id")))</f>
        <v>-</v>
      </c>
      <c r="K3440" s="4" cm="1">
        <f t="array" ref="K3440">IFERROR(_FV(_xldudf_EVEONLINE_TYPE(_FV(_FV(A3440,"type"),"id")),"Adjusted Price",TRUE),0)</f>
        <v>0</v>
      </c>
      <c r="L3440" s="4">
        <f t="shared" si="53"/>
        <v>0</v>
      </c>
    </row>
    <row r="3441" spans="2:12">
      <c r="B3441" t="str" cm="1">
        <f t="array" ref="B3441">IF(A3441="","-",_xldudf_EVEONLINE_GROUP(_FV(_FV(A3441,"type"),"groupID")))</f>
        <v>-</v>
      </c>
      <c r="C3441" t="str" cm="1">
        <f t="array" ref="C3441">IF(B3441="-","-",_xldudf_EVEONLINE_CATEGORY(_FV(B3441,"category_id")))</f>
        <v>-</v>
      </c>
      <c r="K3441" s="4" cm="1">
        <f t="array" ref="K3441">IFERROR(_FV(_xldudf_EVEONLINE_TYPE(_FV(_FV(A3441,"type"),"id")),"Adjusted Price",TRUE),0)</f>
        <v>0</v>
      </c>
      <c r="L3441" s="4">
        <f t="shared" si="53"/>
        <v>0</v>
      </c>
    </row>
    <row r="3442" spans="2:12">
      <c r="B3442" t="str" cm="1">
        <f t="array" ref="B3442">IF(A3442="","-",_xldudf_EVEONLINE_GROUP(_FV(_FV(A3442,"type"),"groupID")))</f>
        <v>-</v>
      </c>
      <c r="C3442" t="str" cm="1">
        <f t="array" ref="C3442">IF(B3442="-","-",_xldudf_EVEONLINE_CATEGORY(_FV(B3442,"category_id")))</f>
        <v>-</v>
      </c>
      <c r="K3442" s="4" cm="1">
        <f t="array" ref="K3442">IFERROR(_FV(_xldudf_EVEONLINE_TYPE(_FV(_FV(A3442,"type"),"id")),"Adjusted Price",TRUE),0)</f>
        <v>0</v>
      </c>
      <c r="L3442" s="4">
        <f t="shared" si="53"/>
        <v>0</v>
      </c>
    </row>
    <row r="3443" spans="2:12">
      <c r="B3443" t="str" cm="1">
        <f t="array" ref="B3443">IF(A3443="","-",_xldudf_EVEONLINE_GROUP(_FV(_FV(A3443,"type"),"groupID")))</f>
        <v>-</v>
      </c>
      <c r="C3443" t="str" cm="1">
        <f t="array" ref="C3443">IF(B3443="-","-",_xldudf_EVEONLINE_CATEGORY(_FV(B3443,"category_id")))</f>
        <v>-</v>
      </c>
      <c r="K3443" s="4" cm="1">
        <f t="array" ref="K3443">IFERROR(_FV(_xldudf_EVEONLINE_TYPE(_FV(_FV(A3443,"type"),"id")),"Adjusted Price",TRUE),0)</f>
        <v>0</v>
      </c>
      <c r="L3443" s="4">
        <f t="shared" si="53"/>
        <v>0</v>
      </c>
    </row>
    <row r="3444" spans="2:12">
      <c r="B3444" t="str" cm="1">
        <f t="array" ref="B3444">IF(A3444="","-",_xldudf_EVEONLINE_GROUP(_FV(_FV(A3444,"type"),"groupID")))</f>
        <v>-</v>
      </c>
      <c r="C3444" t="str" cm="1">
        <f t="array" ref="C3444">IF(B3444="-","-",_xldudf_EVEONLINE_CATEGORY(_FV(B3444,"category_id")))</f>
        <v>-</v>
      </c>
      <c r="K3444" s="4" cm="1">
        <f t="array" ref="K3444">IFERROR(_FV(_xldudf_EVEONLINE_TYPE(_FV(_FV(A3444,"type"),"id")),"Adjusted Price",TRUE),0)</f>
        <v>0</v>
      </c>
      <c r="L3444" s="4">
        <f t="shared" si="53"/>
        <v>0</v>
      </c>
    </row>
    <row r="3445" spans="2:12">
      <c r="B3445" t="str" cm="1">
        <f t="array" ref="B3445">IF(A3445="","-",_xldudf_EVEONLINE_GROUP(_FV(_FV(A3445,"type"),"groupID")))</f>
        <v>-</v>
      </c>
      <c r="C3445" t="str" cm="1">
        <f t="array" ref="C3445">IF(B3445="-","-",_xldudf_EVEONLINE_CATEGORY(_FV(B3445,"category_id")))</f>
        <v>-</v>
      </c>
      <c r="K3445" s="4" cm="1">
        <f t="array" ref="K3445">IFERROR(_FV(_xldudf_EVEONLINE_TYPE(_FV(_FV(A3445,"type"),"id")),"Adjusted Price",TRUE),0)</f>
        <v>0</v>
      </c>
      <c r="L3445" s="4">
        <f t="shared" si="53"/>
        <v>0</v>
      </c>
    </row>
    <row r="3446" spans="2:12">
      <c r="B3446" t="str" cm="1">
        <f t="array" ref="B3446">IF(A3446="","-",_xldudf_EVEONLINE_GROUP(_FV(_FV(A3446,"type"),"groupID")))</f>
        <v>-</v>
      </c>
      <c r="C3446" t="str" cm="1">
        <f t="array" ref="C3446">IF(B3446="-","-",_xldudf_EVEONLINE_CATEGORY(_FV(B3446,"category_id")))</f>
        <v>-</v>
      </c>
      <c r="K3446" s="4" cm="1">
        <f t="array" ref="K3446">IFERROR(_FV(_xldudf_EVEONLINE_TYPE(_FV(_FV(A3446,"type"),"id")),"Adjusted Price",TRUE),0)</f>
        <v>0</v>
      </c>
      <c r="L3446" s="4">
        <f t="shared" si="53"/>
        <v>0</v>
      </c>
    </row>
    <row r="3447" spans="2:12">
      <c r="B3447" t="str" cm="1">
        <f t="array" ref="B3447">IF(A3447="","-",_xldudf_EVEONLINE_GROUP(_FV(_FV(A3447,"type"),"groupID")))</f>
        <v>-</v>
      </c>
      <c r="C3447" t="str" cm="1">
        <f t="array" ref="C3447">IF(B3447="-","-",_xldudf_EVEONLINE_CATEGORY(_FV(B3447,"category_id")))</f>
        <v>-</v>
      </c>
      <c r="K3447" s="4" cm="1">
        <f t="array" ref="K3447">IFERROR(_FV(_xldudf_EVEONLINE_TYPE(_FV(_FV(A3447,"type"),"id")),"Adjusted Price",TRUE),0)</f>
        <v>0</v>
      </c>
      <c r="L3447" s="4">
        <f t="shared" si="53"/>
        <v>0</v>
      </c>
    </row>
    <row r="3448" spans="2:12">
      <c r="B3448" t="str" cm="1">
        <f t="array" ref="B3448">IF(A3448="","-",_xldudf_EVEONLINE_GROUP(_FV(_FV(A3448,"type"),"groupID")))</f>
        <v>-</v>
      </c>
      <c r="C3448" t="str" cm="1">
        <f t="array" ref="C3448">IF(B3448="-","-",_xldudf_EVEONLINE_CATEGORY(_FV(B3448,"category_id")))</f>
        <v>-</v>
      </c>
      <c r="K3448" s="4" cm="1">
        <f t="array" ref="K3448">IFERROR(_FV(_xldudf_EVEONLINE_TYPE(_FV(_FV(A3448,"type"),"id")),"Adjusted Price",TRUE),0)</f>
        <v>0</v>
      </c>
      <c r="L3448" s="4">
        <f t="shared" si="53"/>
        <v>0</v>
      </c>
    </row>
    <row r="3449" spans="2:12">
      <c r="B3449" t="str" cm="1">
        <f t="array" ref="B3449">IF(A3449="","-",_xldudf_EVEONLINE_GROUP(_FV(_FV(A3449,"type"),"groupID")))</f>
        <v>-</v>
      </c>
      <c r="C3449" t="str" cm="1">
        <f t="array" ref="C3449">IF(B3449="-","-",_xldudf_EVEONLINE_CATEGORY(_FV(B3449,"category_id")))</f>
        <v>-</v>
      </c>
      <c r="K3449" s="4" cm="1">
        <f t="array" ref="K3449">IFERROR(_FV(_xldudf_EVEONLINE_TYPE(_FV(_FV(A3449,"type"),"id")),"Adjusted Price",TRUE),0)</f>
        <v>0</v>
      </c>
      <c r="L3449" s="4">
        <f t="shared" si="53"/>
        <v>0</v>
      </c>
    </row>
    <row r="3450" spans="2:12">
      <c r="B3450" t="str" cm="1">
        <f t="array" ref="B3450">IF(A3450="","-",_xldudf_EVEONLINE_GROUP(_FV(_FV(A3450,"type"),"groupID")))</f>
        <v>-</v>
      </c>
      <c r="C3450" t="str" cm="1">
        <f t="array" ref="C3450">IF(B3450="-","-",_xldudf_EVEONLINE_CATEGORY(_FV(B3450,"category_id")))</f>
        <v>-</v>
      </c>
      <c r="K3450" s="4" cm="1">
        <f t="array" ref="K3450">IFERROR(_FV(_xldudf_EVEONLINE_TYPE(_FV(_FV(A3450,"type"),"id")),"Adjusted Price",TRUE),0)</f>
        <v>0</v>
      </c>
      <c r="L3450" s="4">
        <f t="shared" si="53"/>
        <v>0</v>
      </c>
    </row>
    <row r="3451" spans="2:12">
      <c r="B3451" t="str" cm="1">
        <f t="array" ref="B3451">IF(A3451="","-",_xldudf_EVEONLINE_GROUP(_FV(_FV(A3451,"type"),"groupID")))</f>
        <v>-</v>
      </c>
      <c r="C3451" t="str" cm="1">
        <f t="array" ref="C3451">IF(B3451="-","-",_xldudf_EVEONLINE_CATEGORY(_FV(B3451,"category_id")))</f>
        <v>-</v>
      </c>
      <c r="K3451" s="4" cm="1">
        <f t="array" ref="K3451">IFERROR(_FV(_xldudf_EVEONLINE_TYPE(_FV(_FV(A3451,"type"),"id")),"Adjusted Price",TRUE),0)</f>
        <v>0</v>
      </c>
      <c r="L3451" s="4">
        <f t="shared" si="53"/>
        <v>0</v>
      </c>
    </row>
    <row r="3452" spans="2:12">
      <c r="B3452" t="str" cm="1">
        <f t="array" ref="B3452">IF(A3452="","-",_xldudf_EVEONLINE_GROUP(_FV(_FV(A3452,"type"),"groupID")))</f>
        <v>-</v>
      </c>
      <c r="C3452" t="str" cm="1">
        <f t="array" ref="C3452">IF(B3452="-","-",_xldudf_EVEONLINE_CATEGORY(_FV(B3452,"category_id")))</f>
        <v>-</v>
      </c>
      <c r="K3452" s="4" cm="1">
        <f t="array" ref="K3452">IFERROR(_FV(_xldudf_EVEONLINE_TYPE(_FV(_FV(A3452,"type"),"id")),"Adjusted Price",TRUE),0)</f>
        <v>0</v>
      </c>
      <c r="L3452" s="4">
        <f t="shared" si="53"/>
        <v>0</v>
      </c>
    </row>
    <row r="3453" spans="2:12">
      <c r="B3453" t="str" cm="1">
        <f t="array" ref="B3453">IF(A3453="","-",_xldudf_EVEONLINE_GROUP(_FV(_FV(A3453,"type"),"groupID")))</f>
        <v>-</v>
      </c>
      <c r="C3453" t="str" cm="1">
        <f t="array" ref="C3453">IF(B3453="-","-",_xldudf_EVEONLINE_CATEGORY(_FV(B3453,"category_id")))</f>
        <v>-</v>
      </c>
      <c r="K3453" s="4" cm="1">
        <f t="array" ref="K3453">IFERROR(_FV(_xldudf_EVEONLINE_TYPE(_FV(_FV(A3453,"type"),"id")),"Adjusted Price",TRUE),0)</f>
        <v>0</v>
      </c>
      <c r="L3453" s="4">
        <f t="shared" si="53"/>
        <v>0</v>
      </c>
    </row>
    <row r="3454" spans="2:12">
      <c r="B3454" t="str" cm="1">
        <f t="array" ref="B3454">IF(A3454="","-",_xldudf_EVEONLINE_GROUP(_FV(_FV(A3454,"type"),"groupID")))</f>
        <v>-</v>
      </c>
      <c r="C3454" t="str" cm="1">
        <f t="array" ref="C3454">IF(B3454="-","-",_xldudf_EVEONLINE_CATEGORY(_FV(B3454,"category_id")))</f>
        <v>-</v>
      </c>
      <c r="K3454" s="4" cm="1">
        <f t="array" ref="K3454">IFERROR(_FV(_xldudf_EVEONLINE_TYPE(_FV(_FV(A3454,"type"),"id")),"Adjusted Price",TRUE),0)</f>
        <v>0</v>
      </c>
      <c r="L3454" s="4">
        <f t="shared" si="53"/>
        <v>0</v>
      </c>
    </row>
    <row r="3455" spans="2:12">
      <c r="B3455" t="str" cm="1">
        <f t="array" ref="B3455">IF(A3455="","-",_xldudf_EVEONLINE_GROUP(_FV(_FV(A3455,"type"),"groupID")))</f>
        <v>-</v>
      </c>
      <c r="C3455" t="str" cm="1">
        <f t="array" ref="C3455">IF(B3455="-","-",_xldudf_EVEONLINE_CATEGORY(_FV(B3455,"category_id")))</f>
        <v>-</v>
      </c>
      <c r="K3455" s="4" cm="1">
        <f t="array" ref="K3455">IFERROR(_FV(_xldudf_EVEONLINE_TYPE(_FV(_FV(A3455,"type"),"id")),"Adjusted Price",TRUE),0)</f>
        <v>0</v>
      </c>
      <c r="L3455" s="4">
        <f t="shared" si="53"/>
        <v>0</v>
      </c>
    </row>
    <row r="3456" spans="2:12">
      <c r="B3456" t="str" cm="1">
        <f t="array" ref="B3456">IF(A3456="","-",_xldudf_EVEONLINE_GROUP(_FV(_FV(A3456,"type"),"groupID")))</f>
        <v>-</v>
      </c>
      <c r="C3456" t="str" cm="1">
        <f t="array" ref="C3456">IF(B3456="-","-",_xldudf_EVEONLINE_CATEGORY(_FV(B3456,"category_id")))</f>
        <v>-</v>
      </c>
      <c r="K3456" s="4" cm="1">
        <f t="array" ref="K3456">IFERROR(_FV(_xldudf_EVEONLINE_TYPE(_FV(_FV(A3456,"type"),"id")),"Adjusted Price",TRUE),0)</f>
        <v>0</v>
      </c>
      <c r="L3456" s="4">
        <f t="shared" si="53"/>
        <v>0</v>
      </c>
    </row>
    <row r="3457" spans="2:12">
      <c r="B3457" t="str" cm="1">
        <f t="array" ref="B3457">IF(A3457="","-",_xldudf_EVEONLINE_GROUP(_FV(_FV(A3457,"type"),"groupID")))</f>
        <v>-</v>
      </c>
      <c r="C3457" t="str" cm="1">
        <f t="array" ref="C3457">IF(B3457="-","-",_xldudf_EVEONLINE_CATEGORY(_FV(B3457,"category_id")))</f>
        <v>-</v>
      </c>
      <c r="K3457" s="4" cm="1">
        <f t="array" ref="K3457">IFERROR(_FV(_xldudf_EVEONLINE_TYPE(_FV(_FV(A3457,"type"),"id")),"Adjusted Price",TRUE),0)</f>
        <v>0</v>
      </c>
      <c r="L3457" s="4">
        <f t="shared" si="53"/>
        <v>0</v>
      </c>
    </row>
    <row r="3458" spans="2:12">
      <c r="B3458" t="str" cm="1">
        <f t="array" ref="B3458">IF(A3458="","-",_xldudf_EVEONLINE_GROUP(_FV(_FV(A3458,"type"),"groupID")))</f>
        <v>-</v>
      </c>
      <c r="C3458" t="str" cm="1">
        <f t="array" ref="C3458">IF(B3458="-","-",_xldudf_EVEONLINE_CATEGORY(_FV(B3458,"category_id")))</f>
        <v>-</v>
      </c>
      <c r="K3458" s="4" cm="1">
        <f t="array" ref="K3458">IFERROR(_FV(_xldudf_EVEONLINE_TYPE(_FV(_FV(A3458,"type"),"id")),"Adjusted Price",TRUE),0)</f>
        <v>0</v>
      </c>
      <c r="L3458" s="4">
        <f t="shared" si="53"/>
        <v>0</v>
      </c>
    </row>
    <row r="3459" spans="2:12">
      <c r="B3459" t="str" cm="1">
        <f t="array" ref="B3459">IF(A3459="","-",_xldudf_EVEONLINE_GROUP(_FV(_FV(A3459,"type"),"groupID")))</f>
        <v>-</v>
      </c>
      <c r="C3459" t="str" cm="1">
        <f t="array" ref="C3459">IF(B3459="-","-",_xldudf_EVEONLINE_CATEGORY(_FV(B3459,"category_id")))</f>
        <v>-</v>
      </c>
      <c r="K3459" s="4" cm="1">
        <f t="array" ref="K3459">IFERROR(_FV(_xldudf_EVEONLINE_TYPE(_FV(_FV(A3459,"type"),"id")),"Adjusted Price",TRUE),0)</f>
        <v>0</v>
      </c>
      <c r="L3459" s="4">
        <f t="shared" ref="L3459:L3522" si="54">F3459*K3459</f>
        <v>0</v>
      </c>
    </row>
    <row r="3460" spans="2:12">
      <c r="B3460" t="str" cm="1">
        <f t="array" ref="B3460">IF(A3460="","-",_xldudf_EVEONLINE_GROUP(_FV(_FV(A3460,"type"),"groupID")))</f>
        <v>-</v>
      </c>
      <c r="C3460" t="str" cm="1">
        <f t="array" ref="C3460">IF(B3460="-","-",_xldudf_EVEONLINE_CATEGORY(_FV(B3460,"category_id")))</f>
        <v>-</v>
      </c>
      <c r="K3460" s="4" cm="1">
        <f t="array" ref="K3460">IFERROR(_FV(_xldudf_EVEONLINE_TYPE(_FV(_FV(A3460,"type"),"id")),"Adjusted Price",TRUE),0)</f>
        <v>0</v>
      </c>
      <c r="L3460" s="4">
        <f t="shared" si="54"/>
        <v>0</v>
      </c>
    </row>
    <row r="3461" spans="2:12">
      <c r="B3461" t="str" cm="1">
        <f t="array" ref="B3461">IF(A3461="","-",_xldudf_EVEONLINE_GROUP(_FV(_FV(A3461,"type"),"groupID")))</f>
        <v>-</v>
      </c>
      <c r="C3461" t="str" cm="1">
        <f t="array" ref="C3461">IF(B3461="-","-",_xldudf_EVEONLINE_CATEGORY(_FV(B3461,"category_id")))</f>
        <v>-</v>
      </c>
      <c r="K3461" s="4" cm="1">
        <f t="array" ref="K3461">IFERROR(_FV(_xldudf_EVEONLINE_TYPE(_FV(_FV(A3461,"type"),"id")),"Adjusted Price",TRUE),0)</f>
        <v>0</v>
      </c>
      <c r="L3461" s="4">
        <f t="shared" si="54"/>
        <v>0</v>
      </c>
    </row>
    <row r="3462" spans="2:12">
      <c r="B3462" t="str" cm="1">
        <f t="array" ref="B3462">IF(A3462="","-",_xldudf_EVEONLINE_GROUP(_FV(_FV(A3462,"type"),"groupID")))</f>
        <v>-</v>
      </c>
      <c r="C3462" t="str" cm="1">
        <f t="array" ref="C3462">IF(B3462="-","-",_xldudf_EVEONLINE_CATEGORY(_FV(B3462,"category_id")))</f>
        <v>-</v>
      </c>
      <c r="K3462" s="4" cm="1">
        <f t="array" ref="K3462">IFERROR(_FV(_xldudf_EVEONLINE_TYPE(_FV(_FV(A3462,"type"),"id")),"Adjusted Price",TRUE),0)</f>
        <v>0</v>
      </c>
      <c r="L3462" s="4">
        <f t="shared" si="54"/>
        <v>0</v>
      </c>
    </row>
    <row r="3463" spans="2:12">
      <c r="B3463" t="str" cm="1">
        <f t="array" ref="B3463">IF(A3463="","-",_xldudf_EVEONLINE_GROUP(_FV(_FV(A3463,"type"),"groupID")))</f>
        <v>-</v>
      </c>
      <c r="C3463" t="str" cm="1">
        <f t="array" ref="C3463">IF(B3463="-","-",_xldudf_EVEONLINE_CATEGORY(_FV(B3463,"category_id")))</f>
        <v>-</v>
      </c>
      <c r="K3463" s="4" cm="1">
        <f t="array" ref="K3463">IFERROR(_FV(_xldudf_EVEONLINE_TYPE(_FV(_FV(A3463,"type"),"id")),"Adjusted Price",TRUE),0)</f>
        <v>0</v>
      </c>
      <c r="L3463" s="4">
        <f t="shared" si="54"/>
        <v>0</v>
      </c>
    </row>
    <row r="3464" spans="2:12">
      <c r="B3464" t="str" cm="1">
        <f t="array" ref="B3464">IF(A3464="","-",_xldudf_EVEONLINE_GROUP(_FV(_FV(A3464,"type"),"groupID")))</f>
        <v>-</v>
      </c>
      <c r="C3464" t="str" cm="1">
        <f t="array" ref="C3464">IF(B3464="-","-",_xldudf_EVEONLINE_CATEGORY(_FV(B3464,"category_id")))</f>
        <v>-</v>
      </c>
      <c r="K3464" s="4" cm="1">
        <f t="array" ref="K3464">IFERROR(_FV(_xldudf_EVEONLINE_TYPE(_FV(_FV(A3464,"type"),"id")),"Adjusted Price",TRUE),0)</f>
        <v>0</v>
      </c>
      <c r="L3464" s="4">
        <f t="shared" si="54"/>
        <v>0</v>
      </c>
    </row>
    <row r="3465" spans="2:12">
      <c r="B3465" t="str" cm="1">
        <f t="array" ref="B3465">IF(A3465="","-",_xldudf_EVEONLINE_GROUP(_FV(_FV(A3465,"type"),"groupID")))</f>
        <v>-</v>
      </c>
      <c r="C3465" t="str" cm="1">
        <f t="array" ref="C3465">IF(B3465="-","-",_xldudf_EVEONLINE_CATEGORY(_FV(B3465,"category_id")))</f>
        <v>-</v>
      </c>
      <c r="K3465" s="4" cm="1">
        <f t="array" ref="K3465">IFERROR(_FV(_xldudf_EVEONLINE_TYPE(_FV(_FV(A3465,"type"),"id")),"Adjusted Price",TRUE),0)</f>
        <v>0</v>
      </c>
      <c r="L3465" s="4">
        <f t="shared" si="54"/>
        <v>0</v>
      </c>
    </row>
    <row r="3466" spans="2:12">
      <c r="B3466" t="str" cm="1">
        <f t="array" ref="B3466">IF(A3466="","-",_xldudf_EVEONLINE_GROUP(_FV(_FV(A3466,"type"),"groupID")))</f>
        <v>-</v>
      </c>
      <c r="C3466" t="str" cm="1">
        <f t="array" ref="C3466">IF(B3466="-","-",_xldudf_EVEONLINE_CATEGORY(_FV(B3466,"category_id")))</f>
        <v>-</v>
      </c>
      <c r="K3466" s="4" cm="1">
        <f t="array" ref="K3466">IFERROR(_FV(_xldudf_EVEONLINE_TYPE(_FV(_FV(A3466,"type"),"id")),"Adjusted Price",TRUE),0)</f>
        <v>0</v>
      </c>
      <c r="L3466" s="4">
        <f t="shared" si="54"/>
        <v>0</v>
      </c>
    </row>
    <row r="3467" spans="2:12">
      <c r="B3467" t="str" cm="1">
        <f t="array" ref="B3467">IF(A3467="","-",_xldudf_EVEONLINE_GROUP(_FV(_FV(A3467,"type"),"groupID")))</f>
        <v>-</v>
      </c>
      <c r="C3467" t="str" cm="1">
        <f t="array" ref="C3467">IF(B3467="-","-",_xldudf_EVEONLINE_CATEGORY(_FV(B3467,"category_id")))</f>
        <v>-</v>
      </c>
      <c r="K3467" s="4" cm="1">
        <f t="array" ref="K3467">IFERROR(_FV(_xldudf_EVEONLINE_TYPE(_FV(_FV(A3467,"type"),"id")),"Adjusted Price",TRUE),0)</f>
        <v>0</v>
      </c>
      <c r="L3467" s="4">
        <f t="shared" si="54"/>
        <v>0</v>
      </c>
    </row>
    <row r="3468" spans="2:12">
      <c r="B3468" t="str" cm="1">
        <f t="array" ref="B3468">IF(A3468="","-",_xldudf_EVEONLINE_GROUP(_FV(_FV(A3468,"type"),"groupID")))</f>
        <v>-</v>
      </c>
      <c r="C3468" t="str" cm="1">
        <f t="array" ref="C3468">IF(B3468="-","-",_xldudf_EVEONLINE_CATEGORY(_FV(B3468,"category_id")))</f>
        <v>-</v>
      </c>
      <c r="K3468" s="4" cm="1">
        <f t="array" ref="K3468">IFERROR(_FV(_xldudf_EVEONLINE_TYPE(_FV(_FV(A3468,"type"),"id")),"Adjusted Price",TRUE),0)</f>
        <v>0</v>
      </c>
      <c r="L3468" s="4">
        <f t="shared" si="54"/>
        <v>0</v>
      </c>
    </row>
    <row r="3469" spans="2:12">
      <c r="B3469" t="str" cm="1">
        <f t="array" ref="B3469">IF(A3469="","-",_xldudf_EVEONLINE_GROUP(_FV(_FV(A3469,"type"),"groupID")))</f>
        <v>-</v>
      </c>
      <c r="C3469" t="str" cm="1">
        <f t="array" ref="C3469">IF(B3469="-","-",_xldudf_EVEONLINE_CATEGORY(_FV(B3469,"category_id")))</f>
        <v>-</v>
      </c>
      <c r="K3469" s="4" cm="1">
        <f t="array" ref="K3469">IFERROR(_FV(_xldudf_EVEONLINE_TYPE(_FV(_FV(A3469,"type"),"id")),"Adjusted Price",TRUE),0)</f>
        <v>0</v>
      </c>
      <c r="L3469" s="4">
        <f t="shared" si="54"/>
        <v>0</v>
      </c>
    </row>
    <row r="3470" spans="2:12">
      <c r="B3470" t="str" cm="1">
        <f t="array" ref="B3470">IF(A3470="","-",_xldudf_EVEONLINE_GROUP(_FV(_FV(A3470,"type"),"groupID")))</f>
        <v>-</v>
      </c>
      <c r="C3470" t="str" cm="1">
        <f t="array" ref="C3470">IF(B3470="-","-",_xldudf_EVEONLINE_CATEGORY(_FV(B3470,"category_id")))</f>
        <v>-</v>
      </c>
      <c r="K3470" s="4" cm="1">
        <f t="array" ref="K3470">IFERROR(_FV(_xldudf_EVEONLINE_TYPE(_FV(_FV(A3470,"type"),"id")),"Adjusted Price",TRUE),0)</f>
        <v>0</v>
      </c>
      <c r="L3470" s="4">
        <f t="shared" si="54"/>
        <v>0</v>
      </c>
    </row>
    <row r="3471" spans="2:12">
      <c r="B3471" t="str" cm="1">
        <f t="array" ref="B3471">IF(A3471="","-",_xldudf_EVEONLINE_GROUP(_FV(_FV(A3471,"type"),"groupID")))</f>
        <v>-</v>
      </c>
      <c r="C3471" t="str" cm="1">
        <f t="array" ref="C3471">IF(B3471="-","-",_xldudf_EVEONLINE_CATEGORY(_FV(B3471,"category_id")))</f>
        <v>-</v>
      </c>
      <c r="K3471" s="4" cm="1">
        <f t="array" ref="K3471">IFERROR(_FV(_xldudf_EVEONLINE_TYPE(_FV(_FV(A3471,"type"),"id")),"Adjusted Price",TRUE),0)</f>
        <v>0</v>
      </c>
      <c r="L3471" s="4">
        <f t="shared" si="54"/>
        <v>0</v>
      </c>
    </row>
    <row r="3472" spans="2:12">
      <c r="B3472" t="str" cm="1">
        <f t="array" ref="B3472">IF(A3472="","-",_xldudf_EVEONLINE_GROUP(_FV(_FV(A3472,"type"),"groupID")))</f>
        <v>-</v>
      </c>
      <c r="C3472" t="str" cm="1">
        <f t="array" ref="C3472">IF(B3472="-","-",_xldudf_EVEONLINE_CATEGORY(_FV(B3472,"category_id")))</f>
        <v>-</v>
      </c>
      <c r="K3472" s="4" cm="1">
        <f t="array" ref="K3472">IFERROR(_FV(_xldudf_EVEONLINE_TYPE(_FV(_FV(A3472,"type"),"id")),"Adjusted Price",TRUE),0)</f>
        <v>0</v>
      </c>
      <c r="L3472" s="4">
        <f t="shared" si="54"/>
        <v>0</v>
      </c>
    </row>
    <row r="3473" spans="2:12">
      <c r="B3473" t="str" cm="1">
        <f t="array" ref="B3473">IF(A3473="","-",_xldudf_EVEONLINE_GROUP(_FV(_FV(A3473,"type"),"groupID")))</f>
        <v>-</v>
      </c>
      <c r="C3473" t="str" cm="1">
        <f t="array" ref="C3473">IF(B3473="-","-",_xldudf_EVEONLINE_CATEGORY(_FV(B3473,"category_id")))</f>
        <v>-</v>
      </c>
      <c r="K3473" s="4" cm="1">
        <f t="array" ref="K3473">IFERROR(_FV(_xldudf_EVEONLINE_TYPE(_FV(_FV(A3473,"type"),"id")),"Adjusted Price",TRUE),0)</f>
        <v>0</v>
      </c>
      <c r="L3473" s="4">
        <f t="shared" si="54"/>
        <v>0</v>
      </c>
    </row>
    <row r="3474" spans="2:12">
      <c r="B3474" t="str" cm="1">
        <f t="array" ref="B3474">IF(A3474="","-",_xldudf_EVEONLINE_GROUP(_FV(_FV(A3474,"type"),"groupID")))</f>
        <v>-</v>
      </c>
      <c r="C3474" t="str" cm="1">
        <f t="array" ref="C3474">IF(B3474="-","-",_xldudf_EVEONLINE_CATEGORY(_FV(B3474,"category_id")))</f>
        <v>-</v>
      </c>
      <c r="K3474" s="4" cm="1">
        <f t="array" ref="K3474">IFERROR(_FV(_xldudf_EVEONLINE_TYPE(_FV(_FV(A3474,"type"),"id")),"Adjusted Price",TRUE),0)</f>
        <v>0</v>
      </c>
      <c r="L3474" s="4">
        <f t="shared" si="54"/>
        <v>0</v>
      </c>
    </row>
    <row r="3475" spans="2:12">
      <c r="B3475" t="str" cm="1">
        <f t="array" ref="B3475">IF(A3475="","-",_xldudf_EVEONLINE_GROUP(_FV(_FV(A3475,"type"),"groupID")))</f>
        <v>-</v>
      </c>
      <c r="C3475" t="str" cm="1">
        <f t="array" ref="C3475">IF(B3475="-","-",_xldudf_EVEONLINE_CATEGORY(_FV(B3475,"category_id")))</f>
        <v>-</v>
      </c>
      <c r="K3475" s="4" cm="1">
        <f t="array" ref="K3475">IFERROR(_FV(_xldudf_EVEONLINE_TYPE(_FV(_FV(A3475,"type"),"id")),"Adjusted Price",TRUE),0)</f>
        <v>0</v>
      </c>
      <c r="L3475" s="4">
        <f t="shared" si="54"/>
        <v>0</v>
      </c>
    </row>
    <row r="3476" spans="2:12">
      <c r="B3476" t="str" cm="1">
        <f t="array" ref="B3476">IF(A3476="","-",_xldudf_EVEONLINE_GROUP(_FV(_FV(A3476,"type"),"groupID")))</f>
        <v>-</v>
      </c>
      <c r="C3476" t="str" cm="1">
        <f t="array" ref="C3476">IF(B3476="-","-",_xldudf_EVEONLINE_CATEGORY(_FV(B3476,"category_id")))</f>
        <v>-</v>
      </c>
      <c r="K3476" s="4" cm="1">
        <f t="array" ref="K3476">IFERROR(_FV(_xldudf_EVEONLINE_TYPE(_FV(_FV(A3476,"type"),"id")),"Adjusted Price",TRUE),0)</f>
        <v>0</v>
      </c>
      <c r="L3476" s="4">
        <f t="shared" si="54"/>
        <v>0</v>
      </c>
    </row>
    <row r="3477" spans="2:12">
      <c r="B3477" t="str" cm="1">
        <f t="array" ref="B3477">IF(A3477="","-",_xldudf_EVEONLINE_GROUP(_FV(_FV(A3477,"type"),"groupID")))</f>
        <v>-</v>
      </c>
      <c r="C3477" t="str" cm="1">
        <f t="array" ref="C3477">IF(B3477="-","-",_xldudf_EVEONLINE_CATEGORY(_FV(B3477,"category_id")))</f>
        <v>-</v>
      </c>
      <c r="K3477" s="4" cm="1">
        <f t="array" ref="K3477">IFERROR(_FV(_xldudf_EVEONLINE_TYPE(_FV(_FV(A3477,"type"),"id")),"Adjusted Price",TRUE),0)</f>
        <v>0</v>
      </c>
      <c r="L3477" s="4">
        <f t="shared" si="54"/>
        <v>0</v>
      </c>
    </row>
    <row r="3478" spans="2:12">
      <c r="B3478" t="str" cm="1">
        <f t="array" ref="B3478">IF(A3478="","-",_xldudf_EVEONLINE_GROUP(_FV(_FV(A3478,"type"),"groupID")))</f>
        <v>-</v>
      </c>
      <c r="C3478" t="str" cm="1">
        <f t="array" ref="C3478">IF(B3478="-","-",_xldudf_EVEONLINE_CATEGORY(_FV(B3478,"category_id")))</f>
        <v>-</v>
      </c>
      <c r="K3478" s="4" cm="1">
        <f t="array" ref="K3478">IFERROR(_FV(_xldudf_EVEONLINE_TYPE(_FV(_FV(A3478,"type"),"id")),"Adjusted Price",TRUE),0)</f>
        <v>0</v>
      </c>
      <c r="L3478" s="4">
        <f t="shared" si="54"/>
        <v>0</v>
      </c>
    </row>
    <row r="3479" spans="2:12">
      <c r="B3479" t="str" cm="1">
        <f t="array" ref="B3479">IF(A3479="","-",_xldudf_EVEONLINE_GROUP(_FV(_FV(A3479,"type"),"groupID")))</f>
        <v>-</v>
      </c>
      <c r="C3479" t="str" cm="1">
        <f t="array" ref="C3479">IF(B3479="-","-",_xldudf_EVEONLINE_CATEGORY(_FV(B3479,"category_id")))</f>
        <v>-</v>
      </c>
      <c r="K3479" s="4" cm="1">
        <f t="array" ref="K3479">IFERROR(_FV(_xldudf_EVEONLINE_TYPE(_FV(_FV(A3479,"type"),"id")),"Adjusted Price",TRUE),0)</f>
        <v>0</v>
      </c>
      <c r="L3479" s="4">
        <f t="shared" si="54"/>
        <v>0</v>
      </c>
    </row>
    <row r="3480" spans="2:12">
      <c r="B3480" t="str" cm="1">
        <f t="array" ref="B3480">IF(A3480="","-",_xldudf_EVEONLINE_GROUP(_FV(_FV(A3480,"type"),"groupID")))</f>
        <v>-</v>
      </c>
      <c r="C3480" t="str" cm="1">
        <f t="array" ref="C3480">IF(B3480="-","-",_xldudf_EVEONLINE_CATEGORY(_FV(B3480,"category_id")))</f>
        <v>-</v>
      </c>
      <c r="K3480" s="4" cm="1">
        <f t="array" ref="K3480">IFERROR(_FV(_xldudf_EVEONLINE_TYPE(_FV(_FV(A3480,"type"),"id")),"Adjusted Price",TRUE),0)</f>
        <v>0</v>
      </c>
      <c r="L3480" s="4">
        <f t="shared" si="54"/>
        <v>0</v>
      </c>
    </row>
    <row r="3481" spans="2:12">
      <c r="B3481" t="str" cm="1">
        <f t="array" ref="B3481">IF(A3481="","-",_xldudf_EVEONLINE_GROUP(_FV(_FV(A3481,"type"),"groupID")))</f>
        <v>-</v>
      </c>
      <c r="C3481" t="str" cm="1">
        <f t="array" ref="C3481">IF(B3481="-","-",_xldudf_EVEONLINE_CATEGORY(_FV(B3481,"category_id")))</f>
        <v>-</v>
      </c>
      <c r="K3481" s="4" cm="1">
        <f t="array" ref="K3481">IFERROR(_FV(_xldudf_EVEONLINE_TYPE(_FV(_FV(A3481,"type"),"id")),"Adjusted Price",TRUE),0)</f>
        <v>0</v>
      </c>
      <c r="L3481" s="4">
        <f t="shared" si="54"/>
        <v>0</v>
      </c>
    </row>
    <row r="3482" spans="2:12">
      <c r="B3482" t="str" cm="1">
        <f t="array" ref="B3482">IF(A3482="","-",_xldudf_EVEONLINE_GROUP(_FV(_FV(A3482,"type"),"groupID")))</f>
        <v>-</v>
      </c>
      <c r="C3482" t="str" cm="1">
        <f t="array" ref="C3482">IF(B3482="-","-",_xldudf_EVEONLINE_CATEGORY(_FV(B3482,"category_id")))</f>
        <v>-</v>
      </c>
      <c r="K3482" s="4" cm="1">
        <f t="array" ref="K3482">IFERROR(_FV(_xldudf_EVEONLINE_TYPE(_FV(_FV(A3482,"type"),"id")),"Adjusted Price",TRUE),0)</f>
        <v>0</v>
      </c>
      <c r="L3482" s="4">
        <f t="shared" si="54"/>
        <v>0</v>
      </c>
    </row>
    <row r="3483" spans="2:12">
      <c r="B3483" t="str" cm="1">
        <f t="array" ref="B3483">IF(A3483="","-",_xldudf_EVEONLINE_GROUP(_FV(_FV(A3483,"type"),"groupID")))</f>
        <v>-</v>
      </c>
      <c r="C3483" t="str" cm="1">
        <f t="array" ref="C3483">IF(B3483="-","-",_xldudf_EVEONLINE_CATEGORY(_FV(B3483,"category_id")))</f>
        <v>-</v>
      </c>
      <c r="K3483" s="4" cm="1">
        <f t="array" ref="K3483">IFERROR(_FV(_xldudf_EVEONLINE_TYPE(_FV(_FV(A3483,"type"),"id")),"Adjusted Price",TRUE),0)</f>
        <v>0</v>
      </c>
      <c r="L3483" s="4">
        <f t="shared" si="54"/>
        <v>0</v>
      </c>
    </row>
    <row r="3484" spans="2:12">
      <c r="B3484" t="str" cm="1">
        <f t="array" ref="B3484">IF(A3484="","-",_xldudf_EVEONLINE_GROUP(_FV(_FV(A3484,"type"),"groupID")))</f>
        <v>-</v>
      </c>
      <c r="C3484" t="str" cm="1">
        <f t="array" ref="C3484">IF(B3484="-","-",_xldudf_EVEONLINE_CATEGORY(_FV(B3484,"category_id")))</f>
        <v>-</v>
      </c>
      <c r="K3484" s="4" cm="1">
        <f t="array" ref="K3484">IFERROR(_FV(_xldudf_EVEONLINE_TYPE(_FV(_FV(A3484,"type"),"id")),"Adjusted Price",TRUE),0)</f>
        <v>0</v>
      </c>
      <c r="L3484" s="4">
        <f t="shared" si="54"/>
        <v>0</v>
      </c>
    </row>
    <row r="3485" spans="2:12">
      <c r="B3485" t="str" cm="1">
        <f t="array" ref="B3485">IF(A3485="","-",_xldudf_EVEONLINE_GROUP(_FV(_FV(A3485,"type"),"groupID")))</f>
        <v>-</v>
      </c>
      <c r="C3485" t="str" cm="1">
        <f t="array" ref="C3485">IF(B3485="-","-",_xldudf_EVEONLINE_CATEGORY(_FV(B3485,"category_id")))</f>
        <v>-</v>
      </c>
      <c r="K3485" s="4" cm="1">
        <f t="array" ref="K3485">IFERROR(_FV(_xldudf_EVEONLINE_TYPE(_FV(_FV(A3485,"type"),"id")),"Adjusted Price",TRUE),0)</f>
        <v>0</v>
      </c>
      <c r="L3485" s="4">
        <f t="shared" si="54"/>
        <v>0</v>
      </c>
    </row>
    <row r="3486" spans="2:12">
      <c r="B3486" t="str" cm="1">
        <f t="array" ref="B3486">IF(A3486="","-",_xldudf_EVEONLINE_GROUP(_FV(_FV(A3486,"type"),"groupID")))</f>
        <v>-</v>
      </c>
      <c r="C3486" t="str" cm="1">
        <f t="array" ref="C3486">IF(B3486="-","-",_xldudf_EVEONLINE_CATEGORY(_FV(B3486,"category_id")))</f>
        <v>-</v>
      </c>
      <c r="K3486" s="4" cm="1">
        <f t="array" ref="K3486">IFERROR(_FV(_xldudf_EVEONLINE_TYPE(_FV(_FV(A3486,"type"),"id")),"Adjusted Price",TRUE),0)</f>
        <v>0</v>
      </c>
      <c r="L3486" s="4">
        <f t="shared" si="54"/>
        <v>0</v>
      </c>
    </row>
    <row r="3487" spans="2:12">
      <c r="B3487" t="str" cm="1">
        <f t="array" ref="B3487">IF(A3487="","-",_xldudf_EVEONLINE_GROUP(_FV(_FV(A3487,"type"),"groupID")))</f>
        <v>-</v>
      </c>
      <c r="C3487" t="str" cm="1">
        <f t="array" ref="C3487">IF(B3487="-","-",_xldudf_EVEONLINE_CATEGORY(_FV(B3487,"category_id")))</f>
        <v>-</v>
      </c>
      <c r="K3487" s="4" cm="1">
        <f t="array" ref="K3487">IFERROR(_FV(_xldudf_EVEONLINE_TYPE(_FV(_FV(A3487,"type"),"id")),"Adjusted Price",TRUE),0)</f>
        <v>0</v>
      </c>
      <c r="L3487" s="4">
        <f t="shared" si="54"/>
        <v>0</v>
      </c>
    </row>
    <row r="3488" spans="2:12">
      <c r="B3488" t="str" cm="1">
        <f t="array" ref="B3488">IF(A3488="","-",_xldudf_EVEONLINE_GROUP(_FV(_FV(A3488,"type"),"groupID")))</f>
        <v>-</v>
      </c>
      <c r="C3488" t="str" cm="1">
        <f t="array" ref="C3488">IF(B3488="-","-",_xldudf_EVEONLINE_CATEGORY(_FV(B3488,"category_id")))</f>
        <v>-</v>
      </c>
      <c r="K3488" s="4" cm="1">
        <f t="array" ref="K3488">IFERROR(_FV(_xldudf_EVEONLINE_TYPE(_FV(_FV(A3488,"type"),"id")),"Adjusted Price",TRUE),0)</f>
        <v>0</v>
      </c>
      <c r="L3488" s="4">
        <f t="shared" si="54"/>
        <v>0</v>
      </c>
    </row>
    <row r="3489" spans="2:12">
      <c r="B3489" t="str" cm="1">
        <f t="array" ref="B3489">IF(A3489="","-",_xldudf_EVEONLINE_GROUP(_FV(_FV(A3489,"type"),"groupID")))</f>
        <v>-</v>
      </c>
      <c r="C3489" t="str" cm="1">
        <f t="array" ref="C3489">IF(B3489="-","-",_xldudf_EVEONLINE_CATEGORY(_FV(B3489,"category_id")))</f>
        <v>-</v>
      </c>
      <c r="K3489" s="4" cm="1">
        <f t="array" ref="K3489">IFERROR(_FV(_xldudf_EVEONLINE_TYPE(_FV(_FV(A3489,"type"),"id")),"Adjusted Price",TRUE),0)</f>
        <v>0</v>
      </c>
      <c r="L3489" s="4">
        <f t="shared" si="54"/>
        <v>0</v>
      </c>
    </row>
    <row r="3490" spans="2:12">
      <c r="B3490" t="str" cm="1">
        <f t="array" ref="B3490">IF(A3490="","-",_xldudf_EVEONLINE_GROUP(_FV(_FV(A3490,"type"),"groupID")))</f>
        <v>-</v>
      </c>
      <c r="C3490" t="str" cm="1">
        <f t="array" ref="C3490">IF(B3490="-","-",_xldudf_EVEONLINE_CATEGORY(_FV(B3490,"category_id")))</f>
        <v>-</v>
      </c>
      <c r="K3490" s="4" cm="1">
        <f t="array" ref="K3490">IFERROR(_FV(_xldudf_EVEONLINE_TYPE(_FV(_FV(A3490,"type"),"id")),"Adjusted Price",TRUE),0)</f>
        <v>0</v>
      </c>
      <c r="L3490" s="4">
        <f t="shared" si="54"/>
        <v>0</v>
      </c>
    </row>
    <row r="3491" spans="2:12">
      <c r="B3491" t="str" cm="1">
        <f t="array" ref="B3491">IF(A3491="","-",_xldudf_EVEONLINE_GROUP(_FV(_FV(A3491,"type"),"groupID")))</f>
        <v>-</v>
      </c>
      <c r="C3491" t="str" cm="1">
        <f t="array" ref="C3491">IF(B3491="-","-",_xldudf_EVEONLINE_CATEGORY(_FV(B3491,"category_id")))</f>
        <v>-</v>
      </c>
      <c r="K3491" s="4" cm="1">
        <f t="array" ref="K3491">IFERROR(_FV(_xldudf_EVEONLINE_TYPE(_FV(_FV(A3491,"type"),"id")),"Adjusted Price",TRUE),0)</f>
        <v>0</v>
      </c>
      <c r="L3491" s="4">
        <f t="shared" si="54"/>
        <v>0</v>
      </c>
    </row>
    <row r="3492" spans="2:12">
      <c r="B3492" t="str" cm="1">
        <f t="array" ref="B3492">IF(A3492="","-",_xldudf_EVEONLINE_GROUP(_FV(_FV(A3492,"type"),"groupID")))</f>
        <v>-</v>
      </c>
      <c r="C3492" t="str" cm="1">
        <f t="array" ref="C3492">IF(B3492="-","-",_xldudf_EVEONLINE_CATEGORY(_FV(B3492,"category_id")))</f>
        <v>-</v>
      </c>
      <c r="K3492" s="4" cm="1">
        <f t="array" ref="K3492">IFERROR(_FV(_xldudf_EVEONLINE_TYPE(_FV(_FV(A3492,"type"),"id")),"Adjusted Price",TRUE),0)</f>
        <v>0</v>
      </c>
      <c r="L3492" s="4">
        <f t="shared" si="54"/>
        <v>0</v>
      </c>
    </row>
    <row r="3493" spans="2:12">
      <c r="B3493" t="str" cm="1">
        <f t="array" ref="B3493">IF(A3493="","-",_xldudf_EVEONLINE_GROUP(_FV(_FV(A3493,"type"),"groupID")))</f>
        <v>-</v>
      </c>
      <c r="C3493" t="str" cm="1">
        <f t="array" ref="C3493">IF(B3493="-","-",_xldudf_EVEONLINE_CATEGORY(_FV(B3493,"category_id")))</f>
        <v>-</v>
      </c>
      <c r="K3493" s="4" cm="1">
        <f t="array" ref="K3493">IFERROR(_FV(_xldudf_EVEONLINE_TYPE(_FV(_FV(A3493,"type"),"id")),"Adjusted Price",TRUE),0)</f>
        <v>0</v>
      </c>
      <c r="L3493" s="4">
        <f t="shared" si="54"/>
        <v>0</v>
      </c>
    </row>
    <row r="3494" spans="2:12">
      <c r="B3494" t="str" cm="1">
        <f t="array" ref="B3494">IF(A3494="","-",_xldudf_EVEONLINE_GROUP(_FV(_FV(A3494,"type"),"groupID")))</f>
        <v>-</v>
      </c>
      <c r="C3494" t="str" cm="1">
        <f t="array" ref="C3494">IF(B3494="-","-",_xldudf_EVEONLINE_CATEGORY(_FV(B3494,"category_id")))</f>
        <v>-</v>
      </c>
      <c r="K3494" s="4" cm="1">
        <f t="array" ref="K3494">IFERROR(_FV(_xldudf_EVEONLINE_TYPE(_FV(_FV(A3494,"type"),"id")),"Adjusted Price",TRUE),0)</f>
        <v>0</v>
      </c>
      <c r="L3494" s="4">
        <f t="shared" si="54"/>
        <v>0</v>
      </c>
    </row>
    <row r="3495" spans="2:12">
      <c r="B3495" t="str" cm="1">
        <f t="array" ref="B3495">IF(A3495="","-",_xldudf_EVEONLINE_GROUP(_FV(_FV(A3495,"type"),"groupID")))</f>
        <v>-</v>
      </c>
      <c r="C3495" t="str" cm="1">
        <f t="array" ref="C3495">IF(B3495="-","-",_xldudf_EVEONLINE_CATEGORY(_FV(B3495,"category_id")))</f>
        <v>-</v>
      </c>
      <c r="K3495" s="4" cm="1">
        <f t="array" ref="K3495">IFERROR(_FV(_xldudf_EVEONLINE_TYPE(_FV(_FV(A3495,"type"),"id")),"Adjusted Price",TRUE),0)</f>
        <v>0</v>
      </c>
      <c r="L3495" s="4">
        <f t="shared" si="54"/>
        <v>0</v>
      </c>
    </row>
    <row r="3496" spans="2:12">
      <c r="B3496" t="str" cm="1">
        <f t="array" ref="B3496">IF(A3496="","-",_xldudf_EVEONLINE_GROUP(_FV(_FV(A3496,"type"),"groupID")))</f>
        <v>-</v>
      </c>
      <c r="C3496" t="str" cm="1">
        <f t="array" ref="C3496">IF(B3496="-","-",_xldudf_EVEONLINE_CATEGORY(_FV(B3496,"category_id")))</f>
        <v>-</v>
      </c>
      <c r="K3496" s="4" cm="1">
        <f t="array" ref="K3496">IFERROR(_FV(_xldudf_EVEONLINE_TYPE(_FV(_FV(A3496,"type"),"id")),"Adjusted Price",TRUE),0)</f>
        <v>0</v>
      </c>
      <c r="L3496" s="4">
        <f t="shared" si="54"/>
        <v>0</v>
      </c>
    </row>
    <row r="3497" spans="2:12">
      <c r="B3497" t="str" cm="1">
        <f t="array" ref="B3497">IF(A3497="","-",_xldudf_EVEONLINE_GROUP(_FV(_FV(A3497,"type"),"groupID")))</f>
        <v>-</v>
      </c>
      <c r="C3497" t="str" cm="1">
        <f t="array" ref="C3497">IF(B3497="-","-",_xldudf_EVEONLINE_CATEGORY(_FV(B3497,"category_id")))</f>
        <v>-</v>
      </c>
      <c r="K3497" s="4" cm="1">
        <f t="array" ref="K3497">IFERROR(_FV(_xldudf_EVEONLINE_TYPE(_FV(_FV(A3497,"type"),"id")),"Adjusted Price",TRUE),0)</f>
        <v>0</v>
      </c>
      <c r="L3497" s="4">
        <f t="shared" si="54"/>
        <v>0</v>
      </c>
    </row>
    <row r="3498" spans="2:12">
      <c r="B3498" t="str" cm="1">
        <f t="array" ref="B3498">IF(A3498="","-",_xldudf_EVEONLINE_GROUP(_FV(_FV(A3498,"type"),"groupID")))</f>
        <v>-</v>
      </c>
      <c r="C3498" t="str" cm="1">
        <f t="array" ref="C3498">IF(B3498="-","-",_xldudf_EVEONLINE_CATEGORY(_FV(B3498,"category_id")))</f>
        <v>-</v>
      </c>
      <c r="K3498" s="4" cm="1">
        <f t="array" ref="K3498">IFERROR(_FV(_xldudf_EVEONLINE_TYPE(_FV(_FV(A3498,"type"),"id")),"Adjusted Price",TRUE),0)</f>
        <v>0</v>
      </c>
      <c r="L3498" s="4">
        <f t="shared" si="54"/>
        <v>0</v>
      </c>
    </row>
    <row r="3499" spans="2:12">
      <c r="B3499" t="str" cm="1">
        <f t="array" ref="B3499">IF(A3499="","-",_xldudf_EVEONLINE_GROUP(_FV(_FV(A3499,"type"),"groupID")))</f>
        <v>-</v>
      </c>
      <c r="C3499" t="str" cm="1">
        <f t="array" ref="C3499">IF(B3499="-","-",_xldudf_EVEONLINE_CATEGORY(_FV(B3499,"category_id")))</f>
        <v>-</v>
      </c>
      <c r="K3499" s="4" cm="1">
        <f t="array" ref="K3499">IFERROR(_FV(_xldudf_EVEONLINE_TYPE(_FV(_FV(A3499,"type"),"id")),"Adjusted Price",TRUE),0)</f>
        <v>0</v>
      </c>
      <c r="L3499" s="4">
        <f t="shared" si="54"/>
        <v>0</v>
      </c>
    </row>
    <row r="3500" spans="2:12">
      <c r="B3500" t="str" cm="1">
        <f t="array" ref="B3500">IF(A3500="","-",_xldudf_EVEONLINE_GROUP(_FV(_FV(A3500,"type"),"groupID")))</f>
        <v>-</v>
      </c>
      <c r="C3500" t="str" cm="1">
        <f t="array" ref="C3500">IF(B3500="-","-",_xldudf_EVEONLINE_CATEGORY(_FV(B3500,"category_id")))</f>
        <v>-</v>
      </c>
      <c r="K3500" s="4" cm="1">
        <f t="array" ref="K3500">IFERROR(_FV(_xldudf_EVEONLINE_TYPE(_FV(_FV(A3500,"type"),"id")),"Adjusted Price",TRUE),0)</f>
        <v>0</v>
      </c>
      <c r="L3500" s="4">
        <f t="shared" si="54"/>
        <v>0</v>
      </c>
    </row>
    <row r="3501" spans="2:12">
      <c r="B3501" t="str" cm="1">
        <f t="array" ref="B3501">IF(A3501="","-",_xldudf_EVEONLINE_GROUP(_FV(_FV(A3501,"type"),"groupID")))</f>
        <v>-</v>
      </c>
      <c r="C3501" t="str" cm="1">
        <f t="array" ref="C3501">IF(B3501="-","-",_xldudf_EVEONLINE_CATEGORY(_FV(B3501,"category_id")))</f>
        <v>-</v>
      </c>
      <c r="K3501" s="4" cm="1">
        <f t="array" ref="K3501">IFERROR(_FV(_xldudf_EVEONLINE_TYPE(_FV(_FV(A3501,"type"),"id")),"Adjusted Price",TRUE),0)</f>
        <v>0</v>
      </c>
      <c r="L3501" s="4">
        <f t="shared" si="54"/>
        <v>0</v>
      </c>
    </row>
    <row r="3502" spans="2:12">
      <c r="B3502" t="str" cm="1">
        <f t="array" ref="B3502">IF(A3502="","-",_xldudf_EVEONLINE_GROUP(_FV(_FV(A3502,"type"),"groupID")))</f>
        <v>-</v>
      </c>
      <c r="C3502" t="str" cm="1">
        <f t="array" ref="C3502">IF(B3502="-","-",_xldudf_EVEONLINE_CATEGORY(_FV(B3502,"category_id")))</f>
        <v>-</v>
      </c>
      <c r="K3502" s="4" cm="1">
        <f t="array" ref="K3502">IFERROR(_FV(_xldudf_EVEONLINE_TYPE(_FV(_FV(A3502,"type"),"id")),"Adjusted Price",TRUE),0)</f>
        <v>0</v>
      </c>
      <c r="L3502" s="4">
        <f t="shared" si="54"/>
        <v>0</v>
      </c>
    </row>
    <row r="3503" spans="2:12">
      <c r="B3503" t="str" cm="1">
        <f t="array" ref="B3503">IF(A3503="","-",_xldudf_EVEONLINE_GROUP(_FV(_FV(A3503,"type"),"groupID")))</f>
        <v>-</v>
      </c>
      <c r="C3503" t="str" cm="1">
        <f t="array" ref="C3503">IF(B3503="-","-",_xldudf_EVEONLINE_CATEGORY(_FV(B3503,"category_id")))</f>
        <v>-</v>
      </c>
      <c r="K3503" s="4" cm="1">
        <f t="array" ref="K3503">IFERROR(_FV(_xldudf_EVEONLINE_TYPE(_FV(_FV(A3503,"type"),"id")),"Adjusted Price",TRUE),0)</f>
        <v>0</v>
      </c>
      <c r="L3503" s="4">
        <f t="shared" si="54"/>
        <v>0</v>
      </c>
    </row>
    <row r="3504" spans="2:12">
      <c r="B3504" t="str" cm="1">
        <f t="array" ref="B3504">IF(A3504="","-",_xldudf_EVEONLINE_GROUP(_FV(_FV(A3504,"type"),"groupID")))</f>
        <v>-</v>
      </c>
      <c r="C3504" t="str" cm="1">
        <f t="array" ref="C3504">IF(B3504="-","-",_xldudf_EVEONLINE_CATEGORY(_FV(B3504,"category_id")))</f>
        <v>-</v>
      </c>
      <c r="K3504" s="4" cm="1">
        <f t="array" ref="K3504">IFERROR(_FV(_xldudf_EVEONLINE_TYPE(_FV(_FV(A3504,"type"),"id")),"Adjusted Price",TRUE),0)</f>
        <v>0</v>
      </c>
      <c r="L3504" s="4">
        <f t="shared" si="54"/>
        <v>0</v>
      </c>
    </row>
    <row r="3505" spans="2:12">
      <c r="B3505" t="str" cm="1">
        <f t="array" ref="B3505">IF(A3505="","-",_xldudf_EVEONLINE_GROUP(_FV(_FV(A3505,"type"),"groupID")))</f>
        <v>-</v>
      </c>
      <c r="C3505" t="str" cm="1">
        <f t="array" ref="C3505">IF(B3505="-","-",_xldudf_EVEONLINE_CATEGORY(_FV(B3505,"category_id")))</f>
        <v>-</v>
      </c>
      <c r="K3505" s="4" cm="1">
        <f t="array" ref="K3505">IFERROR(_FV(_xldudf_EVEONLINE_TYPE(_FV(_FV(A3505,"type"),"id")),"Adjusted Price",TRUE),0)</f>
        <v>0</v>
      </c>
      <c r="L3505" s="4">
        <f t="shared" si="54"/>
        <v>0</v>
      </c>
    </row>
    <row r="3506" spans="2:12">
      <c r="B3506" t="str" cm="1">
        <f t="array" ref="B3506">IF(A3506="","-",_xldudf_EVEONLINE_GROUP(_FV(_FV(A3506,"type"),"groupID")))</f>
        <v>-</v>
      </c>
      <c r="C3506" t="str" cm="1">
        <f t="array" ref="C3506">IF(B3506="-","-",_xldudf_EVEONLINE_CATEGORY(_FV(B3506,"category_id")))</f>
        <v>-</v>
      </c>
      <c r="K3506" s="4" cm="1">
        <f t="array" ref="K3506">IFERROR(_FV(_xldudf_EVEONLINE_TYPE(_FV(_FV(A3506,"type"),"id")),"Adjusted Price",TRUE),0)</f>
        <v>0</v>
      </c>
      <c r="L3506" s="4">
        <f t="shared" si="54"/>
        <v>0</v>
      </c>
    </row>
    <row r="3507" spans="2:12">
      <c r="B3507" t="str" cm="1">
        <f t="array" ref="B3507">IF(A3507="","-",_xldudf_EVEONLINE_GROUP(_FV(_FV(A3507,"type"),"groupID")))</f>
        <v>-</v>
      </c>
      <c r="C3507" t="str" cm="1">
        <f t="array" ref="C3507">IF(B3507="-","-",_xldudf_EVEONLINE_CATEGORY(_FV(B3507,"category_id")))</f>
        <v>-</v>
      </c>
      <c r="K3507" s="4" cm="1">
        <f t="array" ref="K3507">IFERROR(_FV(_xldudf_EVEONLINE_TYPE(_FV(_FV(A3507,"type"),"id")),"Adjusted Price",TRUE),0)</f>
        <v>0</v>
      </c>
      <c r="L3507" s="4">
        <f t="shared" si="54"/>
        <v>0</v>
      </c>
    </row>
    <row r="3508" spans="2:12">
      <c r="B3508" t="str" cm="1">
        <f t="array" ref="B3508">IF(A3508="","-",_xldudf_EVEONLINE_GROUP(_FV(_FV(A3508,"type"),"groupID")))</f>
        <v>-</v>
      </c>
      <c r="C3508" t="str" cm="1">
        <f t="array" ref="C3508">IF(B3508="-","-",_xldudf_EVEONLINE_CATEGORY(_FV(B3508,"category_id")))</f>
        <v>-</v>
      </c>
      <c r="K3508" s="4" cm="1">
        <f t="array" ref="K3508">IFERROR(_FV(_xldudf_EVEONLINE_TYPE(_FV(_FV(A3508,"type"),"id")),"Adjusted Price",TRUE),0)</f>
        <v>0</v>
      </c>
      <c r="L3508" s="4">
        <f t="shared" si="54"/>
        <v>0</v>
      </c>
    </row>
    <row r="3509" spans="2:12">
      <c r="B3509" t="str" cm="1">
        <f t="array" ref="B3509">IF(A3509="","-",_xldudf_EVEONLINE_GROUP(_FV(_FV(A3509,"type"),"groupID")))</f>
        <v>-</v>
      </c>
      <c r="C3509" t="str" cm="1">
        <f t="array" ref="C3509">IF(B3509="-","-",_xldudf_EVEONLINE_CATEGORY(_FV(B3509,"category_id")))</f>
        <v>-</v>
      </c>
      <c r="K3509" s="4" cm="1">
        <f t="array" ref="K3509">IFERROR(_FV(_xldudf_EVEONLINE_TYPE(_FV(_FV(A3509,"type"),"id")),"Adjusted Price",TRUE),0)</f>
        <v>0</v>
      </c>
      <c r="L3509" s="4">
        <f t="shared" si="54"/>
        <v>0</v>
      </c>
    </row>
    <row r="3510" spans="2:12">
      <c r="B3510" t="str" cm="1">
        <f t="array" ref="B3510">IF(A3510="","-",_xldudf_EVEONLINE_GROUP(_FV(_FV(A3510,"type"),"groupID")))</f>
        <v>-</v>
      </c>
      <c r="C3510" t="str" cm="1">
        <f t="array" ref="C3510">IF(B3510="-","-",_xldudf_EVEONLINE_CATEGORY(_FV(B3510,"category_id")))</f>
        <v>-</v>
      </c>
      <c r="K3510" s="4" cm="1">
        <f t="array" ref="K3510">IFERROR(_FV(_xldudf_EVEONLINE_TYPE(_FV(_FV(A3510,"type"),"id")),"Adjusted Price",TRUE),0)</f>
        <v>0</v>
      </c>
      <c r="L3510" s="4">
        <f t="shared" si="54"/>
        <v>0</v>
      </c>
    </row>
    <row r="3511" spans="2:12">
      <c r="B3511" t="str" cm="1">
        <f t="array" ref="B3511">IF(A3511="","-",_xldudf_EVEONLINE_GROUP(_FV(_FV(A3511,"type"),"groupID")))</f>
        <v>-</v>
      </c>
      <c r="C3511" t="str" cm="1">
        <f t="array" ref="C3511">IF(B3511="-","-",_xldudf_EVEONLINE_CATEGORY(_FV(B3511,"category_id")))</f>
        <v>-</v>
      </c>
      <c r="K3511" s="4" cm="1">
        <f t="array" ref="K3511">IFERROR(_FV(_xldudf_EVEONLINE_TYPE(_FV(_FV(A3511,"type"),"id")),"Adjusted Price",TRUE),0)</f>
        <v>0</v>
      </c>
      <c r="L3511" s="4">
        <f t="shared" si="54"/>
        <v>0</v>
      </c>
    </row>
    <row r="3512" spans="2:12">
      <c r="B3512" t="str" cm="1">
        <f t="array" ref="B3512">IF(A3512="","-",_xldudf_EVEONLINE_GROUP(_FV(_FV(A3512,"type"),"groupID")))</f>
        <v>-</v>
      </c>
      <c r="C3512" t="str" cm="1">
        <f t="array" ref="C3512">IF(B3512="-","-",_xldudf_EVEONLINE_CATEGORY(_FV(B3512,"category_id")))</f>
        <v>-</v>
      </c>
      <c r="K3512" s="4" cm="1">
        <f t="array" ref="K3512">IFERROR(_FV(_xldudf_EVEONLINE_TYPE(_FV(_FV(A3512,"type"),"id")),"Adjusted Price",TRUE),0)</f>
        <v>0</v>
      </c>
      <c r="L3512" s="4">
        <f t="shared" si="54"/>
        <v>0</v>
      </c>
    </row>
    <row r="3513" spans="2:12">
      <c r="B3513" t="str" cm="1">
        <f t="array" ref="B3513">IF(A3513="","-",_xldudf_EVEONLINE_GROUP(_FV(_FV(A3513,"type"),"groupID")))</f>
        <v>-</v>
      </c>
      <c r="C3513" t="str" cm="1">
        <f t="array" ref="C3513">IF(B3513="-","-",_xldudf_EVEONLINE_CATEGORY(_FV(B3513,"category_id")))</f>
        <v>-</v>
      </c>
      <c r="K3513" s="4" cm="1">
        <f t="array" ref="K3513">IFERROR(_FV(_xldudf_EVEONLINE_TYPE(_FV(_FV(A3513,"type"),"id")),"Adjusted Price",TRUE),0)</f>
        <v>0</v>
      </c>
      <c r="L3513" s="4">
        <f t="shared" si="54"/>
        <v>0</v>
      </c>
    </row>
    <row r="3514" spans="2:12">
      <c r="B3514" t="str" cm="1">
        <f t="array" ref="B3514">IF(A3514="","-",_xldudf_EVEONLINE_GROUP(_FV(_FV(A3514,"type"),"groupID")))</f>
        <v>-</v>
      </c>
      <c r="C3514" t="str" cm="1">
        <f t="array" ref="C3514">IF(B3514="-","-",_xldudf_EVEONLINE_CATEGORY(_FV(B3514,"category_id")))</f>
        <v>-</v>
      </c>
      <c r="K3514" s="4" cm="1">
        <f t="array" ref="K3514">IFERROR(_FV(_xldudf_EVEONLINE_TYPE(_FV(_FV(A3514,"type"),"id")),"Adjusted Price",TRUE),0)</f>
        <v>0</v>
      </c>
      <c r="L3514" s="4">
        <f t="shared" si="54"/>
        <v>0</v>
      </c>
    </row>
    <row r="3515" spans="2:12">
      <c r="B3515" t="str" cm="1">
        <f t="array" ref="B3515">IF(A3515="","-",_xldudf_EVEONLINE_GROUP(_FV(_FV(A3515,"type"),"groupID")))</f>
        <v>-</v>
      </c>
      <c r="C3515" t="str" cm="1">
        <f t="array" ref="C3515">IF(B3515="-","-",_xldudf_EVEONLINE_CATEGORY(_FV(B3515,"category_id")))</f>
        <v>-</v>
      </c>
      <c r="K3515" s="4" cm="1">
        <f t="array" ref="K3515">IFERROR(_FV(_xldudf_EVEONLINE_TYPE(_FV(_FV(A3515,"type"),"id")),"Adjusted Price",TRUE),0)</f>
        <v>0</v>
      </c>
      <c r="L3515" s="4">
        <f t="shared" si="54"/>
        <v>0</v>
      </c>
    </row>
    <row r="3516" spans="2:12">
      <c r="B3516" t="str" cm="1">
        <f t="array" ref="B3516">IF(A3516="","-",_xldudf_EVEONLINE_GROUP(_FV(_FV(A3516,"type"),"groupID")))</f>
        <v>-</v>
      </c>
      <c r="C3516" t="str" cm="1">
        <f t="array" ref="C3516">IF(B3516="-","-",_xldudf_EVEONLINE_CATEGORY(_FV(B3516,"category_id")))</f>
        <v>-</v>
      </c>
      <c r="K3516" s="4" cm="1">
        <f t="array" ref="K3516">IFERROR(_FV(_xldudf_EVEONLINE_TYPE(_FV(_FV(A3516,"type"),"id")),"Adjusted Price",TRUE),0)</f>
        <v>0</v>
      </c>
      <c r="L3516" s="4">
        <f t="shared" si="54"/>
        <v>0</v>
      </c>
    </row>
    <row r="3517" spans="2:12">
      <c r="B3517" t="str" cm="1">
        <f t="array" ref="B3517">IF(A3517="","-",_xldudf_EVEONLINE_GROUP(_FV(_FV(A3517,"type"),"groupID")))</f>
        <v>-</v>
      </c>
      <c r="C3517" t="str" cm="1">
        <f t="array" ref="C3517">IF(B3517="-","-",_xldudf_EVEONLINE_CATEGORY(_FV(B3517,"category_id")))</f>
        <v>-</v>
      </c>
      <c r="K3517" s="4" cm="1">
        <f t="array" ref="K3517">IFERROR(_FV(_xldudf_EVEONLINE_TYPE(_FV(_FV(A3517,"type"),"id")),"Adjusted Price",TRUE),0)</f>
        <v>0</v>
      </c>
      <c r="L3517" s="4">
        <f t="shared" si="54"/>
        <v>0</v>
      </c>
    </row>
    <row r="3518" spans="2:12">
      <c r="B3518" t="str" cm="1">
        <f t="array" ref="B3518">IF(A3518="","-",_xldudf_EVEONLINE_GROUP(_FV(_FV(A3518,"type"),"groupID")))</f>
        <v>-</v>
      </c>
      <c r="C3518" t="str" cm="1">
        <f t="array" ref="C3518">IF(B3518="-","-",_xldudf_EVEONLINE_CATEGORY(_FV(B3518,"category_id")))</f>
        <v>-</v>
      </c>
      <c r="K3518" s="4" cm="1">
        <f t="array" ref="K3518">IFERROR(_FV(_xldudf_EVEONLINE_TYPE(_FV(_FV(A3518,"type"),"id")),"Adjusted Price",TRUE),0)</f>
        <v>0</v>
      </c>
      <c r="L3518" s="4">
        <f t="shared" si="54"/>
        <v>0</v>
      </c>
    </row>
    <row r="3519" spans="2:12">
      <c r="B3519" t="str" cm="1">
        <f t="array" ref="B3519">IF(A3519="","-",_xldudf_EVEONLINE_GROUP(_FV(_FV(A3519,"type"),"groupID")))</f>
        <v>-</v>
      </c>
      <c r="C3519" t="str" cm="1">
        <f t="array" ref="C3519">IF(B3519="-","-",_xldudf_EVEONLINE_CATEGORY(_FV(B3519,"category_id")))</f>
        <v>-</v>
      </c>
      <c r="K3519" s="4" cm="1">
        <f t="array" ref="K3519">IFERROR(_FV(_xldudf_EVEONLINE_TYPE(_FV(_FV(A3519,"type"),"id")),"Adjusted Price",TRUE),0)</f>
        <v>0</v>
      </c>
      <c r="L3519" s="4">
        <f t="shared" si="54"/>
        <v>0</v>
      </c>
    </row>
    <row r="3520" spans="2:12">
      <c r="B3520" t="str" cm="1">
        <f t="array" ref="B3520">IF(A3520="","-",_xldudf_EVEONLINE_GROUP(_FV(_FV(A3520,"type"),"groupID")))</f>
        <v>-</v>
      </c>
      <c r="C3520" t="str" cm="1">
        <f t="array" ref="C3520">IF(B3520="-","-",_xldudf_EVEONLINE_CATEGORY(_FV(B3520,"category_id")))</f>
        <v>-</v>
      </c>
      <c r="K3520" s="4" cm="1">
        <f t="array" ref="K3520">IFERROR(_FV(_xldudf_EVEONLINE_TYPE(_FV(_FV(A3520,"type"),"id")),"Adjusted Price",TRUE),0)</f>
        <v>0</v>
      </c>
      <c r="L3520" s="4">
        <f t="shared" si="54"/>
        <v>0</v>
      </c>
    </row>
    <row r="3521" spans="2:12">
      <c r="B3521" t="str" cm="1">
        <f t="array" ref="B3521">IF(A3521="","-",_xldudf_EVEONLINE_GROUP(_FV(_FV(A3521,"type"),"groupID")))</f>
        <v>-</v>
      </c>
      <c r="C3521" t="str" cm="1">
        <f t="array" ref="C3521">IF(B3521="-","-",_xldudf_EVEONLINE_CATEGORY(_FV(B3521,"category_id")))</f>
        <v>-</v>
      </c>
      <c r="K3521" s="4" cm="1">
        <f t="array" ref="K3521">IFERROR(_FV(_xldudf_EVEONLINE_TYPE(_FV(_FV(A3521,"type"),"id")),"Adjusted Price",TRUE),0)</f>
        <v>0</v>
      </c>
      <c r="L3521" s="4">
        <f t="shared" si="54"/>
        <v>0</v>
      </c>
    </row>
    <row r="3522" spans="2:12">
      <c r="B3522" t="str" cm="1">
        <f t="array" ref="B3522">IF(A3522="","-",_xldudf_EVEONLINE_GROUP(_FV(_FV(A3522,"type"),"groupID")))</f>
        <v>-</v>
      </c>
      <c r="C3522" t="str" cm="1">
        <f t="array" ref="C3522">IF(B3522="-","-",_xldudf_EVEONLINE_CATEGORY(_FV(B3522,"category_id")))</f>
        <v>-</v>
      </c>
      <c r="K3522" s="4" cm="1">
        <f t="array" ref="K3522">IFERROR(_FV(_xldudf_EVEONLINE_TYPE(_FV(_FV(A3522,"type"),"id")),"Adjusted Price",TRUE),0)</f>
        <v>0</v>
      </c>
      <c r="L3522" s="4">
        <f t="shared" si="54"/>
        <v>0</v>
      </c>
    </row>
    <row r="3523" spans="2:12">
      <c r="B3523" t="str" cm="1">
        <f t="array" ref="B3523">IF(A3523="","-",_xldudf_EVEONLINE_GROUP(_FV(_FV(A3523,"type"),"groupID")))</f>
        <v>-</v>
      </c>
      <c r="C3523" t="str" cm="1">
        <f t="array" ref="C3523">IF(B3523="-","-",_xldudf_EVEONLINE_CATEGORY(_FV(B3523,"category_id")))</f>
        <v>-</v>
      </c>
      <c r="K3523" s="4" cm="1">
        <f t="array" ref="K3523">IFERROR(_FV(_xldudf_EVEONLINE_TYPE(_FV(_FV(A3523,"type"),"id")),"Adjusted Price",TRUE),0)</f>
        <v>0</v>
      </c>
      <c r="L3523" s="4">
        <f t="shared" ref="L3523:L3586" si="55">F3523*K3523</f>
        <v>0</v>
      </c>
    </row>
    <row r="3524" spans="2:12">
      <c r="B3524" t="str" cm="1">
        <f t="array" ref="B3524">IF(A3524="","-",_xldudf_EVEONLINE_GROUP(_FV(_FV(A3524,"type"),"groupID")))</f>
        <v>-</v>
      </c>
      <c r="C3524" t="str" cm="1">
        <f t="array" ref="C3524">IF(B3524="-","-",_xldudf_EVEONLINE_CATEGORY(_FV(B3524,"category_id")))</f>
        <v>-</v>
      </c>
      <c r="K3524" s="4" cm="1">
        <f t="array" ref="K3524">IFERROR(_FV(_xldudf_EVEONLINE_TYPE(_FV(_FV(A3524,"type"),"id")),"Adjusted Price",TRUE),0)</f>
        <v>0</v>
      </c>
      <c r="L3524" s="4">
        <f t="shared" si="55"/>
        <v>0</v>
      </c>
    </row>
    <row r="3525" spans="2:12">
      <c r="B3525" t="str" cm="1">
        <f t="array" ref="B3525">IF(A3525="","-",_xldudf_EVEONLINE_GROUP(_FV(_FV(A3525,"type"),"groupID")))</f>
        <v>-</v>
      </c>
      <c r="C3525" t="str" cm="1">
        <f t="array" ref="C3525">IF(B3525="-","-",_xldudf_EVEONLINE_CATEGORY(_FV(B3525,"category_id")))</f>
        <v>-</v>
      </c>
      <c r="K3525" s="4" cm="1">
        <f t="array" ref="K3525">IFERROR(_FV(_xldudf_EVEONLINE_TYPE(_FV(_FV(A3525,"type"),"id")),"Adjusted Price",TRUE),0)</f>
        <v>0</v>
      </c>
      <c r="L3525" s="4">
        <f t="shared" si="55"/>
        <v>0</v>
      </c>
    </row>
    <row r="3526" spans="2:12">
      <c r="B3526" t="str" cm="1">
        <f t="array" ref="B3526">IF(A3526="","-",_xldudf_EVEONLINE_GROUP(_FV(_FV(A3526,"type"),"groupID")))</f>
        <v>-</v>
      </c>
      <c r="C3526" t="str" cm="1">
        <f t="array" ref="C3526">IF(B3526="-","-",_xldudf_EVEONLINE_CATEGORY(_FV(B3526,"category_id")))</f>
        <v>-</v>
      </c>
      <c r="K3526" s="4" cm="1">
        <f t="array" ref="K3526">IFERROR(_FV(_xldudf_EVEONLINE_TYPE(_FV(_FV(A3526,"type"),"id")),"Adjusted Price",TRUE),0)</f>
        <v>0</v>
      </c>
      <c r="L3526" s="4">
        <f t="shared" si="55"/>
        <v>0</v>
      </c>
    </row>
    <row r="3527" spans="2:12">
      <c r="B3527" t="str" cm="1">
        <f t="array" ref="B3527">IF(A3527="","-",_xldudf_EVEONLINE_GROUP(_FV(_FV(A3527,"type"),"groupID")))</f>
        <v>-</v>
      </c>
      <c r="C3527" t="str" cm="1">
        <f t="array" ref="C3527">IF(B3527="-","-",_xldudf_EVEONLINE_CATEGORY(_FV(B3527,"category_id")))</f>
        <v>-</v>
      </c>
      <c r="K3527" s="4" cm="1">
        <f t="array" ref="K3527">IFERROR(_FV(_xldudf_EVEONLINE_TYPE(_FV(_FV(A3527,"type"),"id")),"Adjusted Price",TRUE),0)</f>
        <v>0</v>
      </c>
      <c r="L3527" s="4">
        <f t="shared" si="55"/>
        <v>0</v>
      </c>
    </row>
    <row r="3528" spans="2:12">
      <c r="B3528" t="str" cm="1">
        <f t="array" ref="B3528">IF(A3528="","-",_xldudf_EVEONLINE_GROUP(_FV(_FV(A3528,"type"),"groupID")))</f>
        <v>-</v>
      </c>
      <c r="C3528" t="str" cm="1">
        <f t="array" ref="C3528">IF(B3528="-","-",_xldudf_EVEONLINE_CATEGORY(_FV(B3528,"category_id")))</f>
        <v>-</v>
      </c>
      <c r="K3528" s="4" cm="1">
        <f t="array" ref="K3528">IFERROR(_FV(_xldudf_EVEONLINE_TYPE(_FV(_FV(A3528,"type"),"id")),"Adjusted Price",TRUE),0)</f>
        <v>0</v>
      </c>
      <c r="L3528" s="4">
        <f t="shared" si="55"/>
        <v>0</v>
      </c>
    </row>
    <row r="3529" spans="2:12">
      <c r="B3529" t="str" cm="1">
        <f t="array" ref="B3529">IF(A3529="","-",_xldudf_EVEONLINE_GROUP(_FV(_FV(A3529,"type"),"groupID")))</f>
        <v>-</v>
      </c>
      <c r="C3529" t="str" cm="1">
        <f t="array" ref="C3529">IF(B3529="-","-",_xldudf_EVEONLINE_CATEGORY(_FV(B3529,"category_id")))</f>
        <v>-</v>
      </c>
      <c r="K3529" s="4" cm="1">
        <f t="array" ref="K3529">IFERROR(_FV(_xldudf_EVEONLINE_TYPE(_FV(_FV(A3529,"type"),"id")),"Adjusted Price",TRUE),0)</f>
        <v>0</v>
      </c>
      <c r="L3529" s="4">
        <f t="shared" si="55"/>
        <v>0</v>
      </c>
    </row>
    <row r="3530" spans="2:12">
      <c r="B3530" t="str" cm="1">
        <f t="array" ref="B3530">IF(A3530="","-",_xldudf_EVEONLINE_GROUP(_FV(_FV(A3530,"type"),"groupID")))</f>
        <v>-</v>
      </c>
      <c r="C3530" t="str" cm="1">
        <f t="array" ref="C3530">IF(B3530="-","-",_xldudf_EVEONLINE_CATEGORY(_FV(B3530,"category_id")))</f>
        <v>-</v>
      </c>
      <c r="K3530" s="4" cm="1">
        <f t="array" ref="K3530">IFERROR(_FV(_xldudf_EVEONLINE_TYPE(_FV(_FV(A3530,"type"),"id")),"Adjusted Price",TRUE),0)</f>
        <v>0</v>
      </c>
      <c r="L3530" s="4">
        <f t="shared" si="55"/>
        <v>0</v>
      </c>
    </row>
    <row r="3531" spans="2:12">
      <c r="B3531" t="str" cm="1">
        <f t="array" ref="B3531">IF(A3531="","-",_xldudf_EVEONLINE_GROUP(_FV(_FV(A3531,"type"),"groupID")))</f>
        <v>-</v>
      </c>
      <c r="C3531" t="str" cm="1">
        <f t="array" ref="C3531">IF(B3531="-","-",_xldudf_EVEONLINE_CATEGORY(_FV(B3531,"category_id")))</f>
        <v>-</v>
      </c>
      <c r="K3531" s="4" cm="1">
        <f t="array" ref="K3531">IFERROR(_FV(_xldudf_EVEONLINE_TYPE(_FV(_FV(A3531,"type"),"id")),"Adjusted Price",TRUE),0)</f>
        <v>0</v>
      </c>
      <c r="L3531" s="4">
        <f t="shared" si="55"/>
        <v>0</v>
      </c>
    </row>
    <row r="3532" spans="2:12">
      <c r="B3532" t="str" cm="1">
        <f t="array" ref="B3532">IF(A3532="","-",_xldudf_EVEONLINE_GROUP(_FV(_FV(A3532,"type"),"groupID")))</f>
        <v>-</v>
      </c>
      <c r="C3532" t="str" cm="1">
        <f t="array" ref="C3532">IF(B3532="-","-",_xldudf_EVEONLINE_CATEGORY(_FV(B3532,"category_id")))</f>
        <v>-</v>
      </c>
      <c r="K3532" s="4" cm="1">
        <f t="array" ref="K3532">IFERROR(_FV(_xldudf_EVEONLINE_TYPE(_FV(_FV(A3532,"type"),"id")),"Adjusted Price",TRUE),0)</f>
        <v>0</v>
      </c>
      <c r="L3532" s="4">
        <f t="shared" si="55"/>
        <v>0</v>
      </c>
    </row>
    <row r="3533" spans="2:12">
      <c r="B3533" t="str" cm="1">
        <f t="array" ref="B3533">IF(A3533="","-",_xldudf_EVEONLINE_GROUP(_FV(_FV(A3533,"type"),"groupID")))</f>
        <v>-</v>
      </c>
      <c r="C3533" t="str" cm="1">
        <f t="array" ref="C3533">IF(B3533="-","-",_xldudf_EVEONLINE_CATEGORY(_FV(B3533,"category_id")))</f>
        <v>-</v>
      </c>
      <c r="K3533" s="4" cm="1">
        <f t="array" ref="K3533">IFERROR(_FV(_xldudf_EVEONLINE_TYPE(_FV(_FV(A3533,"type"),"id")),"Adjusted Price",TRUE),0)</f>
        <v>0</v>
      </c>
      <c r="L3533" s="4">
        <f t="shared" si="55"/>
        <v>0</v>
      </c>
    </row>
    <row r="3534" spans="2:12">
      <c r="B3534" t="str" cm="1">
        <f t="array" ref="B3534">IF(A3534="","-",_xldudf_EVEONLINE_GROUP(_FV(_FV(A3534,"type"),"groupID")))</f>
        <v>-</v>
      </c>
      <c r="C3534" t="str" cm="1">
        <f t="array" ref="C3534">IF(B3534="-","-",_xldudf_EVEONLINE_CATEGORY(_FV(B3534,"category_id")))</f>
        <v>-</v>
      </c>
      <c r="K3534" s="4" cm="1">
        <f t="array" ref="K3534">IFERROR(_FV(_xldudf_EVEONLINE_TYPE(_FV(_FV(A3534,"type"),"id")),"Adjusted Price",TRUE),0)</f>
        <v>0</v>
      </c>
      <c r="L3534" s="4">
        <f t="shared" si="55"/>
        <v>0</v>
      </c>
    </row>
    <row r="3535" spans="2:12">
      <c r="B3535" t="str" cm="1">
        <f t="array" ref="B3535">IF(A3535="","-",_xldudf_EVEONLINE_GROUP(_FV(_FV(A3535,"type"),"groupID")))</f>
        <v>-</v>
      </c>
      <c r="C3535" t="str" cm="1">
        <f t="array" ref="C3535">IF(B3535="-","-",_xldudf_EVEONLINE_CATEGORY(_FV(B3535,"category_id")))</f>
        <v>-</v>
      </c>
      <c r="K3535" s="4" cm="1">
        <f t="array" ref="K3535">IFERROR(_FV(_xldudf_EVEONLINE_TYPE(_FV(_FV(A3535,"type"),"id")),"Adjusted Price",TRUE),0)</f>
        <v>0</v>
      </c>
      <c r="L3535" s="4">
        <f t="shared" si="55"/>
        <v>0</v>
      </c>
    </row>
    <row r="3536" spans="2:12">
      <c r="B3536" t="str" cm="1">
        <f t="array" ref="B3536">IF(A3536="","-",_xldudf_EVEONLINE_GROUP(_FV(_FV(A3536,"type"),"groupID")))</f>
        <v>-</v>
      </c>
      <c r="C3536" t="str" cm="1">
        <f t="array" ref="C3536">IF(B3536="-","-",_xldudf_EVEONLINE_CATEGORY(_FV(B3536,"category_id")))</f>
        <v>-</v>
      </c>
      <c r="K3536" s="4" cm="1">
        <f t="array" ref="K3536">IFERROR(_FV(_xldudf_EVEONLINE_TYPE(_FV(_FV(A3536,"type"),"id")),"Adjusted Price",TRUE),0)</f>
        <v>0</v>
      </c>
      <c r="L3536" s="4">
        <f t="shared" si="55"/>
        <v>0</v>
      </c>
    </row>
    <row r="3537" spans="2:12">
      <c r="B3537" t="str" cm="1">
        <f t="array" ref="B3537">IF(A3537="","-",_xldudf_EVEONLINE_GROUP(_FV(_FV(A3537,"type"),"groupID")))</f>
        <v>-</v>
      </c>
      <c r="C3537" t="str" cm="1">
        <f t="array" ref="C3537">IF(B3537="-","-",_xldudf_EVEONLINE_CATEGORY(_FV(B3537,"category_id")))</f>
        <v>-</v>
      </c>
      <c r="K3537" s="4" cm="1">
        <f t="array" ref="K3537">IFERROR(_FV(_xldudf_EVEONLINE_TYPE(_FV(_FV(A3537,"type"),"id")),"Adjusted Price",TRUE),0)</f>
        <v>0</v>
      </c>
      <c r="L3537" s="4">
        <f t="shared" si="55"/>
        <v>0</v>
      </c>
    </row>
    <row r="3538" spans="2:12">
      <c r="B3538" t="str" cm="1">
        <f t="array" ref="B3538">IF(A3538="","-",_xldudf_EVEONLINE_GROUP(_FV(_FV(A3538,"type"),"groupID")))</f>
        <v>-</v>
      </c>
      <c r="C3538" t="str" cm="1">
        <f t="array" ref="C3538">IF(B3538="-","-",_xldudf_EVEONLINE_CATEGORY(_FV(B3538,"category_id")))</f>
        <v>-</v>
      </c>
      <c r="K3538" s="4" cm="1">
        <f t="array" ref="K3538">IFERROR(_FV(_xldudf_EVEONLINE_TYPE(_FV(_FV(A3538,"type"),"id")),"Adjusted Price",TRUE),0)</f>
        <v>0</v>
      </c>
      <c r="L3538" s="4">
        <f t="shared" si="55"/>
        <v>0</v>
      </c>
    </row>
    <row r="3539" spans="2:12">
      <c r="B3539" t="str" cm="1">
        <f t="array" ref="B3539">IF(A3539="","-",_xldudf_EVEONLINE_GROUP(_FV(_FV(A3539,"type"),"groupID")))</f>
        <v>-</v>
      </c>
      <c r="C3539" t="str" cm="1">
        <f t="array" ref="C3539">IF(B3539="-","-",_xldudf_EVEONLINE_CATEGORY(_FV(B3539,"category_id")))</f>
        <v>-</v>
      </c>
      <c r="K3539" s="4" cm="1">
        <f t="array" ref="K3539">IFERROR(_FV(_xldudf_EVEONLINE_TYPE(_FV(_FV(A3539,"type"),"id")),"Adjusted Price",TRUE),0)</f>
        <v>0</v>
      </c>
      <c r="L3539" s="4">
        <f t="shared" si="55"/>
        <v>0</v>
      </c>
    </row>
    <row r="3540" spans="2:12">
      <c r="B3540" t="str" cm="1">
        <f t="array" ref="B3540">IF(A3540="","-",_xldudf_EVEONLINE_GROUP(_FV(_FV(A3540,"type"),"groupID")))</f>
        <v>-</v>
      </c>
      <c r="C3540" t="str" cm="1">
        <f t="array" ref="C3540">IF(B3540="-","-",_xldudf_EVEONLINE_CATEGORY(_FV(B3540,"category_id")))</f>
        <v>-</v>
      </c>
      <c r="K3540" s="4" cm="1">
        <f t="array" ref="K3540">IFERROR(_FV(_xldudf_EVEONLINE_TYPE(_FV(_FV(A3540,"type"),"id")),"Adjusted Price",TRUE),0)</f>
        <v>0</v>
      </c>
      <c r="L3540" s="4">
        <f t="shared" si="55"/>
        <v>0</v>
      </c>
    </row>
    <row r="3541" spans="2:12">
      <c r="B3541" t="str" cm="1">
        <f t="array" ref="B3541">IF(A3541="","-",_xldudf_EVEONLINE_GROUP(_FV(_FV(A3541,"type"),"groupID")))</f>
        <v>-</v>
      </c>
      <c r="C3541" t="str" cm="1">
        <f t="array" ref="C3541">IF(B3541="-","-",_xldudf_EVEONLINE_CATEGORY(_FV(B3541,"category_id")))</f>
        <v>-</v>
      </c>
      <c r="K3541" s="4" cm="1">
        <f t="array" ref="K3541">IFERROR(_FV(_xldudf_EVEONLINE_TYPE(_FV(_FV(A3541,"type"),"id")),"Adjusted Price",TRUE),0)</f>
        <v>0</v>
      </c>
      <c r="L3541" s="4">
        <f t="shared" si="55"/>
        <v>0</v>
      </c>
    </row>
    <row r="3542" spans="2:12">
      <c r="B3542" t="str" cm="1">
        <f t="array" ref="B3542">IF(A3542="","-",_xldudf_EVEONLINE_GROUP(_FV(_FV(A3542,"type"),"groupID")))</f>
        <v>-</v>
      </c>
      <c r="C3542" t="str" cm="1">
        <f t="array" ref="C3542">IF(B3542="-","-",_xldudf_EVEONLINE_CATEGORY(_FV(B3542,"category_id")))</f>
        <v>-</v>
      </c>
      <c r="K3542" s="4" cm="1">
        <f t="array" ref="K3542">IFERROR(_FV(_xldudf_EVEONLINE_TYPE(_FV(_FV(A3542,"type"),"id")),"Adjusted Price",TRUE),0)</f>
        <v>0</v>
      </c>
      <c r="L3542" s="4">
        <f t="shared" si="55"/>
        <v>0</v>
      </c>
    </row>
    <row r="3543" spans="2:12">
      <c r="B3543" t="str" cm="1">
        <f t="array" ref="B3543">IF(A3543="","-",_xldudf_EVEONLINE_GROUP(_FV(_FV(A3543,"type"),"groupID")))</f>
        <v>-</v>
      </c>
      <c r="C3543" t="str" cm="1">
        <f t="array" ref="C3543">IF(B3543="-","-",_xldudf_EVEONLINE_CATEGORY(_FV(B3543,"category_id")))</f>
        <v>-</v>
      </c>
      <c r="K3543" s="4" cm="1">
        <f t="array" ref="K3543">IFERROR(_FV(_xldudf_EVEONLINE_TYPE(_FV(_FV(A3543,"type"),"id")),"Adjusted Price",TRUE),0)</f>
        <v>0</v>
      </c>
      <c r="L3543" s="4">
        <f t="shared" si="55"/>
        <v>0</v>
      </c>
    </row>
    <row r="3544" spans="2:12">
      <c r="B3544" t="str" cm="1">
        <f t="array" ref="B3544">IF(A3544="","-",_xldudf_EVEONLINE_GROUP(_FV(_FV(A3544,"type"),"groupID")))</f>
        <v>-</v>
      </c>
      <c r="C3544" t="str" cm="1">
        <f t="array" ref="C3544">IF(B3544="-","-",_xldudf_EVEONLINE_CATEGORY(_FV(B3544,"category_id")))</f>
        <v>-</v>
      </c>
      <c r="K3544" s="4" cm="1">
        <f t="array" ref="K3544">IFERROR(_FV(_xldudf_EVEONLINE_TYPE(_FV(_FV(A3544,"type"),"id")),"Adjusted Price",TRUE),0)</f>
        <v>0</v>
      </c>
      <c r="L3544" s="4">
        <f t="shared" si="55"/>
        <v>0</v>
      </c>
    </row>
    <row r="3545" spans="2:12">
      <c r="B3545" t="str" cm="1">
        <f t="array" ref="B3545">IF(A3545="","-",_xldudf_EVEONLINE_GROUP(_FV(_FV(A3545,"type"),"groupID")))</f>
        <v>-</v>
      </c>
      <c r="C3545" t="str" cm="1">
        <f t="array" ref="C3545">IF(B3545="-","-",_xldudf_EVEONLINE_CATEGORY(_FV(B3545,"category_id")))</f>
        <v>-</v>
      </c>
      <c r="K3545" s="4" cm="1">
        <f t="array" ref="K3545">IFERROR(_FV(_xldudf_EVEONLINE_TYPE(_FV(_FV(A3545,"type"),"id")),"Adjusted Price",TRUE),0)</f>
        <v>0</v>
      </c>
      <c r="L3545" s="4">
        <f t="shared" si="55"/>
        <v>0</v>
      </c>
    </row>
    <row r="3546" spans="2:12">
      <c r="B3546" t="str" cm="1">
        <f t="array" ref="B3546">IF(A3546="","-",_xldudf_EVEONLINE_GROUP(_FV(_FV(A3546,"type"),"groupID")))</f>
        <v>-</v>
      </c>
      <c r="C3546" t="str" cm="1">
        <f t="array" ref="C3546">IF(B3546="-","-",_xldudf_EVEONLINE_CATEGORY(_FV(B3546,"category_id")))</f>
        <v>-</v>
      </c>
      <c r="K3546" s="4" cm="1">
        <f t="array" ref="K3546">IFERROR(_FV(_xldudf_EVEONLINE_TYPE(_FV(_FV(A3546,"type"),"id")),"Adjusted Price",TRUE),0)</f>
        <v>0</v>
      </c>
      <c r="L3546" s="4">
        <f t="shared" si="55"/>
        <v>0</v>
      </c>
    </row>
    <row r="3547" spans="2:12">
      <c r="B3547" t="str" cm="1">
        <f t="array" ref="B3547">IF(A3547="","-",_xldudf_EVEONLINE_GROUP(_FV(_FV(A3547,"type"),"groupID")))</f>
        <v>-</v>
      </c>
      <c r="C3547" t="str" cm="1">
        <f t="array" ref="C3547">IF(B3547="-","-",_xldudf_EVEONLINE_CATEGORY(_FV(B3547,"category_id")))</f>
        <v>-</v>
      </c>
      <c r="K3547" s="4" cm="1">
        <f t="array" ref="K3547">IFERROR(_FV(_xldudf_EVEONLINE_TYPE(_FV(_FV(A3547,"type"),"id")),"Adjusted Price",TRUE),0)</f>
        <v>0</v>
      </c>
      <c r="L3547" s="4">
        <f t="shared" si="55"/>
        <v>0</v>
      </c>
    </row>
    <row r="3548" spans="2:12">
      <c r="B3548" t="str" cm="1">
        <f t="array" ref="B3548">IF(A3548="","-",_xldudf_EVEONLINE_GROUP(_FV(_FV(A3548,"type"),"groupID")))</f>
        <v>-</v>
      </c>
      <c r="C3548" t="str" cm="1">
        <f t="array" ref="C3548">IF(B3548="-","-",_xldudf_EVEONLINE_CATEGORY(_FV(B3548,"category_id")))</f>
        <v>-</v>
      </c>
      <c r="K3548" s="4" cm="1">
        <f t="array" ref="K3548">IFERROR(_FV(_xldudf_EVEONLINE_TYPE(_FV(_FV(A3548,"type"),"id")),"Adjusted Price",TRUE),0)</f>
        <v>0</v>
      </c>
      <c r="L3548" s="4">
        <f t="shared" si="55"/>
        <v>0</v>
      </c>
    </row>
    <row r="3549" spans="2:12">
      <c r="B3549" t="str" cm="1">
        <f t="array" ref="B3549">IF(A3549="","-",_xldudf_EVEONLINE_GROUP(_FV(_FV(A3549,"type"),"groupID")))</f>
        <v>-</v>
      </c>
      <c r="C3549" t="str" cm="1">
        <f t="array" ref="C3549">IF(B3549="-","-",_xldudf_EVEONLINE_CATEGORY(_FV(B3549,"category_id")))</f>
        <v>-</v>
      </c>
      <c r="K3549" s="4" cm="1">
        <f t="array" ref="K3549">IFERROR(_FV(_xldudf_EVEONLINE_TYPE(_FV(_FV(A3549,"type"),"id")),"Adjusted Price",TRUE),0)</f>
        <v>0</v>
      </c>
      <c r="L3549" s="4">
        <f t="shared" si="55"/>
        <v>0</v>
      </c>
    </row>
    <row r="3550" spans="2:12">
      <c r="B3550" t="str" cm="1">
        <f t="array" ref="B3550">IF(A3550="","-",_xldudf_EVEONLINE_GROUP(_FV(_FV(A3550,"type"),"groupID")))</f>
        <v>-</v>
      </c>
      <c r="C3550" t="str" cm="1">
        <f t="array" ref="C3550">IF(B3550="-","-",_xldudf_EVEONLINE_CATEGORY(_FV(B3550,"category_id")))</f>
        <v>-</v>
      </c>
      <c r="K3550" s="4" cm="1">
        <f t="array" ref="K3550">IFERROR(_FV(_xldudf_EVEONLINE_TYPE(_FV(_FV(A3550,"type"),"id")),"Adjusted Price",TRUE),0)</f>
        <v>0</v>
      </c>
      <c r="L3550" s="4">
        <f t="shared" si="55"/>
        <v>0</v>
      </c>
    </row>
    <row r="3551" spans="2:12">
      <c r="B3551" t="str" cm="1">
        <f t="array" ref="B3551">IF(A3551="","-",_xldudf_EVEONLINE_GROUP(_FV(_FV(A3551,"type"),"groupID")))</f>
        <v>-</v>
      </c>
      <c r="C3551" t="str" cm="1">
        <f t="array" ref="C3551">IF(B3551="-","-",_xldudf_EVEONLINE_CATEGORY(_FV(B3551,"category_id")))</f>
        <v>-</v>
      </c>
      <c r="K3551" s="4" cm="1">
        <f t="array" ref="K3551">IFERROR(_FV(_xldudf_EVEONLINE_TYPE(_FV(_FV(A3551,"type"),"id")),"Adjusted Price",TRUE),0)</f>
        <v>0</v>
      </c>
      <c r="L3551" s="4">
        <f t="shared" si="55"/>
        <v>0</v>
      </c>
    </row>
    <row r="3552" spans="2:12">
      <c r="B3552" t="str" cm="1">
        <f t="array" ref="B3552">IF(A3552="","-",_xldudf_EVEONLINE_GROUP(_FV(_FV(A3552,"type"),"groupID")))</f>
        <v>-</v>
      </c>
      <c r="C3552" t="str" cm="1">
        <f t="array" ref="C3552">IF(B3552="-","-",_xldudf_EVEONLINE_CATEGORY(_FV(B3552,"category_id")))</f>
        <v>-</v>
      </c>
      <c r="K3552" s="4" cm="1">
        <f t="array" ref="K3552">IFERROR(_FV(_xldudf_EVEONLINE_TYPE(_FV(_FV(A3552,"type"),"id")),"Adjusted Price",TRUE),0)</f>
        <v>0</v>
      </c>
      <c r="L3552" s="4">
        <f t="shared" si="55"/>
        <v>0</v>
      </c>
    </row>
    <row r="3553" spans="2:12">
      <c r="B3553" t="str" cm="1">
        <f t="array" ref="B3553">IF(A3553="","-",_xldudf_EVEONLINE_GROUP(_FV(_FV(A3553,"type"),"groupID")))</f>
        <v>-</v>
      </c>
      <c r="C3553" t="str" cm="1">
        <f t="array" ref="C3553">IF(B3553="-","-",_xldudf_EVEONLINE_CATEGORY(_FV(B3553,"category_id")))</f>
        <v>-</v>
      </c>
      <c r="K3553" s="4" cm="1">
        <f t="array" ref="K3553">IFERROR(_FV(_xldudf_EVEONLINE_TYPE(_FV(_FV(A3553,"type"),"id")),"Adjusted Price",TRUE),0)</f>
        <v>0</v>
      </c>
      <c r="L3553" s="4">
        <f t="shared" si="55"/>
        <v>0</v>
      </c>
    </row>
    <row r="3554" spans="2:12">
      <c r="B3554" t="str" cm="1">
        <f t="array" ref="B3554">IF(A3554="","-",_xldudf_EVEONLINE_GROUP(_FV(_FV(A3554,"type"),"groupID")))</f>
        <v>-</v>
      </c>
      <c r="C3554" t="str" cm="1">
        <f t="array" ref="C3554">IF(B3554="-","-",_xldudf_EVEONLINE_CATEGORY(_FV(B3554,"category_id")))</f>
        <v>-</v>
      </c>
      <c r="K3554" s="4" cm="1">
        <f t="array" ref="K3554">IFERROR(_FV(_xldudf_EVEONLINE_TYPE(_FV(_FV(A3554,"type"),"id")),"Adjusted Price",TRUE),0)</f>
        <v>0</v>
      </c>
      <c r="L3554" s="4">
        <f t="shared" si="55"/>
        <v>0</v>
      </c>
    </row>
    <row r="3555" spans="2:12">
      <c r="B3555" t="str" cm="1">
        <f t="array" ref="B3555">IF(A3555="","-",_xldudf_EVEONLINE_GROUP(_FV(_FV(A3555,"type"),"groupID")))</f>
        <v>-</v>
      </c>
      <c r="C3555" t="str" cm="1">
        <f t="array" ref="C3555">IF(B3555="-","-",_xldudf_EVEONLINE_CATEGORY(_FV(B3555,"category_id")))</f>
        <v>-</v>
      </c>
      <c r="K3555" s="4" cm="1">
        <f t="array" ref="K3555">IFERROR(_FV(_xldudf_EVEONLINE_TYPE(_FV(_FV(A3555,"type"),"id")),"Adjusted Price",TRUE),0)</f>
        <v>0</v>
      </c>
      <c r="L3555" s="4">
        <f t="shared" si="55"/>
        <v>0</v>
      </c>
    </row>
    <row r="3556" spans="2:12">
      <c r="B3556" t="str" cm="1">
        <f t="array" ref="B3556">IF(A3556="","-",_xldudf_EVEONLINE_GROUP(_FV(_FV(A3556,"type"),"groupID")))</f>
        <v>-</v>
      </c>
      <c r="C3556" t="str" cm="1">
        <f t="array" ref="C3556">IF(B3556="-","-",_xldudf_EVEONLINE_CATEGORY(_FV(B3556,"category_id")))</f>
        <v>-</v>
      </c>
      <c r="K3556" s="4" cm="1">
        <f t="array" ref="K3556">IFERROR(_FV(_xldudf_EVEONLINE_TYPE(_FV(_FV(A3556,"type"),"id")),"Adjusted Price",TRUE),0)</f>
        <v>0</v>
      </c>
      <c r="L3556" s="4">
        <f t="shared" si="55"/>
        <v>0</v>
      </c>
    </row>
    <row r="3557" spans="2:12">
      <c r="B3557" t="str" cm="1">
        <f t="array" ref="B3557">IF(A3557="","-",_xldudf_EVEONLINE_GROUP(_FV(_FV(A3557,"type"),"groupID")))</f>
        <v>-</v>
      </c>
      <c r="C3557" t="str" cm="1">
        <f t="array" ref="C3557">IF(B3557="-","-",_xldudf_EVEONLINE_CATEGORY(_FV(B3557,"category_id")))</f>
        <v>-</v>
      </c>
      <c r="K3557" s="4" cm="1">
        <f t="array" ref="K3557">IFERROR(_FV(_xldudf_EVEONLINE_TYPE(_FV(_FV(A3557,"type"),"id")),"Adjusted Price",TRUE),0)</f>
        <v>0</v>
      </c>
      <c r="L3557" s="4">
        <f t="shared" si="55"/>
        <v>0</v>
      </c>
    </row>
    <row r="3558" spans="2:12">
      <c r="B3558" t="str" cm="1">
        <f t="array" ref="B3558">IF(A3558="","-",_xldudf_EVEONLINE_GROUP(_FV(_FV(A3558,"type"),"groupID")))</f>
        <v>-</v>
      </c>
      <c r="C3558" t="str" cm="1">
        <f t="array" ref="C3558">IF(B3558="-","-",_xldudf_EVEONLINE_CATEGORY(_FV(B3558,"category_id")))</f>
        <v>-</v>
      </c>
      <c r="K3558" s="4" cm="1">
        <f t="array" ref="K3558">IFERROR(_FV(_xldudf_EVEONLINE_TYPE(_FV(_FV(A3558,"type"),"id")),"Adjusted Price",TRUE),0)</f>
        <v>0</v>
      </c>
      <c r="L3558" s="4">
        <f t="shared" si="55"/>
        <v>0</v>
      </c>
    </row>
    <row r="3559" spans="2:12">
      <c r="B3559" t="str" cm="1">
        <f t="array" ref="B3559">IF(A3559="","-",_xldudf_EVEONLINE_GROUP(_FV(_FV(A3559,"type"),"groupID")))</f>
        <v>-</v>
      </c>
      <c r="C3559" t="str" cm="1">
        <f t="array" ref="C3559">IF(B3559="-","-",_xldudf_EVEONLINE_CATEGORY(_FV(B3559,"category_id")))</f>
        <v>-</v>
      </c>
      <c r="K3559" s="4" cm="1">
        <f t="array" ref="K3559">IFERROR(_FV(_xldudf_EVEONLINE_TYPE(_FV(_FV(A3559,"type"),"id")),"Adjusted Price",TRUE),0)</f>
        <v>0</v>
      </c>
      <c r="L3559" s="4">
        <f t="shared" si="55"/>
        <v>0</v>
      </c>
    </row>
    <row r="3560" spans="2:12">
      <c r="B3560" t="str" cm="1">
        <f t="array" ref="B3560">IF(A3560="","-",_xldudf_EVEONLINE_GROUP(_FV(_FV(A3560,"type"),"groupID")))</f>
        <v>-</v>
      </c>
      <c r="C3560" t="str" cm="1">
        <f t="array" ref="C3560">IF(B3560="-","-",_xldudf_EVEONLINE_CATEGORY(_FV(B3560,"category_id")))</f>
        <v>-</v>
      </c>
      <c r="K3560" s="4" cm="1">
        <f t="array" ref="K3560">IFERROR(_FV(_xldudf_EVEONLINE_TYPE(_FV(_FV(A3560,"type"),"id")),"Adjusted Price",TRUE),0)</f>
        <v>0</v>
      </c>
      <c r="L3560" s="4">
        <f t="shared" si="55"/>
        <v>0</v>
      </c>
    </row>
    <row r="3561" spans="2:12">
      <c r="B3561" t="str" cm="1">
        <f t="array" ref="B3561">IF(A3561="","-",_xldudf_EVEONLINE_GROUP(_FV(_FV(A3561,"type"),"groupID")))</f>
        <v>-</v>
      </c>
      <c r="C3561" t="str" cm="1">
        <f t="array" ref="C3561">IF(B3561="-","-",_xldudf_EVEONLINE_CATEGORY(_FV(B3561,"category_id")))</f>
        <v>-</v>
      </c>
      <c r="K3561" s="4" cm="1">
        <f t="array" ref="K3561">IFERROR(_FV(_xldudf_EVEONLINE_TYPE(_FV(_FV(A3561,"type"),"id")),"Adjusted Price",TRUE),0)</f>
        <v>0</v>
      </c>
      <c r="L3561" s="4">
        <f t="shared" si="55"/>
        <v>0</v>
      </c>
    </row>
    <row r="3562" spans="2:12">
      <c r="B3562" t="str" cm="1">
        <f t="array" ref="B3562">IF(A3562="","-",_xldudf_EVEONLINE_GROUP(_FV(_FV(A3562,"type"),"groupID")))</f>
        <v>-</v>
      </c>
      <c r="C3562" t="str" cm="1">
        <f t="array" ref="C3562">IF(B3562="-","-",_xldudf_EVEONLINE_CATEGORY(_FV(B3562,"category_id")))</f>
        <v>-</v>
      </c>
      <c r="K3562" s="4" cm="1">
        <f t="array" ref="K3562">IFERROR(_FV(_xldudf_EVEONLINE_TYPE(_FV(_FV(A3562,"type"),"id")),"Adjusted Price",TRUE),0)</f>
        <v>0</v>
      </c>
      <c r="L3562" s="4">
        <f t="shared" si="55"/>
        <v>0</v>
      </c>
    </row>
    <row r="3563" spans="2:12">
      <c r="B3563" t="str" cm="1">
        <f t="array" ref="B3563">IF(A3563="","-",_xldudf_EVEONLINE_GROUP(_FV(_FV(A3563,"type"),"groupID")))</f>
        <v>-</v>
      </c>
      <c r="C3563" t="str" cm="1">
        <f t="array" ref="C3563">IF(B3563="-","-",_xldudf_EVEONLINE_CATEGORY(_FV(B3563,"category_id")))</f>
        <v>-</v>
      </c>
      <c r="K3563" s="4" cm="1">
        <f t="array" ref="K3563">IFERROR(_FV(_xldudf_EVEONLINE_TYPE(_FV(_FV(A3563,"type"),"id")),"Adjusted Price",TRUE),0)</f>
        <v>0</v>
      </c>
      <c r="L3563" s="4">
        <f t="shared" si="55"/>
        <v>0</v>
      </c>
    </row>
    <row r="3564" spans="2:12">
      <c r="B3564" t="str" cm="1">
        <f t="array" ref="B3564">IF(A3564="","-",_xldudf_EVEONLINE_GROUP(_FV(_FV(A3564,"type"),"groupID")))</f>
        <v>-</v>
      </c>
      <c r="C3564" t="str" cm="1">
        <f t="array" ref="C3564">IF(B3564="-","-",_xldudf_EVEONLINE_CATEGORY(_FV(B3564,"category_id")))</f>
        <v>-</v>
      </c>
      <c r="K3564" s="4" cm="1">
        <f t="array" ref="K3564">IFERROR(_FV(_xldudf_EVEONLINE_TYPE(_FV(_FV(A3564,"type"),"id")),"Adjusted Price",TRUE),0)</f>
        <v>0</v>
      </c>
      <c r="L3564" s="4">
        <f t="shared" si="55"/>
        <v>0</v>
      </c>
    </row>
    <row r="3565" spans="2:12">
      <c r="B3565" t="str" cm="1">
        <f t="array" ref="B3565">IF(A3565="","-",_xldudf_EVEONLINE_GROUP(_FV(_FV(A3565,"type"),"groupID")))</f>
        <v>-</v>
      </c>
      <c r="C3565" t="str" cm="1">
        <f t="array" ref="C3565">IF(B3565="-","-",_xldudf_EVEONLINE_CATEGORY(_FV(B3565,"category_id")))</f>
        <v>-</v>
      </c>
      <c r="K3565" s="4" cm="1">
        <f t="array" ref="K3565">IFERROR(_FV(_xldudf_EVEONLINE_TYPE(_FV(_FV(A3565,"type"),"id")),"Adjusted Price",TRUE),0)</f>
        <v>0</v>
      </c>
      <c r="L3565" s="4">
        <f t="shared" si="55"/>
        <v>0</v>
      </c>
    </row>
    <row r="3566" spans="2:12">
      <c r="B3566" t="str" cm="1">
        <f t="array" ref="B3566">IF(A3566="","-",_xldudf_EVEONLINE_GROUP(_FV(_FV(A3566,"type"),"groupID")))</f>
        <v>-</v>
      </c>
      <c r="C3566" t="str" cm="1">
        <f t="array" ref="C3566">IF(B3566="-","-",_xldudf_EVEONLINE_CATEGORY(_FV(B3566,"category_id")))</f>
        <v>-</v>
      </c>
      <c r="K3566" s="4" cm="1">
        <f t="array" ref="K3566">IFERROR(_FV(_xldudf_EVEONLINE_TYPE(_FV(_FV(A3566,"type"),"id")),"Adjusted Price",TRUE),0)</f>
        <v>0</v>
      </c>
      <c r="L3566" s="4">
        <f t="shared" si="55"/>
        <v>0</v>
      </c>
    </row>
    <row r="3567" spans="2:12">
      <c r="B3567" t="str" cm="1">
        <f t="array" ref="B3567">IF(A3567="","-",_xldudf_EVEONLINE_GROUP(_FV(_FV(A3567,"type"),"groupID")))</f>
        <v>-</v>
      </c>
      <c r="C3567" t="str" cm="1">
        <f t="array" ref="C3567">IF(B3567="-","-",_xldudf_EVEONLINE_CATEGORY(_FV(B3567,"category_id")))</f>
        <v>-</v>
      </c>
      <c r="K3567" s="4" cm="1">
        <f t="array" ref="K3567">IFERROR(_FV(_xldudf_EVEONLINE_TYPE(_FV(_FV(A3567,"type"),"id")),"Adjusted Price",TRUE),0)</f>
        <v>0</v>
      </c>
      <c r="L3567" s="4">
        <f t="shared" si="55"/>
        <v>0</v>
      </c>
    </row>
    <row r="3568" spans="2:12">
      <c r="B3568" t="str" cm="1">
        <f t="array" ref="B3568">IF(A3568="","-",_xldudf_EVEONLINE_GROUP(_FV(_FV(A3568,"type"),"groupID")))</f>
        <v>-</v>
      </c>
      <c r="C3568" t="str" cm="1">
        <f t="array" ref="C3568">IF(B3568="-","-",_xldudf_EVEONLINE_CATEGORY(_FV(B3568,"category_id")))</f>
        <v>-</v>
      </c>
      <c r="K3568" s="4" cm="1">
        <f t="array" ref="K3568">IFERROR(_FV(_xldudf_EVEONLINE_TYPE(_FV(_FV(A3568,"type"),"id")),"Adjusted Price",TRUE),0)</f>
        <v>0</v>
      </c>
      <c r="L3568" s="4">
        <f t="shared" si="55"/>
        <v>0</v>
      </c>
    </row>
    <row r="3569" spans="2:12">
      <c r="B3569" t="str" cm="1">
        <f t="array" ref="B3569">IF(A3569="","-",_xldudf_EVEONLINE_GROUP(_FV(_FV(A3569,"type"),"groupID")))</f>
        <v>-</v>
      </c>
      <c r="C3569" t="str" cm="1">
        <f t="array" ref="C3569">IF(B3569="-","-",_xldudf_EVEONLINE_CATEGORY(_FV(B3569,"category_id")))</f>
        <v>-</v>
      </c>
      <c r="K3569" s="4" cm="1">
        <f t="array" ref="K3569">IFERROR(_FV(_xldudf_EVEONLINE_TYPE(_FV(_FV(A3569,"type"),"id")),"Adjusted Price",TRUE),0)</f>
        <v>0</v>
      </c>
      <c r="L3569" s="4">
        <f t="shared" si="55"/>
        <v>0</v>
      </c>
    </row>
    <row r="3570" spans="2:12">
      <c r="B3570" t="str" cm="1">
        <f t="array" ref="B3570">IF(A3570="","-",_xldudf_EVEONLINE_GROUP(_FV(_FV(A3570,"type"),"groupID")))</f>
        <v>-</v>
      </c>
      <c r="C3570" t="str" cm="1">
        <f t="array" ref="C3570">IF(B3570="-","-",_xldudf_EVEONLINE_CATEGORY(_FV(B3570,"category_id")))</f>
        <v>-</v>
      </c>
      <c r="K3570" s="4" cm="1">
        <f t="array" ref="K3570">IFERROR(_FV(_xldudf_EVEONLINE_TYPE(_FV(_FV(A3570,"type"),"id")),"Adjusted Price",TRUE),0)</f>
        <v>0</v>
      </c>
      <c r="L3570" s="4">
        <f t="shared" si="55"/>
        <v>0</v>
      </c>
    </row>
    <row r="3571" spans="2:12">
      <c r="B3571" t="str" cm="1">
        <f t="array" ref="B3571">IF(A3571="","-",_xldudf_EVEONLINE_GROUP(_FV(_FV(A3571,"type"),"groupID")))</f>
        <v>-</v>
      </c>
      <c r="C3571" t="str" cm="1">
        <f t="array" ref="C3571">IF(B3571="-","-",_xldudf_EVEONLINE_CATEGORY(_FV(B3571,"category_id")))</f>
        <v>-</v>
      </c>
      <c r="K3571" s="4" cm="1">
        <f t="array" ref="K3571">IFERROR(_FV(_xldudf_EVEONLINE_TYPE(_FV(_FV(A3571,"type"),"id")),"Adjusted Price",TRUE),0)</f>
        <v>0</v>
      </c>
      <c r="L3571" s="4">
        <f t="shared" si="55"/>
        <v>0</v>
      </c>
    </row>
    <row r="3572" spans="2:12">
      <c r="B3572" t="str" cm="1">
        <f t="array" ref="B3572">IF(A3572="","-",_xldudf_EVEONLINE_GROUP(_FV(_FV(A3572,"type"),"groupID")))</f>
        <v>-</v>
      </c>
      <c r="C3572" t="str" cm="1">
        <f t="array" ref="C3572">IF(B3572="-","-",_xldudf_EVEONLINE_CATEGORY(_FV(B3572,"category_id")))</f>
        <v>-</v>
      </c>
      <c r="K3572" s="4" cm="1">
        <f t="array" ref="K3572">IFERROR(_FV(_xldudf_EVEONLINE_TYPE(_FV(_FV(A3572,"type"),"id")),"Adjusted Price",TRUE),0)</f>
        <v>0</v>
      </c>
      <c r="L3572" s="4">
        <f t="shared" si="55"/>
        <v>0</v>
      </c>
    </row>
    <row r="3573" spans="2:12">
      <c r="B3573" t="str" cm="1">
        <f t="array" ref="B3573">IF(A3573="","-",_xldudf_EVEONLINE_GROUP(_FV(_FV(A3573,"type"),"groupID")))</f>
        <v>-</v>
      </c>
      <c r="C3573" t="str" cm="1">
        <f t="array" ref="C3573">IF(B3573="-","-",_xldudf_EVEONLINE_CATEGORY(_FV(B3573,"category_id")))</f>
        <v>-</v>
      </c>
      <c r="K3573" s="4" cm="1">
        <f t="array" ref="K3573">IFERROR(_FV(_xldudf_EVEONLINE_TYPE(_FV(_FV(A3573,"type"),"id")),"Adjusted Price",TRUE),0)</f>
        <v>0</v>
      </c>
      <c r="L3573" s="4">
        <f t="shared" si="55"/>
        <v>0</v>
      </c>
    </row>
    <row r="3574" spans="2:12">
      <c r="B3574" t="str" cm="1">
        <f t="array" ref="B3574">IF(A3574="","-",_xldudf_EVEONLINE_GROUP(_FV(_FV(A3574,"type"),"groupID")))</f>
        <v>-</v>
      </c>
      <c r="C3574" t="str" cm="1">
        <f t="array" ref="C3574">IF(B3574="-","-",_xldudf_EVEONLINE_CATEGORY(_FV(B3574,"category_id")))</f>
        <v>-</v>
      </c>
      <c r="K3574" s="4" cm="1">
        <f t="array" ref="K3574">IFERROR(_FV(_xldudf_EVEONLINE_TYPE(_FV(_FV(A3574,"type"),"id")),"Adjusted Price",TRUE),0)</f>
        <v>0</v>
      </c>
      <c r="L3574" s="4">
        <f t="shared" si="55"/>
        <v>0</v>
      </c>
    </row>
    <row r="3575" spans="2:12">
      <c r="B3575" t="str" cm="1">
        <f t="array" ref="B3575">IF(A3575="","-",_xldudf_EVEONLINE_GROUP(_FV(_FV(A3575,"type"),"groupID")))</f>
        <v>-</v>
      </c>
      <c r="C3575" t="str" cm="1">
        <f t="array" ref="C3575">IF(B3575="-","-",_xldudf_EVEONLINE_CATEGORY(_FV(B3575,"category_id")))</f>
        <v>-</v>
      </c>
      <c r="K3575" s="4" cm="1">
        <f t="array" ref="K3575">IFERROR(_FV(_xldudf_EVEONLINE_TYPE(_FV(_FV(A3575,"type"),"id")),"Adjusted Price",TRUE),0)</f>
        <v>0</v>
      </c>
      <c r="L3575" s="4">
        <f t="shared" si="55"/>
        <v>0</v>
      </c>
    </row>
    <row r="3576" spans="2:12">
      <c r="B3576" t="str" cm="1">
        <f t="array" ref="B3576">IF(A3576="","-",_xldudf_EVEONLINE_GROUP(_FV(_FV(A3576,"type"),"groupID")))</f>
        <v>-</v>
      </c>
      <c r="C3576" t="str" cm="1">
        <f t="array" ref="C3576">IF(B3576="-","-",_xldudf_EVEONLINE_CATEGORY(_FV(B3576,"category_id")))</f>
        <v>-</v>
      </c>
      <c r="K3576" s="4" cm="1">
        <f t="array" ref="K3576">IFERROR(_FV(_xldudf_EVEONLINE_TYPE(_FV(_FV(A3576,"type"),"id")),"Adjusted Price",TRUE),0)</f>
        <v>0</v>
      </c>
      <c r="L3576" s="4">
        <f t="shared" si="55"/>
        <v>0</v>
      </c>
    </row>
    <row r="3577" spans="2:12">
      <c r="B3577" t="str" cm="1">
        <f t="array" ref="B3577">IF(A3577="","-",_xldudf_EVEONLINE_GROUP(_FV(_FV(A3577,"type"),"groupID")))</f>
        <v>-</v>
      </c>
      <c r="C3577" t="str" cm="1">
        <f t="array" ref="C3577">IF(B3577="-","-",_xldudf_EVEONLINE_CATEGORY(_FV(B3577,"category_id")))</f>
        <v>-</v>
      </c>
      <c r="K3577" s="4" cm="1">
        <f t="array" ref="K3577">IFERROR(_FV(_xldudf_EVEONLINE_TYPE(_FV(_FV(A3577,"type"),"id")),"Adjusted Price",TRUE),0)</f>
        <v>0</v>
      </c>
      <c r="L3577" s="4">
        <f t="shared" si="55"/>
        <v>0</v>
      </c>
    </row>
    <row r="3578" spans="2:12">
      <c r="B3578" t="str" cm="1">
        <f t="array" ref="B3578">IF(A3578="","-",_xldudf_EVEONLINE_GROUP(_FV(_FV(A3578,"type"),"groupID")))</f>
        <v>-</v>
      </c>
      <c r="C3578" t="str" cm="1">
        <f t="array" ref="C3578">IF(B3578="-","-",_xldudf_EVEONLINE_CATEGORY(_FV(B3578,"category_id")))</f>
        <v>-</v>
      </c>
      <c r="K3578" s="4" cm="1">
        <f t="array" ref="K3578">IFERROR(_FV(_xldudf_EVEONLINE_TYPE(_FV(_FV(A3578,"type"),"id")),"Adjusted Price",TRUE),0)</f>
        <v>0</v>
      </c>
      <c r="L3578" s="4">
        <f t="shared" si="55"/>
        <v>0</v>
      </c>
    </row>
    <row r="3579" spans="2:12">
      <c r="B3579" t="str" cm="1">
        <f t="array" ref="B3579">IF(A3579="","-",_xldudf_EVEONLINE_GROUP(_FV(_FV(A3579,"type"),"groupID")))</f>
        <v>-</v>
      </c>
      <c r="C3579" t="str" cm="1">
        <f t="array" ref="C3579">IF(B3579="-","-",_xldudf_EVEONLINE_CATEGORY(_FV(B3579,"category_id")))</f>
        <v>-</v>
      </c>
      <c r="K3579" s="4" cm="1">
        <f t="array" ref="K3579">IFERROR(_FV(_xldudf_EVEONLINE_TYPE(_FV(_FV(A3579,"type"),"id")),"Adjusted Price",TRUE),0)</f>
        <v>0</v>
      </c>
      <c r="L3579" s="4">
        <f t="shared" si="55"/>
        <v>0</v>
      </c>
    </row>
    <row r="3580" spans="2:12">
      <c r="B3580" t="str" cm="1">
        <f t="array" ref="B3580">IF(A3580="","-",_xldudf_EVEONLINE_GROUP(_FV(_FV(A3580,"type"),"groupID")))</f>
        <v>-</v>
      </c>
      <c r="C3580" t="str" cm="1">
        <f t="array" ref="C3580">IF(B3580="-","-",_xldudf_EVEONLINE_CATEGORY(_FV(B3580,"category_id")))</f>
        <v>-</v>
      </c>
      <c r="K3580" s="4" cm="1">
        <f t="array" ref="K3580">IFERROR(_FV(_xldudf_EVEONLINE_TYPE(_FV(_FV(A3580,"type"),"id")),"Adjusted Price",TRUE),0)</f>
        <v>0</v>
      </c>
      <c r="L3580" s="4">
        <f t="shared" si="55"/>
        <v>0</v>
      </c>
    </row>
    <row r="3581" spans="2:12">
      <c r="B3581" t="str" cm="1">
        <f t="array" ref="B3581">IF(A3581="","-",_xldudf_EVEONLINE_GROUP(_FV(_FV(A3581,"type"),"groupID")))</f>
        <v>-</v>
      </c>
      <c r="C3581" t="str" cm="1">
        <f t="array" ref="C3581">IF(B3581="-","-",_xldudf_EVEONLINE_CATEGORY(_FV(B3581,"category_id")))</f>
        <v>-</v>
      </c>
      <c r="K3581" s="4" cm="1">
        <f t="array" ref="K3581">IFERROR(_FV(_xldudf_EVEONLINE_TYPE(_FV(_FV(A3581,"type"),"id")),"Adjusted Price",TRUE),0)</f>
        <v>0</v>
      </c>
      <c r="L3581" s="4">
        <f t="shared" si="55"/>
        <v>0</v>
      </c>
    </row>
    <row r="3582" spans="2:12">
      <c r="B3582" t="str" cm="1">
        <f t="array" ref="B3582">IF(A3582="","-",_xldudf_EVEONLINE_GROUP(_FV(_FV(A3582,"type"),"groupID")))</f>
        <v>-</v>
      </c>
      <c r="C3582" t="str" cm="1">
        <f t="array" ref="C3582">IF(B3582="-","-",_xldudf_EVEONLINE_CATEGORY(_FV(B3582,"category_id")))</f>
        <v>-</v>
      </c>
      <c r="K3582" s="4" cm="1">
        <f t="array" ref="K3582">IFERROR(_FV(_xldudf_EVEONLINE_TYPE(_FV(_FV(A3582,"type"),"id")),"Adjusted Price",TRUE),0)</f>
        <v>0</v>
      </c>
      <c r="L3582" s="4">
        <f t="shared" si="55"/>
        <v>0</v>
      </c>
    </row>
    <row r="3583" spans="2:12">
      <c r="B3583" t="str" cm="1">
        <f t="array" ref="B3583">IF(A3583="","-",_xldudf_EVEONLINE_GROUP(_FV(_FV(A3583,"type"),"groupID")))</f>
        <v>-</v>
      </c>
      <c r="C3583" t="str" cm="1">
        <f t="array" ref="C3583">IF(B3583="-","-",_xldudf_EVEONLINE_CATEGORY(_FV(B3583,"category_id")))</f>
        <v>-</v>
      </c>
      <c r="K3583" s="4" cm="1">
        <f t="array" ref="K3583">IFERROR(_FV(_xldudf_EVEONLINE_TYPE(_FV(_FV(A3583,"type"),"id")),"Adjusted Price",TRUE),0)</f>
        <v>0</v>
      </c>
      <c r="L3583" s="4">
        <f t="shared" si="55"/>
        <v>0</v>
      </c>
    </row>
    <row r="3584" spans="2:12">
      <c r="B3584" t="str" cm="1">
        <f t="array" ref="B3584">IF(A3584="","-",_xldudf_EVEONLINE_GROUP(_FV(_FV(A3584,"type"),"groupID")))</f>
        <v>-</v>
      </c>
      <c r="C3584" t="str" cm="1">
        <f t="array" ref="C3584">IF(B3584="-","-",_xldudf_EVEONLINE_CATEGORY(_FV(B3584,"category_id")))</f>
        <v>-</v>
      </c>
      <c r="K3584" s="4" cm="1">
        <f t="array" ref="K3584">IFERROR(_FV(_xldudf_EVEONLINE_TYPE(_FV(_FV(A3584,"type"),"id")),"Adjusted Price",TRUE),0)</f>
        <v>0</v>
      </c>
      <c r="L3584" s="4">
        <f t="shared" si="55"/>
        <v>0</v>
      </c>
    </row>
    <row r="3585" spans="2:12">
      <c r="B3585" t="str" cm="1">
        <f t="array" ref="B3585">IF(A3585="","-",_xldudf_EVEONLINE_GROUP(_FV(_FV(A3585,"type"),"groupID")))</f>
        <v>-</v>
      </c>
      <c r="C3585" t="str" cm="1">
        <f t="array" ref="C3585">IF(B3585="-","-",_xldudf_EVEONLINE_CATEGORY(_FV(B3585,"category_id")))</f>
        <v>-</v>
      </c>
      <c r="K3585" s="4" cm="1">
        <f t="array" ref="K3585">IFERROR(_FV(_xldudf_EVEONLINE_TYPE(_FV(_FV(A3585,"type"),"id")),"Adjusted Price",TRUE),0)</f>
        <v>0</v>
      </c>
      <c r="L3585" s="4">
        <f t="shared" si="55"/>
        <v>0</v>
      </c>
    </row>
    <row r="3586" spans="2:12">
      <c r="B3586" t="str" cm="1">
        <f t="array" ref="B3586">IF(A3586="","-",_xldudf_EVEONLINE_GROUP(_FV(_FV(A3586,"type"),"groupID")))</f>
        <v>-</v>
      </c>
      <c r="C3586" t="str" cm="1">
        <f t="array" ref="C3586">IF(B3586="-","-",_xldudf_EVEONLINE_CATEGORY(_FV(B3586,"category_id")))</f>
        <v>-</v>
      </c>
      <c r="K3586" s="4" cm="1">
        <f t="array" ref="K3586">IFERROR(_FV(_xldudf_EVEONLINE_TYPE(_FV(_FV(A3586,"type"),"id")),"Adjusted Price",TRUE),0)</f>
        <v>0</v>
      </c>
      <c r="L3586" s="4">
        <f t="shared" si="55"/>
        <v>0</v>
      </c>
    </row>
    <row r="3587" spans="2:12">
      <c r="B3587" t="str" cm="1">
        <f t="array" ref="B3587">IF(A3587="","-",_xldudf_EVEONLINE_GROUP(_FV(_FV(A3587,"type"),"groupID")))</f>
        <v>-</v>
      </c>
      <c r="C3587" t="str" cm="1">
        <f t="array" ref="C3587">IF(B3587="-","-",_xldudf_EVEONLINE_CATEGORY(_FV(B3587,"category_id")))</f>
        <v>-</v>
      </c>
      <c r="K3587" s="4" cm="1">
        <f t="array" ref="K3587">IFERROR(_FV(_xldudf_EVEONLINE_TYPE(_FV(_FV(A3587,"type"),"id")),"Adjusted Price",TRUE),0)</f>
        <v>0</v>
      </c>
      <c r="L3587" s="4">
        <f t="shared" ref="L3587:L3650" si="56">F3587*K3587</f>
        <v>0</v>
      </c>
    </row>
    <row r="3588" spans="2:12">
      <c r="B3588" t="str" cm="1">
        <f t="array" ref="B3588">IF(A3588="","-",_xldudf_EVEONLINE_GROUP(_FV(_FV(A3588,"type"),"groupID")))</f>
        <v>-</v>
      </c>
      <c r="C3588" t="str" cm="1">
        <f t="array" ref="C3588">IF(B3588="-","-",_xldudf_EVEONLINE_CATEGORY(_FV(B3588,"category_id")))</f>
        <v>-</v>
      </c>
      <c r="K3588" s="4" cm="1">
        <f t="array" ref="K3588">IFERROR(_FV(_xldudf_EVEONLINE_TYPE(_FV(_FV(A3588,"type"),"id")),"Adjusted Price",TRUE),0)</f>
        <v>0</v>
      </c>
      <c r="L3588" s="4">
        <f t="shared" si="56"/>
        <v>0</v>
      </c>
    </row>
    <row r="3589" spans="2:12">
      <c r="B3589" t="str" cm="1">
        <f t="array" ref="B3589">IF(A3589="","-",_xldudf_EVEONLINE_GROUP(_FV(_FV(A3589,"type"),"groupID")))</f>
        <v>-</v>
      </c>
      <c r="C3589" t="str" cm="1">
        <f t="array" ref="C3589">IF(B3589="-","-",_xldudf_EVEONLINE_CATEGORY(_FV(B3589,"category_id")))</f>
        <v>-</v>
      </c>
      <c r="K3589" s="4" cm="1">
        <f t="array" ref="K3589">IFERROR(_FV(_xldudf_EVEONLINE_TYPE(_FV(_FV(A3589,"type"),"id")),"Adjusted Price",TRUE),0)</f>
        <v>0</v>
      </c>
      <c r="L3589" s="4">
        <f t="shared" si="56"/>
        <v>0</v>
      </c>
    </row>
    <row r="3590" spans="2:12">
      <c r="B3590" t="str" cm="1">
        <f t="array" ref="B3590">IF(A3590="","-",_xldudf_EVEONLINE_GROUP(_FV(_FV(A3590,"type"),"groupID")))</f>
        <v>-</v>
      </c>
      <c r="C3590" t="str" cm="1">
        <f t="array" ref="C3590">IF(B3590="-","-",_xldudf_EVEONLINE_CATEGORY(_FV(B3590,"category_id")))</f>
        <v>-</v>
      </c>
      <c r="K3590" s="4" cm="1">
        <f t="array" ref="K3590">IFERROR(_FV(_xldudf_EVEONLINE_TYPE(_FV(_FV(A3590,"type"),"id")),"Adjusted Price",TRUE),0)</f>
        <v>0</v>
      </c>
      <c r="L3590" s="4">
        <f t="shared" si="56"/>
        <v>0</v>
      </c>
    </row>
    <row r="3591" spans="2:12">
      <c r="B3591" t="str" cm="1">
        <f t="array" ref="B3591">IF(A3591="","-",_xldudf_EVEONLINE_GROUP(_FV(_FV(A3591,"type"),"groupID")))</f>
        <v>-</v>
      </c>
      <c r="C3591" t="str" cm="1">
        <f t="array" ref="C3591">IF(B3591="-","-",_xldudf_EVEONLINE_CATEGORY(_FV(B3591,"category_id")))</f>
        <v>-</v>
      </c>
      <c r="K3591" s="4" cm="1">
        <f t="array" ref="K3591">IFERROR(_FV(_xldudf_EVEONLINE_TYPE(_FV(_FV(A3591,"type"),"id")),"Adjusted Price",TRUE),0)</f>
        <v>0</v>
      </c>
      <c r="L3591" s="4">
        <f t="shared" si="56"/>
        <v>0</v>
      </c>
    </row>
    <row r="3592" spans="2:12">
      <c r="B3592" t="str" cm="1">
        <f t="array" ref="B3592">IF(A3592="","-",_xldudf_EVEONLINE_GROUP(_FV(_FV(A3592,"type"),"groupID")))</f>
        <v>-</v>
      </c>
      <c r="C3592" t="str" cm="1">
        <f t="array" ref="C3592">IF(B3592="-","-",_xldudf_EVEONLINE_CATEGORY(_FV(B3592,"category_id")))</f>
        <v>-</v>
      </c>
      <c r="K3592" s="4" cm="1">
        <f t="array" ref="K3592">IFERROR(_FV(_xldudf_EVEONLINE_TYPE(_FV(_FV(A3592,"type"),"id")),"Adjusted Price",TRUE),0)</f>
        <v>0</v>
      </c>
      <c r="L3592" s="4">
        <f t="shared" si="56"/>
        <v>0</v>
      </c>
    </row>
    <row r="3593" spans="2:12">
      <c r="B3593" t="str" cm="1">
        <f t="array" ref="B3593">IF(A3593="","-",_xldudf_EVEONLINE_GROUP(_FV(_FV(A3593,"type"),"groupID")))</f>
        <v>-</v>
      </c>
      <c r="C3593" t="str" cm="1">
        <f t="array" ref="C3593">IF(B3593="-","-",_xldudf_EVEONLINE_CATEGORY(_FV(B3593,"category_id")))</f>
        <v>-</v>
      </c>
      <c r="K3593" s="4" cm="1">
        <f t="array" ref="K3593">IFERROR(_FV(_xldudf_EVEONLINE_TYPE(_FV(_FV(A3593,"type"),"id")),"Adjusted Price",TRUE),0)</f>
        <v>0</v>
      </c>
      <c r="L3593" s="4">
        <f t="shared" si="56"/>
        <v>0</v>
      </c>
    </row>
    <row r="3594" spans="2:12">
      <c r="B3594" t="str" cm="1">
        <f t="array" ref="B3594">IF(A3594="","-",_xldudf_EVEONLINE_GROUP(_FV(_FV(A3594,"type"),"groupID")))</f>
        <v>-</v>
      </c>
      <c r="C3594" t="str" cm="1">
        <f t="array" ref="C3594">IF(B3594="-","-",_xldudf_EVEONLINE_CATEGORY(_FV(B3594,"category_id")))</f>
        <v>-</v>
      </c>
      <c r="K3594" s="4" cm="1">
        <f t="array" ref="K3594">IFERROR(_FV(_xldudf_EVEONLINE_TYPE(_FV(_FV(A3594,"type"),"id")),"Adjusted Price",TRUE),0)</f>
        <v>0</v>
      </c>
      <c r="L3594" s="4">
        <f t="shared" si="56"/>
        <v>0</v>
      </c>
    </row>
    <row r="3595" spans="2:12">
      <c r="B3595" t="str" cm="1">
        <f t="array" ref="B3595">IF(A3595="","-",_xldudf_EVEONLINE_GROUP(_FV(_FV(A3595,"type"),"groupID")))</f>
        <v>-</v>
      </c>
      <c r="C3595" t="str" cm="1">
        <f t="array" ref="C3595">IF(B3595="-","-",_xldudf_EVEONLINE_CATEGORY(_FV(B3595,"category_id")))</f>
        <v>-</v>
      </c>
      <c r="K3595" s="4" cm="1">
        <f t="array" ref="K3595">IFERROR(_FV(_xldudf_EVEONLINE_TYPE(_FV(_FV(A3595,"type"),"id")),"Adjusted Price",TRUE),0)</f>
        <v>0</v>
      </c>
      <c r="L3595" s="4">
        <f t="shared" si="56"/>
        <v>0</v>
      </c>
    </row>
    <row r="3596" spans="2:12">
      <c r="B3596" t="str" cm="1">
        <f t="array" ref="B3596">IF(A3596="","-",_xldudf_EVEONLINE_GROUP(_FV(_FV(A3596,"type"),"groupID")))</f>
        <v>-</v>
      </c>
      <c r="C3596" t="str" cm="1">
        <f t="array" ref="C3596">IF(B3596="-","-",_xldudf_EVEONLINE_CATEGORY(_FV(B3596,"category_id")))</f>
        <v>-</v>
      </c>
      <c r="K3596" s="4" cm="1">
        <f t="array" ref="K3596">IFERROR(_FV(_xldudf_EVEONLINE_TYPE(_FV(_FV(A3596,"type"),"id")),"Adjusted Price",TRUE),0)</f>
        <v>0</v>
      </c>
      <c r="L3596" s="4">
        <f t="shared" si="56"/>
        <v>0</v>
      </c>
    </row>
    <row r="3597" spans="2:12">
      <c r="B3597" t="str" cm="1">
        <f t="array" ref="B3597">IF(A3597="","-",_xldudf_EVEONLINE_GROUP(_FV(_FV(A3597,"type"),"groupID")))</f>
        <v>-</v>
      </c>
      <c r="C3597" t="str" cm="1">
        <f t="array" ref="C3597">IF(B3597="-","-",_xldudf_EVEONLINE_CATEGORY(_FV(B3597,"category_id")))</f>
        <v>-</v>
      </c>
      <c r="K3597" s="4" cm="1">
        <f t="array" ref="K3597">IFERROR(_FV(_xldudf_EVEONLINE_TYPE(_FV(_FV(A3597,"type"),"id")),"Adjusted Price",TRUE),0)</f>
        <v>0</v>
      </c>
      <c r="L3597" s="4">
        <f t="shared" si="56"/>
        <v>0</v>
      </c>
    </row>
    <row r="3598" spans="2:12">
      <c r="B3598" t="str" cm="1">
        <f t="array" ref="B3598">IF(A3598="","-",_xldudf_EVEONLINE_GROUP(_FV(_FV(A3598,"type"),"groupID")))</f>
        <v>-</v>
      </c>
      <c r="C3598" t="str" cm="1">
        <f t="array" ref="C3598">IF(B3598="-","-",_xldudf_EVEONLINE_CATEGORY(_FV(B3598,"category_id")))</f>
        <v>-</v>
      </c>
      <c r="K3598" s="4" cm="1">
        <f t="array" ref="K3598">IFERROR(_FV(_xldudf_EVEONLINE_TYPE(_FV(_FV(A3598,"type"),"id")),"Adjusted Price",TRUE),0)</f>
        <v>0</v>
      </c>
      <c r="L3598" s="4">
        <f t="shared" si="56"/>
        <v>0</v>
      </c>
    </row>
    <row r="3599" spans="2:12">
      <c r="B3599" t="str" cm="1">
        <f t="array" ref="B3599">IF(A3599="","-",_xldudf_EVEONLINE_GROUP(_FV(_FV(A3599,"type"),"groupID")))</f>
        <v>-</v>
      </c>
      <c r="C3599" t="str" cm="1">
        <f t="array" ref="C3599">IF(B3599="-","-",_xldudf_EVEONLINE_CATEGORY(_FV(B3599,"category_id")))</f>
        <v>-</v>
      </c>
      <c r="K3599" s="4" cm="1">
        <f t="array" ref="K3599">IFERROR(_FV(_xldudf_EVEONLINE_TYPE(_FV(_FV(A3599,"type"),"id")),"Adjusted Price",TRUE),0)</f>
        <v>0</v>
      </c>
      <c r="L3599" s="4">
        <f t="shared" si="56"/>
        <v>0</v>
      </c>
    </row>
    <row r="3600" spans="2:12">
      <c r="B3600" t="str" cm="1">
        <f t="array" ref="B3600">IF(A3600="","-",_xldudf_EVEONLINE_GROUP(_FV(_FV(A3600,"type"),"groupID")))</f>
        <v>-</v>
      </c>
      <c r="C3600" t="str" cm="1">
        <f t="array" ref="C3600">IF(B3600="-","-",_xldudf_EVEONLINE_CATEGORY(_FV(B3600,"category_id")))</f>
        <v>-</v>
      </c>
      <c r="K3600" s="4" cm="1">
        <f t="array" ref="K3600">IFERROR(_FV(_xldudf_EVEONLINE_TYPE(_FV(_FV(A3600,"type"),"id")),"Adjusted Price",TRUE),0)</f>
        <v>0</v>
      </c>
      <c r="L3600" s="4">
        <f t="shared" si="56"/>
        <v>0</v>
      </c>
    </row>
    <row r="3601" spans="2:12">
      <c r="B3601" t="str" cm="1">
        <f t="array" ref="B3601">IF(A3601="","-",_xldudf_EVEONLINE_GROUP(_FV(_FV(A3601,"type"),"groupID")))</f>
        <v>-</v>
      </c>
      <c r="C3601" t="str" cm="1">
        <f t="array" ref="C3601">IF(B3601="-","-",_xldudf_EVEONLINE_CATEGORY(_FV(B3601,"category_id")))</f>
        <v>-</v>
      </c>
      <c r="K3601" s="4" cm="1">
        <f t="array" ref="K3601">IFERROR(_FV(_xldudf_EVEONLINE_TYPE(_FV(_FV(A3601,"type"),"id")),"Adjusted Price",TRUE),0)</f>
        <v>0</v>
      </c>
      <c r="L3601" s="4">
        <f t="shared" si="56"/>
        <v>0</v>
      </c>
    </row>
    <row r="3602" spans="2:12">
      <c r="B3602" t="str" cm="1">
        <f t="array" ref="B3602">IF(A3602="","-",_xldudf_EVEONLINE_GROUP(_FV(_FV(A3602,"type"),"groupID")))</f>
        <v>-</v>
      </c>
      <c r="C3602" t="str" cm="1">
        <f t="array" ref="C3602">IF(B3602="-","-",_xldudf_EVEONLINE_CATEGORY(_FV(B3602,"category_id")))</f>
        <v>-</v>
      </c>
      <c r="K3602" s="4" cm="1">
        <f t="array" ref="K3602">IFERROR(_FV(_xldudf_EVEONLINE_TYPE(_FV(_FV(A3602,"type"),"id")),"Adjusted Price",TRUE),0)</f>
        <v>0</v>
      </c>
      <c r="L3602" s="4">
        <f t="shared" si="56"/>
        <v>0</v>
      </c>
    </row>
    <row r="3603" spans="2:12">
      <c r="B3603" t="str" cm="1">
        <f t="array" ref="B3603">IF(A3603="","-",_xldudf_EVEONLINE_GROUP(_FV(_FV(A3603,"type"),"groupID")))</f>
        <v>-</v>
      </c>
      <c r="C3603" t="str" cm="1">
        <f t="array" ref="C3603">IF(B3603="-","-",_xldudf_EVEONLINE_CATEGORY(_FV(B3603,"category_id")))</f>
        <v>-</v>
      </c>
      <c r="K3603" s="4" cm="1">
        <f t="array" ref="K3603">IFERROR(_FV(_xldudf_EVEONLINE_TYPE(_FV(_FV(A3603,"type"),"id")),"Adjusted Price",TRUE),0)</f>
        <v>0</v>
      </c>
      <c r="L3603" s="4">
        <f t="shared" si="56"/>
        <v>0</v>
      </c>
    </row>
    <row r="3604" spans="2:12">
      <c r="B3604" t="str" cm="1">
        <f t="array" ref="B3604">IF(A3604="","-",_xldudf_EVEONLINE_GROUP(_FV(_FV(A3604,"type"),"groupID")))</f>
        <v>-</v>
      </c>
      <c r="C3604" t="str" cm="1">
        <f t="array" ref="C3604">IF(B3604="-","-",_xldudf_EVEONLINE_CATEGORY(_FV(B3604,"category_id")))</f>
        <v>-</v>
      </c>
      <c r="K3604" s="4" cm="1">
        <f t="array" ref="K3604">IFERROR(_FV(_xldudf_EVEONLINE_TYPE(_FV(_FV(A3604,"type"),"id")),"Adjusted Price",TRUE),0)</f>
        <v>0</v>
      </c>
      <c r="L3604" s="4">
        <f t="shared" si="56"/>
        <v>0</v>
      </c>
    </row>
    <row r="3605" spans="2:12">
      <c r="B3605" t="str" cm="1">
        <f t="array" ref="B3605">IF(A3605="","-",_xldudf_EVEONLINE_GROUP(_FV(_FV(A3605,"type"),"groupID")))</f>
        <v>-</v>
      </c>
      <c r="C3605" t="str" cm="1">
        <f t="array" ref="C3605">IF(B3605="-","-",_xldudf_EVEONLINE_CATEGORY(_FV(B3605,"category_id")))</f>
        <v>-</v>
      </c>
      <c r="K3605" s="4" cm="1">
        <f t="array" ref="K3605">IFERROR(_FV(_xldudf_EVEONLINE_TYPE(_FV(_FV(A3605,"type"),"id")),"Adjusted Price",TRUE),0)</f>
        <v>0</v>
      </c>
      <c r="L3605" s="4">
        <f t="shared" si="56"/>
        <v>0</v>
      </c>
    </row>
    <row r="3606" spans="2:12">
      <c r="B3606" t="str" cm="1">
        <f t="array" ref="B3606">IF(A3606="","-",_xldudf_EVEONLINE_GROUP(_FV(_FV(A3606,"type"),"groupID")))</f>
        <v>-</v>
      </c>
      <c r="C3606" t="str" cm="1">
        <f t="array" ref="C3606">IF(B3606="-","-",_xldudf_EVEONLINE_CATEGORY(_FV(B3606,"category_id")))</f>
        <v>-</v>
      </c>
      <c r="K3606" s="4" cm="1">
        <f t="array" ref="K3606">IFERROR(_FV(_xldudf_EVEONLINE_TYPE(_FV(_FV(A3606,"type"),"id")),"Adjusted Price",TRUE),0)</f>
        <v>0</v>
      </c>
      <c r="L3606" s="4">
        <f t="shared" si="56"/>
        <v>0</v>
      </c>
    </row>
    <row r="3607" spans="2:12">
      <c r="B3607" t="str" cm="1">
        <f t="array" ref="B3607">IF(A3607="","-",_xldudf_EVEONLINE_GROUP(_FV(_FV(A3607,"type"),"groupID")))</f>
        <v>-</v>
      </c>
      <c r="C3607" t="str" cm="1">
        <f t="array" ref="C3607">IF(B3607="-","-",_xldudf_EVEONLINE_CATEGORY(_FV(B3607,"category_id")))</f>
        <v>-</v>
      </c>
      <c r="K3607" s="4" cm="1">
        <f t="array" ref="K3607">IFERROR(_FV(_xldudf_EVEONLINE_TYPE(_FV(_FV(A3607,"type"),"id")),"Adjusted Price",TRUE),0)</f>
        <v>0</v>
      </c>
      <c r="L3607" s="4">
        <f t="shared" si="56"/>
        <v>0</v>
      </c>
    </row>
    <row r="3608" spans="2:12">
      <c r="B3608" t="str" cm="1">
        <f t="array" ref="B3608">IF(A3608="","-",_xldudf_EVEONLINE_GROUP(_FV(_FV(A3608,"type"),"groupID")))</f>
        <v>-</v>
      </c>
      <c r="C3608" t="str" cm="1">
        <f t="array" ref="C3608">IF(B3608="-","-",_xldudf_EVEONLINE_CATEGORY(_FV(B3608,"category_id")))</f>
        <v>-</v>
      </c>
      <c r="K3608" s="4" cm="1">
        <f t="array" ref="K3608">IFERROR(_FV(_xldudf_EVEONLINE_TYPE(_FV(_FV(A3608,"type"),"id")),"Adjusted Price",TRUE),0)</f>
        <v>0</v>
      </c>
      <c r="L3608" s="4">
        <f t="shared" si="56"/>
        <v>0</v>
      </c>
    </row>
    <row r="3609" spans="2:12">
      <c r="B3609" t="str" cm="1">
        <f t="array" ref="B3609">IF(A3609="","-",_xldudf_EVEONLINE_GROUP(_FV(_FV(A3609,"type"),"groupID")))</f>
        <v>-</v>
      </c>
      <c r="C3609" t="str" cm="1">
        <f t="array" ref="C3609">IF(B3609="-","-",_xldudf_EVEONLINE_CATEGORY(_FV(B3609,"category_id")))</f>
        <v>-</v>
      </c>
      <c r="K3609" s="4" cm="1">
        <f t="array" ref="K3609">IFERROR(_FV(_xldudf_EVEONLINE_TYPE(_FV(_FV(A3609,"type"),"id")),"Adjusted Price",TRUE),0)</f>
        <v>0</v>
      </c>
      <c r="L3609" s="4">
        <f t="shared" si="56"/>
        <v>0</v>
      </c>
    </row>
    <row r="3610" spans="2:12">
      <c r="B3610" t="str" cm="1">
        <f t="array" ref="B3610">IF(A3610="","-",_xldudf_EVEONLINE_GROUP(_FV(_FV(A3610,"type"),"groupID")))</f>
        <v>-</v>
      </c>
      <c r="C3610" t="str" cm="1">
        <f t="array" ref="C3610">IF(B3610="-","-",_xldudf_EVEONLINE_CATEGORY(_FV(B3610,"category_id")))</f>
        <v>-</v>
      </c>
      <c r="K3610" s="4" cm="1">
        <f t="array" ref="K3610">IFERROR(_FV(_xldudf_EVEONLINE_TYPE(_FV(_FV(A3610,"type"),"id")),"Adjusted Price",TRUE),0)</f>
        <v>0</v>
      </c>
      <c r="L3610" s="4">
        <f t="shared" si="56"/>
        <v>0</v>
      </c>
    </row>
    <row r="3611" spans="2:12">
      <c r="B3611" t="str" cm="1">
        <f t="array" ref="B3611">IF(A3611="","-",_xldudf_EVEONLINE_GROUP(_FV(_FV(A3611,"type"),"groupID")))</f>
        <v>-</v>
      </c>
      <c r="C3611" t="str" cm="1">
        <f t="array" ref="C3611">IF(B3611="-","-",_xldudf_EVEONLINE_CATEGORY(_FV(B3611,"category_id")))</f>
        <v>-</v>
      </c>
      <c r="K3611" s="4" cm="1">
        <f t="array" ref="K3611">IFERROR(_FV(_xldudf_EVEONLINE_TYPE(_FV(_FV(A3611,"type"),"id")),"Adjusted Price",TRUE),0)</f>
        <v>0</v>
      </c>
      <c r="L3611" s="4">
        <f t="shared" si="56"/>
        <v>0</v>
      </c>
    </row>
    <row r="3612" spans="2:12">
      <c r="B3612" t="str" cm="1">
        <f t="array" ref="B3612">IF(A3612="","-",_xldudf_EVEONLINE_GROUP(_FV(_FV(A3612,"type"),"groupID")))</f>
        <v>-</v>
      </c>
      <c r="C3612" t="str" cm="1">
        <f t="array" ref="C3612">IF(B3612="-","-",_xldudf_EVEONLINE_CATEGORY(_FV(B3612,"category_id")))</f>
        <v>-</v>
      </c>
      <c r="K3612" s="4" cm="1">
        <f t="array" ref="K3612">IFERROR(_FV(_xldudf_EVEONLINE_TYPE(_FV(_FV(A3612,"type"),"id")),"Adjusted Price",TRUE),0)</f>
        <v>0</v>
      </c>
      <c r="L3612" s="4">
        <f t="shared" si="56"/>
        <v>0</v>
      </c>
    </row>
    <row r="3613" spans="2:12">
      <c r="B3613" t="str" cm="1">
        <f t="array" ref="B3613">IF(A3613="","-",_xldudf_EVEONLINE_GROUP(_FV(_FV(A3613,"type"),"groupID")))</f>
        <v>-</v>
      </c>
      <c r="C3613" t="str" cm="1">
        <f t="array" ref="C3613">IF(B3613="-","-",_xldudf_EVEONLINE_CATEGORY(_FV(B3613,"category_id")))</f>
        <v>-</v>
      </c>
      <c r="K3613" s="4" cm="1">
        <f t="array" ref="K3613">IFERROR(_FV(_xldudf_EVEONLINE_TYPE(_FV(_FV(A3613,"type"),"id")),"Adjusted Price",TRUE),0)</f>
        <v>0</v>
      </c>
      <c r="L3613" s="4">
        <f t="shared" si="56"/>
        <v>0</v>
      </c>
    </row>
    <row r="3614" spans="2:12">
      <c r="B3614" t="str" cm="1">
        <f t="array" ref="B3614">IF(A3614="","-",_xldudf_EVEONLINE_GROUP(_FV(_FV(A3614,"type"),"groupID")))</f>
        <v>-</v>
      </c>
      <c r="C3614" t="str" cm="1">
        <f t="array" ref="C3614">IF(B3614="-","-",_xldudf_EVEONLINE_CATEGORY(_FV(B3614,"category_id")))</f>
        <v>-</v>
      </c>
      <c r="K3614" s="4" cm="1">
        <f t="array" ref="K3614">IFERROR(_FV(_xldudf_EVEONLINE_TYPE(_FV(_FV(A3614,"type"),"id")),"Adjusted Price",TRUE),0)</f>
        <v>0</v>
      </c>
      <c r="L3614" s="4">
        <f t="shared" si="56"/>
        <v>0</v>
      </c>
    </row>
    <row r="3615" spans="2:12">
      <c r="B3615" t="str" cm="1">
        <f t="array" ref="B3615">IF(A3615="","-",_xldudf_EVEONLINE_GROUP(_FV(_FV(A3615,"type"),"groupID")))</f>
        <v>-</v>
      </c>
      <c r="C3615" t="str" cm="1">
        <f t="array" ref="C3615">IF(B3615="-","-",_xldudf_EVEONLINE_CATEGORY(_FV(B3615,"category_id")))</f>
        <v>-</v>
      </c>
      <c r="K3615" s="4" cm="1">
        <f t="array" ref="K3615">IFERROR(_FV(_xldudf_EVEONLINE_TYPE(_FV(_FV(A3615,"type"),"id")),"Adjusted Price",TRUE),0)</f>
        <v>0</v>
      </c>
      <c r="L3615" s="4">
        <f t="shared" si="56"/>
        <v>0</v>
      </c>
    </row>
    <row r="3616" spans="2:12">
      <c r="B3616" t="str" cm="1">
        <f t="array" ref="B3616">IF(A3616="","-",_xldudf_EVEONLINE_GROUP(_FV(_FV(A3616,"type"),"groupID")))</f>
        <v>-</v>
      </c>
      <c r="C3616" t="str" cm="1">
        <f t="array" ref="C3616">IF(B3616="-","-",_xldudf_EVEONLINE_CATEGORY(_FV(B3616,"category_id")))</f>
        <v>-</v>
      </c>
      <c r="K3616" s="4" cm="1">
        <f t="array" ref="K3616">IFERROR(_FV(_xldudf_EVEONLINE_TYPE(_FV(_FV(A3616,"type"),"id")),"Adjusted Price",TRUE),0)</f>
        <v>0</v>
      </c>
      <c r="L3616" s="4">
        <f t="shared" si="56"/>
        <v>0</v>
      </c>
    </row>
    <row r="3617" spans="2:12">
      <c r="B3617" t="str" cm="1">
        <f t="array" ref="B3617">IF(A3617="","-",_xldudf_EVEONLINE_GROUP(_FV(_FV(A3617,"type"),"groupID")))</f>
        <v>-</v>
      </c>
      <c r="C3617" t="str" cm="1">
        <f t="array" ref="C3617">IF(B3617="-","-",_xldudf_EVEONLINE_CATEGORY(_FV(B3617,"category_id")))</f>
        <v>-</v>
      </c>
      <c r="K3617" s="4" cm="1">
        <f t="array" ref="K3617">IFERROR(_FV(_xldudf_EVEONLINE_TYPE(_FV(_FV(A3617,"type"),"id")),"Adjusted Price",TRUE),0)</f>
        <v>0</v>
      </c>
      <c r="L3617" s="4">
        <f t="shared" si="56"/>
        <v>0</v>
      </c>
    </row>
    <row r="3618" spans="2:12">
      <c r="B3618" t="str" cm="1">
        <f t="array" ref="B3618">IF(A3618="","-",_xldudf_EVEONLINE_GROUP(_FV(_FV(A3618,"type"),"groupID")))</f>
        <v>-</v>
      </c>
      <c r="C3618" t="str" cm="1">
        <f t="array" ref="C3618">IF(B3618="-","-",_xldudf_EVEONLINE_CATEGORY(_FV(B3618,"category_id")))</f>
        <v>-</v>
      </c>
      <c r="K3618" s="4" cm="1">
        <f t="array" ref="K3618">IFERROR(_FV(_xldudf_EVEONLINE_TYPE(_FV(_FV(A3618,"type"),"id")),"Adjusted Price",TRUE),0)</f>
        <v>0</v>
      </c>
      <c r="L3618" s="4">
        <f t="shared" si="56"/>
        <v>0</v>
      </c>
    </row>
    <row r="3619" spans="2:12">
      <c r="B3619" t="str" cm="1">
        <f t="array" ref="B3619">IF(A3619="","-",_xldudf_EVEONLINE_GROUP(_FV(_FV(A3619,"type"),"groupID")))</f>
        <v>-</v>
      </c>
      <c r="C3619" t="str" cm="1">
        <f t="array" ref="C3619">IF(B3619="-","-",_xldudf_EVEONLINE_CATEGORY(_FV(B3619,"category_id")))</f>
        <v>-</v>
      </c>
      <c r="K3619" s="4" cm="1">
        <f t="array" ref="K3619">IFERROR(_FV(_xldudf_EVEONLINE_TYPE(_FV(_FV(A3619,"type"),"id")),"Adjusted Price",TRUE),0)</f>
        <v>0</v>
      </c>
      <c r="L3619" s="4">
        <f t="shared" si="56"/>
        <v>0</v>
      </c>
    </row>
    <row r="3620" spans="2:12">
      <c r="B3620" t="str" cm="1">
        <f t="array" ref="B3620">IF(A3620="","-",_xldudf_EVEONLINE_GROUP(_FV(_FV(A3620,"type"),"groupID")))</f>
        <v>-</v>
      </c>
      <c r="C3620" t="str" cm="1">
        <f t="array" ref="C3620">IF(B3620="-","-",_xldudf_EVEONLINE_CATEGORY(_FV(B3620,"category_id")))</f>
        <v>-</v>
      </c>
      <c r="K3620" s="4" cm="1">
        <f t="array" ref="K3620">IFERROR(_FV(_xldudf_EVEONLINE_TYPE(_FV(_FV(A3620,"type"),"id")),"Adjusted Price",TRUE),0)</f>
        <v>0</v>
      </c>
      <c r="L3620" s="4">
        <f t="shared" si="56"/>
        <v>0</v>
      </c>
    </row>
    <row r="3621" spans="2:12">
      <c r="B3621" t="str" cm="1">
        <f t="array" ref="B3621">IF(A3621="","-",_xldudf_EVEONLINE_GROUP(_FV(_FV(A3621,"type"),"groupID")))</f>
        <v>-</v>
      </c>
      <c r="C3621" t="str" cm="1">
        <f t="array" ref="C3621">IF(B3621="-","-",_xldudf_EVEONLINE_CATEGORY(_FV(B3621,"category_id")))</f>
        <v>-</v>
      </c>
      <c r="K3621" s="4" cm="1">
        <f t="array" ref="K3621">IFERROR(_FV(_xldudf_EVEONLINE_TYPE(_FV(_FV(A3621,"type"),"id")),"Adjusted Price",TRUE),0)</f>
        <v>0</v>
      </c>
      <c r="L3621" s="4">
        <f t="shared" si="56"/>
        <v>0</v>
      </c>
    </row>
    <row r="3622" spans="2:12">
      <c r="B3622" t="str" cm="1">
        <f t="array" ref="B3622">IF(A3622="","-",_xldudf_EVEONLINE_GROUP(_FV(_FV(A3622,"type"),"groupID")))</f>
        <v>-</v>
      </c>
      <c r="C3622" t="str" cm="1">
        <f t="array" ref="C3622">IF(B3622="-","-",_xldudf_EVEONLINE_CATEGORY(_FV(B3622,"category_id")))</f>
        <v>-</v>
      </c>
      <c r="K3622" s="4" cm="1">
        <f t="array" ref="K3622">IFERROR(_FV(_xldudf_EVEONLINE_TYPE(_FV(_FV(A3622,"type"),"id")),"Adjusted Price",TRUE),0)</f>
        <v>0</v>
      </c>
      <c r="L3622" s="4">
        <f t="shared" si="56"/>
        <v>0</v>
      </c>
    </row>
    <row r="3623" spans="2:12">
      <c r="B3623" t="str" cm="1">
        <f t="array" ref="B3623">IF(A3623="","-",_xldudf_EVEONLINE_GROUP(_FV(_FV(A3623,"type"),"groupID")))</f>
        <v>-</v>
      </c>
      <c r="C3623" t="str" cm="1">
        <f t="array" ref="C3623">IF(B3623="-","-",_xldudf_EVEONLINE_CATEGORY(_FV(B3623,"category_id")))</f>
        <v>-</v>
      </c>
      <c r="K3623" s="4" cm="1">
        <f t="array" ref="K3623">IFERROR(_FV(_xldudf_EVEONLINE_TYPE(_FV(_FV(A3623,"type"),"id")),"Adjusted Price",TRUE),0)</f>
        <v>0</v>
      </c>
      <c r="L3623" s="4">
        <f t="shared" si="56"/>
        <v>0</v>
      </c>
    </row>
    <row r="3624" spans="2:12">
      <c r="B3624" t="str" cm="1">
        <f t="array" ref="B3624">IF(A3624="","-",_xldudf_EVEONLINE_GROUP(_FV(_FV(A3624,"type"),"groupID")))</f>
        <v>-</v>
      </c>
      <c r="C3624" t="str" cm="1">
        <f t="array" ref="C3624">IF(B3624="-","-",_xldudf_EVEONLINE_CATEGORY(_FV(B3624,"category_id")))</f>
        <v>-</v>
      </c>
      <c r="K3624" s="4" cm="1">
        <f t="array" ref="K3624">IFERROR(_FV(_xldudf_EVEONLINE_TYPE(_FV(_FV(A3624,"type"),"id")),"Adjusted Price",TRUE),0)</f>
        <v>0</v>
      </c>
      <c r="L3624" s="4">
        <f t="shared" si="56"/>
        <v>0</v>
      </c>
    </row>
    <row r="3625" spans="2:12">
      <c r="B3625" t="str" cm="1">
        <f t="array" ref="B3625">IF(A3625="","-",_xldudf_EVEONLINE_GROUP(_FV(_FV(A3625,"type"),"groupID")))</f>
        <v>-</v>
      </c>
      <c r="C3625" t="str" cm="1">
        <f t="array" ref="C3625">IF(B3625="-","-",_xldudf_EVEONLINE_CATEGORY(_FV(B3625,"category_id")))</f>
        <v>-</v>
      </c>
      <c r="K3625" s="4" cm="1">
        <f t="array" ref="K3625">IFERROR(_FV(_xldudf_EVEONLINE_TYPE(_FV(_FV(A3625,"type"),"id")),"Adjusted Price",TRUE),0)</f>
        <v>0</v>
      </c>
      <c r="L3625" s="4">
        <f t="shared" si="56"/>
        <v>0</v>
      </c>
    </row>
    <row r="3626" spans="2:12">
      <c r="B3626" t="str" cm="1">
        <f t="array" ref="B3626">IF(A3626="","-",_xldudf_EVEONLINE_GROUP(_FV(_FV(A3626,"type"),"groupID")))</f>
        <v>-</v>
      </c>
      <c r="C3626" t="str" cm="1">
        <f t="array" ref="C3626">IF(B3626="-","-",_xldudf_EVEONLINE_CATEGORY(_FV(B3626,"category_id")))</f>
        <v>-</v>
      </c>
      <c r="K3626" s="4" cm="1">
        <f t="array" ref="K3626">IFERROR(_FV(_xldudf_EVEONLINE_TYPE(_FV(_FV(A3626,"type"),"id")),"Adjusted Price",TRUE),0)</f>
        <v>0</v>
      </c>
      <c r="L3626" s="4">
        <f t="shared" si="56"/>
        <v>0</v>
      </c>
    </row>
    <row r="3627" spans="2:12">
      <c r="B3627" t="str" cm="1">
        <f t="array" ref="B3627">IF(A3627="","-",_xldudf_EVEONLINE_GROUP(_FV(_FV(A3627,"type"),"groupID")))</f>
        <v>-</v>
      </c>
      <c r="C3627" t="str" cm="1">
        <f t="array" ref="C3627">IF(B3627="-","-",_xldudf_EVEONLINE_CATEGORY(_FV(B3627,"category_id")))</f>
        <v>-</v>
      </c>
      <c r="K3627" s="4" cm="1">
        <f t="array" ref="K3627">IFERROR(_FV(_xldudf_EVEONLINE_TYPE(_FV(_FV(A3627,"type"),"id")),"Adjusted Price",TRUE),0)</f>
        <v>0</v>
      </c>
      <c r="L3627" s="4">
        <f t="shared" si="56"/>
        <v>0</v>
      </c>
    </row>
    <row r="3628" spans="2:12">
      <c r="B3628" t="str" cm="1">
        <f t="array" ref="B3628">IF(A3628="","-",_xldudf_EVEONLINE_GROUP(_FV(_FV(A3628,"type"),"groupID")))</f>
        <v>-</v>
      </c>
      <c r="C3628" t="str" cm="1">
        <f t="array" ref="C3628">IF(B3628="-","-",_xldudf_EVEONLINE_CATEGORY(_FV(B3628,"category_id")))</f>
        <v>-</v>
      </c>
      <c r="K3628" s="4" cm="1">
        <f t="array" ref="K3628">IFERROR(_FV(_xldudf_EVEONLINE_TYPE(_FV(_FV(A3628,"type"),"id")),"Adjusted Price",TRUE),0)</f>
        <v>0</v>
      </c>
      <c r="L3628" s="4">
        <f t="shared" si="56"/>
        <v>0</v>
      </c>
    </row>
    <row r="3629" spans="2:12">
      <c r="B3629" t="str" cm="1">
        <f t="array" ref="B3629">IF(A3629="","-",_xldudf_EVEONLINE_GROUP(_FV(_FV(A3629,"type"),"groupID")))</f>
        <v>-</v>
      </c>
      <c r="C3629" t="str" cm="1">
        <f t="array" ref="C3629">IF(B3629="-","-",_xldudf_EVEONLINE_CATEGORY(_FV(B3629,"category_id")))</f>
        <v>-</v>
      </c>
      <c r="K3629" s="4" cm="1">
        <f t="array" ref="K3629">IFERROR(_FV(_xldudf_EVEONLINE_TYPE(_FV(_FV(A3629,"type"),"id")),"Adjusted Price",TRUE),0)</f>
        <v>0</v>
      </c>
      <c r="L3629" s="4">
        <f t="shared" si="56"/>
        <v>0</v>
      </c>
    </row>
    <row r="3630" spans="2:12">
      <c r="B3630" t="str" cm="1">
        <f t="array" ref="B3630">IF(A3630="","-",_xldudf_EVEONLINE_GROUP(_FV(_FV(A3630,"type"),"groupID")))</f>
        <v>-</v>
      </c>
      <c r="C3630" t="str" cm="1">
        <f t="array" ref="C3630">IF(B3630="-","-",_xldudf_EVEONLINE_CATEGORY(_FV(B3630,"category_id")))</f>
        <v>-</v>
      </c>
      <c r="K3630" s="4" cm="1">
        <f t="array" ref="K3630">IFERROR(_FV(_xldudf_EVEONLINE_TYPE(_FV(_FV(A3630,"type"),"id")),"Adjusted Price",TRUE),0)</f>
        <v>0</v>
      </c>
      <c r="L3630" s="4">
        <f t="shared" si="56"/>
        <v>0</v>
      </c>
    </row>
    <row r="3631" spans="2:12">
      <c r="B3631" t="str" cm="1">
        <f t="array" ref="B3631">IF(A3631="","-",_xldudf_EVEONLINE_GROUP(_FV(_FV(A3631,"type"),"groupID")))</f>
        <v>-</v>
      </c>
      <c r="C3631" t="str" cm="1">
        <f t="array" ref="C3631">IF(B3631="-","-",_xldudf_EVEONLINE_CATEGORY(_FV(B3631,"category_id")))</f>
        <v>-</v>
      </c>
      <c r="K3631" s="4" cm="1">
        <f t="array" ref="K3631">IFERROR(_FV(_xldudf_EVEONLINE_TYPE(_FV(_FV(A3631,"type"),"id")),"Adjusted Price",TRUE),0)</f>
        <v>0</v>
      </c>
      <c r="L3631" s="4">
        <f t="shared" si="56"/>
        <v>0</v>
      </c>
    </row>
    <row r="3632" spans="2:12">
      <c r="B3632" t="str" cm="1">
        <f t="array" ref="B3632">IF(A3632="","-",_xldudf_EVEONLINE_GROUP(_FV(_FV(A3632,"type"),"groupID")))</f>
        <v>-</v>
      </c>
      <c r="C3632" t="str" cm="1">
        <f t="array" ref="C3632">IF(B3632="-","-",_xldudf_EVEONLINE_CATEGORY(_FV(B3632,"category_id")))</f>
        <v>-</v>
      </c>
      <c r="K3632" s="4" cm="1">
        <f t="array" ref="K3632">IFERROR(_FV(_xldudf_EVEONLINE_TYPE(_FV(_FV(A3632,"type"),"id")),"Adjusted Price",TRUE),0)</f>
        <v>0</v>
      </c>
      <c r="L3632" s="4">
        <f t="shared" si="56"/>
        <v>0</v>
      </c>
    </row>
    <row r="3633" spans="2:12">
      <c r="B3633" t="str" cm="1">
        <f t="array" ref="B3633">IF(A3633="","-",_xldudf_EVEONLINE_GROUP(_FV(_FV(A3633,"type"),"groupID")))</f>
        <v>-</v>
      </c>
      <c r="C3633" t="str" cm="1">
        <f t="array" ref="C3633">IF(B3633="-","-",_xldudf_EVEONLINE_CATEGORY(_FV(B3633,"category_id")))</f>
        <v>-</v>
      </c>
      <c r="K3633" s="4" cm="1">
        <f t="array" ref="K3633">IFERROR(_FV(_xldudf_EVEONLINE_TYPE(_FV(_FV(A3633,"type"),"id")),"Adjusted Price",TRUE),0)</f>
        <v>0</v>
      </c>
      <c r="L3633" s="4">
        <f t="shared" si="56"/>
        <v>0</v>
      </c>
    </row>
    <row r="3634" spans="2:12">
      <c r="B3634" t="str" cm="1">
        <f t="array" ref="B3634">IF(A3634="","-",_xldudf_EVEONLINE_GROUP(_FV(_FV(A3634,"type"),"groupID")))</f>
        <v>-</v>
      </c>
      <c r="C3634" t="str" cm="1">
        <f t="array" ref="C3634">IF(B3634="-","-",_xldudf_EVEONLINE_CATEGORY(_FV(B3634,"category_id")))</f>
        <v>-</v>
      </c>
      <c r="K3634" s="4" cm="1">
        <f t="array" ref="K3634">IFERROR(_FV(_xldudf_EVEONLINE_TYPE(_FV(_FV(A3634,"type"),"id")),"Adjusted Price",TRUE),0)</f>
        <v>0</v>
      </c>
      <c r="L3634" s="4">
        <f t="shared" si="56"/>
        <v>0</v>
      </c>
    </row>
    <row r="3635" spans="2:12">
      <c r="B3635" t="str" cm="1">
        <f t="array" ref="B3635">IF(A3635="","-",_xldudf_EVEONLINE_GROUP(_FV(_FV(A3635,"type"),"groupID")))</f>
        <v>-</v>
      </c>
      <c r="C3635" t="str" cm="1">
        <f t="array" ref="C3635">IF(B3635="-","-",_xldudf_EVEONLINE_CATEGORY(_FV(B3635,"category_id")))</f>
        <v>-</v>
      </c>
      <c r="K3635" s="4" cm="1">
        <f t="array" ref="K3635">IFERROR(_FV(_xldudf_EVEONLINE_TYPE(_FV(_FV(A3635,"type"),"id")),"Adjusted Price",TRUE),0)</f>
        <v>0</v>
      </c>
      <c r="L3635" s="4">
        <f t="shared" si="56"/>
        <v>0</v>
      </c>
    </row>
    <row r="3636" spans="2:12">
      <c r="B3636" t="str" cm="1">
        <f t="array" ref="B3636">IF(A3636="","-",_xldudf_EVEONLINE_GROUP(_FV(_FV(A3636,"type"),"groupID")))</f>
        <v>-</v>
      </c>
      <c r="C3636" t="str" cm="1">
        <f t="array" ref="C3636">IF(B3636="-","-",_xldudf_EVEONLINE_CATEGORY(_FV(B3636,"category_id")))</f>
        <v>-</v>
      </c>
      <c r="K3636" s="4" cm="1">
        <f t="array" ref="K3636">IFERROR(_FV(_xldudf_EVEONLINE_TYPE(_FV(_FV(A3636,"type"),"id")),"Adjusted Price",TRUE),0)</f>
        <v>0</v>
      </c>
      <c r="L3636" s="4">
        <f t="shared" si="56"/>
        <v>0</v>
      </c>
    </row>
    <row r="3637" spans="2:12">
      <c r="B3637" t="str" cm="1">
        <f t="array" ref="B3637">IF(A3637="","-",_xldudf_EVEONLINE_GROUP(_FV(_FV(A3637,"type"),"groupID")))</f>
        <v>-</v>
      </c>
      <c r="C3637" t="str" cm="1">
        <f t="array" ref="C3637">IF(B3637="-","-",_xldudf_EVEONLINE_CATEGORY(_FV(B3637,"category_id")))</f>
        <v>-</v>
      </c>
      <c r="K3637" s="4" cm="1">
        <f t="array" ref="K3637">IFERROR(_FV(_xldudf_EVEONLINE_TYPE(_FV(_FV(A3637,"type"),"id")),"Adjusted Price",TRUE),0)</f>
        <v>0</v>
      </c>
      <c r="L3637" s="4">
        <f t="shared" si="56"/>
        <v>0</v>
      </c>
    </row>
    <row r="3638" spans="2:12">
      <c r="B3638" t="str" cm="1">
        <f t="array" ref="B3638">IF(A3638="","-",_xldudf_EVEONLINE_GROUP(_FV(_FV(A3638,"type"),"groupID")))</f>
        <v>-</v>
      </c>
      <c r="C3638" t="str" cm="1">
        <f t="array" ref="C3638">IF(B3638="-","-",_xldudf_EVEONLINE_CATEGORY(_FV(B3638,"category_id")))</f>
        <v>-</v>
      </c>
      <c r="K3638" s="4" cm="1">
        <f t="array" ref="K3638">IFERROR(_FV(_xldudf_EVEONLINE_TYPE(_FV(_FV(A3638,"type"),"id")),"Adjusted Price",TRUE),0)</f>
        <v>0</v>
      </c>
      <c r="L3638" s="4">
        <f t="shared" si="56"/>
        <v>0</v>
      </c>
    </row>
    <row r="3639" spans="2:12">
      <c r="B3639" t="str" cm="1">
        <f t="array" ref="B3639">IF(A3639="","-",_xldudf_EVEONLINE_GROUP(_FV(_FV(A3639,"type"),"groupID")))</f>
        <v>-</v>
      </c>
      <c r="C3639" t="str" cm="1">
        <f t="array" ref="C3639">IF(B3639="-","-",_xldudf_EVEONLINE_CATEGORY(_FV(B3639,"category_id")))</f>
        <v>-</v>
      </c>
      <c r="K3639" s="4" cm="1">
        <f t="array" ref="K3639">IFERROR(_FV(_xldudf_EVEONLINE_TYPE(_FV(_FV(A3639,"type"),"id")),"Adjusted Price",TRUE),0)</f>
        <v>0</v>
      </c>
      <c r="L3639" s="4">
        <f t="shared" si="56"/>
        <v>0</v>
      </c>
    </row>
    <row r="3640" spans="2:12">
      <c r="B3640" t="str" cm="1">
        <f t="array" ref="B3640">IF(A3640="","-",_xldudf_EVEONLINE_GROUP(_FV(_FV(A3640,"type"),"groupID")))</f>
        <v>-</v>
      </c>
      <c r="C3640" t="str" cm="1">
        <f t="array" ref="C3640">IF(B3640="-","-",_xldudf_EVEONLINE_CATEGORY(_FV(B3640,"category_id")))</f>
        <v>-</v>
      </c>
      <c r="K3640" s="4" cm="1">
        <f t="array" ref="K3640">IFERROR(_FV(_xldudf_EVEONLINE_TYPE(_FV(_FV(A3640,"type"),"id")),"Adjusted Price",TRUE),0)</f>
        <v>0</v>
      </c>
      <c r="L3640" s="4">
        <f t="shared" si="56"/>
        <v>0</v>
      </c>
    </row>
    <row r="3641" spans="2:12">
      <c r="B3641" t="str" cm="1">
        <f t="array" ref="B3641">IF(A3641="","-",_xldudf_EVEONLINE_GROUP(_FV(_FV(A3641,"type"),"groupID")))</f>
        <v>-</v>
      </c>
      <c r="C3641" t="str" cm="1">
        <f t="array" ref="C3641">IF(B3641="-","-",_xldudf_EVEONLINE_CATEGORY(_FV(B3641,"category_id")))</f>
        <v>-</v>
      </c>
      <c r="K3641" s="4" cm="1">
        <f t="array" ref="K3641">IFERROR(_FV(_xldudf_EVEONLINE_TYPE(_FV(_FV(A3641,"type"),"id")),"Adjusted Price",TRUE),0)</f>
        <v>0</v>
      </c>
      <c r="L3641" s="4">
        <f t="shared" si="56"/>
        <v>0</v>
      </c>
    </row>
    <row r="3642" spans="2:12">
      <c r="B3642" t="str" cm="1">
        <f t="array" ref="B3642">IF(A3642="","-",_xldudf_EVEONLINE_GROUP(_FV(_FV(A3642,"type"),"groupID")))</f>
        <v>-</v>
      </c>
      <c r="C3642" t="str" cm="1">
        <f t="array" ref="C3642">IF(B3642="-","-",_xldudf_EVEONLINE_CATEGORY(_FV(B3642,"category_id")))</f>
        <v>-</v>
      </c>
      <c r="K3642" s="4" cm="1">
        <f t="array" ref="K3642">IFERROR(_FV(_xldudf_EVEONLINE_TYPE(_FV(_FV(A3642,"type"),"id")),"Adjusted Price",TRUE),0)</f>
        <v>0</v>
      </c>
      <c r="L3642" s="4">
        <f t="shared" si="56"/>
        <v>0</v>
      </c>
    </row>
    <row r="3643" spans="2:12">
      <c r="B3643" t="str" cm="1">
        <f t="array" ref="B3643">IF(A3643="","-",_xldudf_EVEONLINE_GROUP(_FV(_FV(A3643,"type"),"groupID")))</f>
        <v>-</v>
      </c>
      <c r="C3643" t="str" cm="1">
        <f t="array" ref="C3643">IF(B3643="-","-",_xldudf_EVEONLINE_CATEGORY(_FV(B3643,"category_id")))</f>
        <v>-</v>
      </c>
      <c r="K3643" s="4" cm="1">
        <f t="array" ref="K3643">IFERROR(_FV(_xldudf_EVEONLINE_TYPE(_FV(_FV(A3643,"type"),"id")),"Adjusted Price",TRUE),0)</f>
        <v>0</v>
      </c>
      <c r="L3643" s="4">
        <f t="shared" si="56"/>
        <v>0</v>
      </c>
    </row>
    <row r="3644" spans="2:12">
      <c r="B3644" t="str" cm="1">
        <f t="array" ref="B3644">IF(A3644="","-",_xldudf_EVEONLINE_GROUP(_FV(_FV(A3644,"type"),"groupID")))</f>
        <v>-</v>
      </c>
      <c r="C3644" t="str" cm="1">
        <f t="array" ref="C3644">IF(B3644="-","-",_xldudf_EVEONLINE_CATEGORY(_FV(B3644,"category_id")))</f>
        <v>-</v>
      </c>
      <c r="K3644" s="4" cm="1">
        <f t="array" ref="K3644">IFERROR(_FV(_xldudf_EVEONLINE_TYPE(_FV(_FV(A3644,"type"),"id")),"Adjusted Price",TRUE),0)</f>
        <v>0</v>
      </c>
      <c r="L3644" s="4">
        <f t="shared" si="56"/>
        <v>0</v>
      </c>
    </row>
    <row r="3645" spans="2:12">
      <c r="B3645" t="str" cm="1">
        <f t="array" ref="B3645">IF(A3645="","-",_xldudf_EVEONLINE_GROUP(_FV(_FV(A3645,"type"),"groupID")))</f>
        <v>-</v>
      </c>
      <c r="C3645" t="str" cm="1">
        <f t="array" ref="C3645">IF(B3645="-","-",_xldudf_EVEONLINE_CATEGORY(_FV(B3645,"category_id")))</f>
        <v>-</v>
      </c>
      <c r="K3645" s="4" cm="1">
        <f t="array" ref="K3645">IFERROR(_FV(_xldudf_EVEONLINE_TYPE(_FV(_FV(A3645,"type"),"id")),"Adjusted Price",TRUE),0)</f>
        <v>0</v>
      </c>
      <c r="L3645" s="4">
        <f t="shared" si="56"/>
        <v>0</v>
      </c>
    </row>
    <row r="3646" spans="2:12">
      <c r="B3646" t="str" cm="1">
        <f t="array" ref="B3646">IF(A3646="","-",_xldudf_EVEONLINE_GROUP(_FV(_FV(A3646,"type"),"groupID")))</f>
        <v>-</v>
      </c>
      <c r="C3646" t="str" cm="1">
        <f t="array" ref="C3646">IF(B3646="-","-",_xldudf_EVEONLINE_CATEGORY(_FV(B3646,"category_id")))</f>
        <v>-</v>
      </c>
      <c r="K3646" s="4" cm="1">
        <f t="array" ref="K3646">IFERROR(_FV(_xldudf_EVEONLINE_TYPE(_FV(_FV(A3646,"type"),"id")),"Adjusted Price",TRUE),0)</f>
        <v>0</v>
      </c>
      <c r="L3646" s="4">
        <f t="shared" si="56"/>
        <v>0</v>
      </c>
    </row>
    <row r="3647" spans="2:12">
      <c r="B3647" t="str" cm="1">
        <f t="array" ref="B3647">IF(A3647="","-",_xldudf_EVEONLINE_GROUP(_FV(_FV(A3647,"type"),"groupID")))</f>
        <v>-</v>
      </c>
      <c r="C3647" t="str" cm="1">
        <f t="array" ref="C3647">IF(B3647="-","-",_xldudf_EVEONLINE_CATEGORY(_FV(B3647,"category_id")))</f>
        <v>-</v>
      </c>
      <c r="K3647" s="4" cm="1">
        <f t="array" ref="K3647">IFERROR(_FV(_xldudf_EVEONLINE_TYPE(_FV(_FV(A3647,"type"),"id")),"Adjusted Price",TRUE),0)</f>
        <v>0</v>
      </c>
      <c r="L3647" s="4">
        <f t="shared" si="56"/>
        <v>0</v>
      </c>
    </row>
    <row r="3648" spans="2:12">
      <c r="B3648" t="str" cm="1">
        <f t="array" ref="B3648">IF(A3648="","-",_xldudf_EVEONLINE_GROUP(_FV(_FV(A3648,"type"),"groupID")))</f>
        <v>-</v>
      </c>
      <c r="C3648" t="str" cm="1">
        <f t="array" ref="C3648">IF(B3648="-","-",_xldudf_EVEONLINE_CATEGORY(_FV(B3648,"category_id")))</f>
        <v>-</v>
      </c>
      <c r="K3648" s="4" cm="1">
        <f t="array" ref="K3648">IFERROR(_FV(_xldudf_EVEONLINE_TYPE(_FV(_FV(A3648,"type"),"id")),"Adjusted Price",TRUE),0)</f>
        <v>0</v>
      </c>
      <c r="L3648" s="4">
        <f t="shared" si="56"/>
        <v>0</v>
      </c>
    </row>
    <row r="3649" spans="2:12">
      <c r="B3649" t="str" cm="1">
        <f t="array" ref="B3649">IF(A3649="","-",_xldudf_EVEONLINE_GROUP(_FV(_FV(A3649,"type"),"groupID")))</f>
        <v>-</v>
      </c>
      <c r="C3649" t="str" cm="1">
        <f t="array" ref="C3649">IF(B3649="-","-",_xldudf_EVEONLINE_CATEGORY(_FV(B3649,"category_id")))</f>
        <v>-</v>
      </c>
      <c r="K3649" s="4" cm="1">
        <f t="array" ref="K3649">IFERROR(_FV(_xldudf_EVEONLINE_TYPE(_FV(_FV(A3649,"type"),"id")),"Adjusted Price",TRUE),0)</f>
        <v>0</v>
      </c>
      <c r="L3649" s="4">
        <f t="shared" si="56"/>
        <v>0</v>
      </c>
    </row>
    <row r="3650" spans="2:12">
      <c r="B3650" t="str" cm="1">
        <f t="array" ref="B3650">IF(A3650="","-",_xldudf_EVEONLINE_GROUP(_FV(_FV(A3650,"type"),"groupID")))</f>
        <v>-</v>
      </c>
      <c r="C3650" t="str" cm="1">
        <f t="array" ref="C3650">IF(B3650="-","-",_xldudf_EVEONLINE_CATEGORY(_FV(B3650,"category_id")))</f>
        <v>-</v>
      </c>
      <c r="K3650" s="4" cm="1">
        <f t="array" ref="K3650">IFERROR(_FV(_xldudf_EVEONLINE_TYPE(_FV(_FV(A3650,"type"),"id")),"Adjusted Price",TRUE),0)</f>
        <v>0</v>
      </c>
      <c r="L3650" s="4">
        <f t="shared" si="56"/>
        <v>0</v>
      </c>
    </row>
    <row r="3651" spans="2:12">
      <c r="B3651" t="str" cm="1">
        <f t="array" ref="B3651">IF(A3651="","-",_xldudf_EVEONLINE_GROUP(_FV(_FV(A3651,"type"),"groupID")))</f>
        <v>-</v>
      </c>
      <c r="C3651" t="str" cm="1">
        <f t="array" ref="C3651">IF(B3651="-","-",_xldudf_EVEONLINE_CATEGORY(_FV(B3651,"category_id")))</f>
        <v>-</v>
      </c>
      <c r="K3651" s="4" cm="1">
        <f t="array" ref="K3651">IFERROR(_FV(_xldudf_EVEONLINE_TYPE(_FV(_FV(A3651,"type"),"id")),"Adjusted Price",TRUE),0)</f>
        <v>0</v>
      </c>
      <c r="L3651" s="4">
        <f t="shared" ref="L3651:L3714" si="57">F3651*K3651</f>
        <v>0</v>
      </c>
    </row>
    <row r="3652" spans="2:12">
      <c r="B3652" t="str" cm="1">
        <f t="array" ref="B3652">IF(A3652="","-",_xldudf_EVEONLINE_GROUP(_FV(_FV(A3652,"type"),"groupID")))</f>
        <v>-</v>
      </c>
      <c r="C3652" t="str" cm="1">
        <f t="array" ref="C3652">IF(B3652="-","-",_xldudf_EVEONLINE_CATEGORY(_FV(B3652,"category_id")))</f>
        <v>-</v>
      </c>
      <c r="K3652" s="4" cm="1">
        <f t="array" ref="K3652">IFERROR(_FV(_xldudf_EVEONLINE_TYPE(_FV(_FV(A3652,"type"),"id")),"Adjusted Price",TRUE),0)</f>
        <v>0</v>
      </c>
      <c r="L3652" s="4">
        <f t="shared" si="57"/>
        <v>0</v>
      </c>
    </row>
    <row r="3653" spans="2:12">
      <c r="B3653" t="str" cm="1">
        <f t="array" ref="B3653">IF(A3653="","-",_xldudf_EVEONLINE_GROUP(_FV(_FV(A3653,"type"),"groupID")))</f>
        <v>-</v>
      </c>
      <c r="C3653" t="str" cm="1">
        <f t="array" ref="C3653">IF(B3653="-","-",_xldudf_EVEONLINE_CATEGORY(_FV(B3653,"category_id")))</f>
        <v>-</v>
      </c>
      <c r="K3653" s="4" cm="1">
        <f t="array" ref="K3653">IFERROR(_FV(_xldudf_EVEONLINE_TYPE(_FV(_FV(A3653,"type"),"id")),"Adjusted Price",TRUE),0)</f>
        <v>0</v>
      </c>
      <c r="L3653" s="4">
        <f t="shared" si="57"/>
        <v>0</v>
      </c>
    </row>
    <row r="3654" spans="2:12">
      <c r="B3654" t="str" cm="1">
        <f t="array" ref="B3654">IF(A3654="","-",_xldudf_EVEONLINE_GROUP(_FV(_FV(A3654,"type"),"groupID")))</f>
        <v>-</v>
      </c>
      <c r="C3654" t="str" cm="1">
        <f t="array" ref="C3654">IF(B3654="-","-",_xldudf_EVEONLINE_CATEGORY(_FV(B3654,"category_id")))</f>
        <v>-</v>
      </c>
      <c r="K3654" s="4" cm="1">
        <f t="array" ref="K3654">IFERROR(_FV(_xldudf_EVEONLINE_TYPE(_FV(_FV(A3654,"type"),"id")),"Adjusted Price",TRUE),0)</f>
        <v>0</v>
      </c>
      <c r="L3654" s="4">
        <f t="shared" si="57"/>
        <v>0</v>
      </c>
    </row>
    <row r="3655" spans="2:12">
      <c r="B3655" t="str" cm="1">
        <f t="array" ref="B3655">IF(A3655="","-",_xldudf_EVEONLINE_GROUP(_FV(_FV(A3655,"type"),"groupID")))</f>
        <v>-</v>
      </c>
      <c r="C3655" t="str" cm="1">
        <f t="array" ref="C3655">IF(B3655="-","-",_xldudf_EVEONLINE_CATEGORY(_FV(B3655,"category_id")))</f>
        <v>-</v>
      </c>
      <c r="K3655" s="4" cm="1">
        <f t="array" ref="K3655">IFERROR(_FV(_xldudf_EVEONLINE_TYPE(_FV(_FV(A3655,"type"),"id")),"Adjusted Price",TRUE),0)</f>
        <v>0</v>
      </c>
      <c r="L3655" s="4">
        <f t="shared" si="57"/>
        <v>0</v>
      </c>
    </row>
    <row r="3656" spans="2:12">
      <c r="B3656" t="str" cm="1">
        <f t="array" ref="B3656">IF(A3656="","-",_xldudf_EVEONLINE_GROUP(_FV(_FV(A3656,"type"),"groupID")))</f>
        <v>-</v>
      </c>
      <c r="C3656" t="str" cm="1">
        <f t="array" ref="C3656">IF(B3656="-","-",_xldudf_EVEONLINE_CATEGORY(_FV(B3656,"category_id")))</f>
        <v>-</v>
      </c>
      <c r="K3656" s="4" cm="1">
        <f t="array" ref="K3656">IFERROR(_FV(_xldudf_EVEONLINE_TYPE(_FV(_FV(A3656,"type"),"id")),"Adjusted Price",TRUE),0)</f>
        <v>0</v>
      </c>
      <c r="L3656" s="4">
        <f t="shared" si="57"/>
        <v>0</v>
      </c>
    </row>
    <row r="3657" spans="2:12">
      <c r="B3657" t="str" cm="1">
        <f t="array" ref="B3657">IF(A3657="","-",_xldudf_EVEONLINE_GROUP(_FV(_FV(A3657,"type"),"groupID")))</f>
        <v>-</v>
      </c>
      <c r="C3657" t="str" cm="1">
        <f t="array" ref="C3657">IF(B3657="-","-",_xldudf_EVEONLINE_CATEGORY(_FV(B3657,"category_id")))</f>
        <v>-</v>
      </c>
      <c r="K3657" s="4" cm="1">
        <f t="array" ref="K3657">IFERROR(_FV(_xldudf_EVEONLINE_TYPE(_FV(_FV(A3657,"type"),"id")),"Adjusted Price",TRUE),0)</f>
        <v>0</v>
      </c>
      <c r="L3657" s="4">
        <f t="shared" si="57"/>
        <v>0</v>
      </c>
    </row>
    <row r="3658" spans="2:12">
      <c r="B3658" t="str" cm="1">
        <f t="array" ref="B3658">IF(A3658="","-",_xldudf_EVEONLINE_GROUP(_FV(_FV(A3658,"type"),"groupID")))</f>
        <v>-</v>
      </c>
      <c r="C3658" t="str" cm="1">
        <f t="array" ref="C3658">IF(B3658="-","-",_xldudf_EVEONLINE_CATEGORY(_FV(B3658,"category_id")))</f>
        <v>-</v>
      </c>
      <c r="K3658" s="4" cm="1">
        <f t="array" ref="K3658">IFERROR(_FV(_xldudf_EVEONLINE_TYPE(_FV(_FV(A3658,"type"),"id")),"Adjusted Price",TRUE),0)</f>
        <v>0</v>
      </c>
      <c r="L3658" s="4">
        <f t="shared" si="57"/>
        <v>0</v>
      </c>
    </row>
    <row r="3659" spans="2:12">
      <c r="B3659" t="str" cm="1">
        <f t="array" ref="B3659">IF(A3659="","-",_xldudf_EVEONLINE_GROUP(_FV(_FV(A3659,"type"),"groupID")))</f>
        <v>-</v>
      </c>
      <c r="C3659" t="str" cm="1">
        <f t="array" ref="C3659">IF(B3659="-","-",_xldudf_EVEONLINE_CATEGORY(_FV(B3659,"category_id")))</f>
        <v>-</v>
      </c>
      <c r="K3659" s="4" cm="1">
        <f t="array" ref="K3659">IFERROR(_FV(_xldudf_EVEONLINE_TYPE(_FV(_FV(A3659,"type"),"id")),"Adjusted Price",TRUE),0)</f>
        <v>0</v>
      </c>
      <c r="L3659" s="4">
        <f t="shared" si="57"/>
        <v>0</v>
      </c>
    </row>
    <row r="3660" spans="2:12">
      <c r="B3660" t="str" cm="1">
        <f t="array" ref="B3660">IF(A3660="","-",_xldudf_EVEONLINE_GROUP(_FV(_FV(A3660,"type"),"groupID")))</f>
        <v>-</v>
      </c>
      <c r="C3660" t="str" cm="1">
        <f t="array" ref="C3660">IF(B3660="-","-",_xldudf_EVEONLINE_CATEGORY(_FV(B3660,"category_id")))</f>
        <v>-</v>
      </c>
      <c r="K3660" s="4" cm="1">
        <f t="array" ref="K3660">IFERROR(_FV(_xldudf_EVEONLINE_TYPE(_FV(_FV(A3660,"type"),"id")),"Adjusted Price",TRUE),0)</f>
        <v>0</v>
      </c>
      <c r="L3660" s="4">
        <f t="shared" si="57"/>
        <v>0</v>
      </c>
    </row>
    <row r="3661" spans="2:12">
      <c r="B3661" t="str" cm="1">
        <f t="array" ref="B3661">IF(A3661="","-",_xldudf_EVEONLINE_GROUP(_FV(_FV(A3661,"type"),"groupID")))</f>
        <v>-</v>
      </c>
      <c r="C3661" t="str" cm="1">
        <f t="array" ref="C3661">IF(B3661="-","-",_xldudf_EVEONLINE_CATEGORY(_FV(B3661,"category_id")))</f>
        <v>-</v>
      </c>
      <c r="K3661" s="4" cm="1">
        <f t="array" ref="K3661">IFERROR(_FV(_xldudf_EVEONLINE_TYPE(_FV(_FV(A3661,"type"),"id")),"Adjusted Price",TRUE),0)</f>
        <v>0</v>
      </c>
      <c r="L3661" s="4">
        <f t="shared" si="57"/>
        <v>0</v>
      </c>
    </row>
    <row r="3662" spans="2:12">
      <c r="B3662" t="str" cm="1">
        <f t="array" ref="B3662">IF(A3662="","-",_xldudf_EVEONLINE_GROUP(_FV(_FV(A3662,"type"),"groupID")))</f>
        <v>-</v>
      </c>
      <c r="C3662" t="str" cm="1">
        <f t="array" ref="C3662">IF(B3662="-","-",_xldudf_EVEONLINE_CATEGORY(_FV(B3662,"category_id")))</f>
        <v>-</v>
      </c>
      <c r="K3662" s="4" cm="1">
        <f t="array" ref="K3662">IFERROR(_FV(_xldudf_EVEONLINE_TYPE(_FV(_FV(A3662,"type"),"id")),"Adjusted Price",TRUE),0)</f>
        <v>0</v>
      </c>
      <c r="L3662" s="4">
        <f t="shared" si="57"/>
        <v>0</v>
      </c>
    </row>
    <row r="3663" spans="2:12">
      <c r="B3663" t="str" cm="1">
        <f t="array" ref="B3663">IF(A3663="","-",_xldudf_EVEONLINE_GROUP(_FV(_FV(A3663,"type"),"groupID")))</f>
        <v>-</v>
      </c>
      <c r="C3663" t="str" cm="1">
        <f t="array" ref="C3663">IF(B3663="-","-",_xldudf_EVEONLINE_CATEGORY(_FV(B3663,"category_id")))</f>
        <v>-</v>
      </c>
      <c r="K3663" s="4" cm="1">
        <f t="array" ref="K3663">IFERROR(_FV(_xldudf_EVEONLINE_TYPE(_FV(_FV(A3663,"type"),"id")),"Adjusted Price",TRUE),0)</f>
        <v>0</v>
      </c>
      <c r="L3663" s="4">
        <f t="shared" si="57"/>
        <v>0</v>
      </c>
    </row>
    <row r="3664" spans="2:12">
      <c r="B3664" t="str" cm="1">
        <f t="array" ref="B3664">IF(A3664="","-",_xldudf_EVEONLINE_GROUP(_FV(_FV(A3664,"type"),"groupID")))</f>
        <v>-</v>
      </c>
      <c r="C3664" t="str" cm="1">
        <f t="array" ref="C3664">IF(B3664="-","-",_xldudf_EVEONLINE_CATEGORY(_FV(B3664,"category_id")))</f>
        <v>-</v>
      </c>
      <c r="K3664" s="4" cm="1">
        <f t="array" ref="K3664">IFERROR(_FV(_xldudf_EVEONLINE_TYPE(_FV(_FV(A3664,"type"),"id")),"Adjusted Price",TRUE),0)</f>
        <v>0</v>
      </c>
      <c r="L3664" s="4">
        <f t="shared" si="57"/>
        <v>0</v>
      </c>
    </row>
    <row r="3665" spans="2:12">
      <c r="B3665" t="str" cm="1">
        <f t="array" ref="B3665">IF(A3665="","-",_xldudf_EVEONLINE_GROUP(_FV(_FV(A3665,"type"),"groupID")))</f>
        <v>-</v>
      </c>
      <c r="C3665" t="str" cm="1">
        <f t="array" ref="C3665">IF(B3665="-","-",_xldudf_EVEONLINE_CATEGORY(_FV(B3665,"category_id")))</f>
        <v>-</v>
      </c>
      <c r="K3665" s="4" cm="1">
        <f t="array" ref="K3665">IFERROR(_FV(_xldudf_EVEONLINE_TYPE(_FV(_FV(A3665,"type"),"id")),"Adjusted Price",TRUE),0)</f>
        <v>0</v>
      </c>
      <c r="L3665" s="4">
        <f t="shared" si="57"/>
        <v>0</v>
      </c>
    </row>
    <row r="3666" spans="2:12">
      <c r="B3666" t="str" cm="1">
        <f t="array" ref="B3666">IF(A3666="","-",_xldudf_EVEONLINE_GROUP(_FV(_FV(A3666,"type"),"groupID")))</f>
        <v>-</v>
      </c>
      <c r="C3666" t="str" cm="1">
        <f t="array" ref="C3666">IF(B3666="-","-",_xldudf_EVEONLINE_CATEGORY(_FV(B3666,"category_id")))</f>
        <v>-</v>
      </c>
      <c r="K3666" s="4" cm="1">
        <f t="array" ref="K3666">IFERROR(_FV(_xldudf_EVEONLINE_TYPE(_FV(_FV(A3666,"type"),"id")),"Adjusted Price",TRUE),0)</f>
        <v>0</v>
      </c>
      <c r="L3666" s="4">
        <f t="shared" si="57"/>
        <v>0</v>
      </c>
    </row>
    <row r="3667" spans="2:12">
      <c r="B3667" t="str" cm="1">
        <f t="array" ref="B3667">IF(A3667="","-",_xldudf_EVEONLINE_GROUP(_FV(_FV(A3667,"type"),"groupID")))</f>
        <v>-</v>
      </c>
      <c r="C3667" t="str" cm="1">
        <f t="array" ref="C3667">IF(B3667="-","-",_xldudf_EVEONLINE_CATEGORY(_FV(B3667,"category_id")))</f>
        <v>-</v>
      </c>
      <c r="K3667" s="4" cm="1">
        <f t="array" ref="K3667">IFERROR(_FV(_xldudf_EVEONLINE_TYPE(_FV(_FV(A3667,"type"),"id")),"Adjusted Price",TRUE),0)</f>
        <v>0</v>
      </c>
      <c r="L3667" s="4">
        <f t="shared" si="57"/>
        <v>0</v>
      </c>
    </row>
    <row r="3668" spans="2:12">
      <c r="B3668" t="str" cm="1">
        <f t="array" ref="B3668">IF(A3668="","-",_xldudf_EVEONLINE_GROUP(_FV(_FV(A3668,"type"),"groupID")))</f>
        <v>-</v>
      </c>
      <c r="C3668" t="str" cm="1">
        <f t="array" ref="C3668">IF(B3668="-","-",_xldudf_EVEONLINE_CATEGORY(_FV(B3668,"category_id")))</f>
        <v>-</v>
      </c>
      <c r="K3668" s="4" cm="1">
        <f t="array" ref="K3668">IFERROR(_FV(_xldudf_EVEONLINE_TYPE(_FV(_FV(A3668,"type"),"id")),"Adjusted Price",TRUE),0)</f>
        <v>0</v>
      </c>
      <c r="L3668" s="4">
        <f t="shared" si="57"/>
        <v>0</v>
      </c>
    </row>
    <row r="3669" spans="2:12">
      <c r="B3669" t="str" cm="1">
        <f t="array" ref="B3669">IF(A3669="","-",_xldudf_EVEONLINE_GROUP(_FV(_FV(A3669,"type"),"groupID")))</f>
        <v>-</v>
      </c>
      <c r="C3669" t="str" cm="1">
        <f t="array" ref="C3669">IF(B3669="-","-",_xldudf_EVEONLINE_CATEGORY(_FV(B3669,"category_id")))</f>
        <v>-</v>
      </c>
      <c r="K3669" s="4" cm="1">
        <f t="array" ref="K3669">IFERROR(_FV(_xldudf_EVEONLINE_TYPE(_FV(_FV(A3669,"type"),"id")),"Adjusted Price",TRUE),0)</f>
        <v>0</v>
      </c>
      <c r="L3669" s="4">
        <f t="shared" si="57"/>
        <v>0</v>
      </c>
    </row>
    <row r="3670" spans="2:12">
      <c r="B3670" t="str" cm="1">
        <f t="array" ref="B3670">IF(A3670="","-",_xldudf_EVEONLINE_GROUP(_FV(_FV(A3670,"type"),"groupID")))</f>
        <v>-</v>
      </c>
      <c r="C3670" t="str" cm="1">
        <f t="array" ref="C3670">IF(B3670="-","-",_xldudf_EVEONLINE_CATEGORY(_FV(B3670,"category_id")))</f>
        <v>-</v>
      </c>
      <c r="K3670" s="4" cm="1">
        <f t="array" ref="K3670">IFERROR(_FV(_xldudf_EVEONLINE_TYPE(_FV(_FV(A3670,"type"),"id")),"Adjusted Price",TRUE),0)</f>
        <v>0</v>
      </c>
      <c r="L3670" s="4">
        <f t="shared" si="57"/>
        <v>0</v>
      </c>
    </row>
    <row r="3671" spans="2:12">
      <c r="B3671" t="str" cm="1">
        <f t="array" ref="B3671">IF(A3671="","-",_xldudf_EVEONLINE_GROUP(_FV(_FV(A3671,"type"),"groupID")))</f>
        <v>-</v>
      </c>
      <c r="C3671" t="str" cm="1">
        <f t="array" ref="C3671">IF(B3671="-","-",_xldudf_EVEONLINE_CATEGORY(_FV(B3671,"category_id")))</f>
        <v>-</v>
      </c>
      <c r="K3671" s="4" cm="1">
        <f t="array" ref="K3671">IFERROR(_FV(_xldudf_EVEONLINE_TYPE(_FV(_FV(A3671,"type"),"id")),"Adjusted Price",TRUE),0)</f>
        <v>0</v>
      </c>
      <c r="L3671" s="4">
        <f t="shared" si="57"/>
        <v>0</v>
      </c>
    </row>
    <row r="3672" spans="2:12">
      <c r="B3672" t="str" cm="1">
        <f t="array" ref="B3672">IF(A3672="","-",_xldudf_EVEONLINE_GROUP(_FV(_FV(A3672,"type"),"groupID")))</f>
        <v>-</v>
      </c>
      <c r="C3672" t="str" cm="1">
        <f t="array" ref="C3672">IF(B3672="-","-",_xldudf_EVEONLINE_CATEGORY(_FV(B3672,"category_id")))</f>
        <v>-</v>
      </c>
      <c r="K3672" s="4" cm="1">
        <f t="array" ref="K3672">IFERROR(_FV(_xldudf_EVEONLINE_TYPE(_FV(_FV(A3672,"type"),"id")),"Adjusted Price",TRUE),0)</f>
        <v>0</v>
      </c>
      <c r="L3672" s="4">
        <f t="shared" si="57"/>
        <v>0</v>
      </c>
    </row>
    <row r="3673" spans="2:12">
      <c r="B3673" t="str" cm="1">
        <f t="array" ref="B3673">IF(A3673="","-",_xldudf_EVEONLINE_GROUP(_FV(_FV(A3673,"type"),"groupID")))</f>
        <v>-</v>
      </c>
      <c r="C3673" t="str" cm="1">
        <f t="array" ref="C3673">IF(B3673="-","-",_xldudf_EVEONLINE_CATEGORY(_FV(B3673,"category_id")))</f>
        <v>-</v>
      </c>
      <c r="K3673" s="4" cm="1">
        <f t="array" ref="K3673">IFERROR(_FV(_xldudf_EVEONLINE_TYPE(_FV(_FV(A3673,"type"),"id")),"Adjusted Price",TRUE),0)</f>
        <v>0</v>
      </c>
      <c r="L3673" s="4">
        <f t="shared" si="57"/>
        <v>0</v>
      </c>
    </row>
    <row r="3674" spans="2:12">
      <c r="B3674" t="str" cm="1">
        <f t="array" ref="B3674">IF(A3674="","-",_xldudf_EVEONLINE_GROUP(_FV(_FV(A3674,"type"),"groupID")))</f>
        <v>-</v>
      </c>
      <c r="C3674" t="str" cm="1">
        <f t="array" ref="C3674">IF(B3674="-","-",_xldudf_EVEONLINE_CATEGORY(_FV(B3674,"category_id")))</f>
        <v>-</v>
      </c>
      <c r="K3674" s="4" cm="1">
        <f t="array" ref="K3674">IFERROR(_FV(_xldudf_EVEONLINE_TYPE(_FV(_FV(A3674,"type"),"id")),"Adjusted Price",TRUE),0)</f>
        <v>0</v>
      </c>
      <c r="L3674" s="4">
        <f t="shared" si="57"/>
        <v>0</v>
      </c>
    </row>
    <row r="3675" spans="2:12">
      <c r="B3675" t="str" cm="1">
        <f t="array" ref="B3675">IF(A3675="","-",_xldudf_EVEONLINE_GROUP(_FV(_FV(A3675,"type"),"groupID")))</f>
        <v>-</v>
      </c>
      <c r="C3675" t="str" cm="1">
        <f t="array" ref="C3675">IF(B3675="-","-",_xldudf_EVEONLINE_CATEGORY(_FV(B3675,"category_id")))</f>
        <v>-</v>
      </c>
      <c r="K3675" s="4" cm="1">
        <f t="array" ref="K3675">IFERROR(_FV(_xldudf_EVEONLINE_TYPE(_FV(_FV(A3675,"type"),"id")),"Adjusted Price",TRUE),0)</f>
        <v>0</v>
      </c>
      <c r="L3675" s="4">
        <f t="shared" si="57"/>
        <v>0</v>
      </c>
    </row>
    <row r="3676" spans="2:12">
      <c r="B3676" t="str" cm="1">
        <f t="array" ref="B3676">IF(A3676="","-",_xldudf_EVEONLINE_GROUP(_FV(_FV(A3676,"type"),"groupID")))</f>
        <v>-</v>
      </c>
      <c r="C3676" t="str" cm="1">
        <f t="array" ref="C3676">IF(B3676="-","-",_xldudf_EVEONLINE_CATEGORY(_FV(B3676,"category_id")))</f>
        <v>-</v>
      </c>
      <c r="K3676" s="4" cm="1">
        <f t="array" ref="K3676">IFERROR(_FV(_xldudf_EVEONLINE_TYPE(_FV(_FV(A3676,"type"),"id")),"Adjusted Price",TRUE),0)</f>
        <v>0</v>
      </c>
      <c r="L3676" s="4">
        <f t="shared" si="57"/>
        <v>0</v>
      </c>
    </row>
    <row r="3677" spans="2:12">
      <c r="B3677" t="str" cm="1">
        <f t="array" ref="B3677">IF(A3677="","-",_xldudf_EVEONLINE_GROUP(_FV(_FV(A3677,"type"),"groupID")))</f>
        <v>-</v>
      </c>
      <c r="C3677" t="str" cm="1">
        <f t="array" ref="C3677">IF(B3677="-","-",_xldudf_EVEONLINE_CATEGORY(_FV(B3677,"category_id")))</f>
        <v>-</v>
      </c>
      <c r="K3677" s="4" cm="1">
        <f t="array" ref="K3677">IFERROR(_FV(_xldudf_EVEONLINE_TYPE(_FV(_FV(A3677,"type"),"id")),"Adjusted Price",TRUE),0)</f>
        <v>0</v>
      </c>
      <c r="L3677" s="4">
        <f t="shared" si="57"/>
        <v>0</v>
      </c>
    </row>
    <row r="3678" spans="2:12">
      <c r="B3678" t="str" cm="1">
        <f t="array" ref="B3678">IF(A3678="","-",_xldudf_EVEONLINE_GROUP(_FV(_FV(A3678,"type"),"groupID")))</f>
        <v>-</v>
      </c>
      <c r="C3678" t="str" cm="1">
        <f t="array" ref="C3678">IF(B3678="-","-",_xldudf_EVEONLINE_CATEGORY(_FV(B3678,"category_id")))</f>
        <v>-</v>
      </c>
      <c r="K3678" s="4" cm="1">
        <f t="array" ref="K3678">IFERROR(_FV(_xldudf_EVEONLINE_TYPE(_FV(_FV(A3678,"type"),"id")),"Adjusted Price",TRUE),0)</f>
        <v>0</v>
      </c>
      <c r="L3678" s="4">
        <f t="shared" si="57"/>
        <v>0</v>
      </c>
    </row>
    <row r="3679" spans="2:12">
      <c r="B3679" t="str" cm="1">
        <f t="array" ref="B3679">IF(A3679="","-",_xldudf_EVEONLINE_GROUP(_FV(_FV(A3679,"type"),"groupID")))</f>
        <v>-</v>
      </c>
      <c r="C3679" t="str" cm="1">
        <f t="array" ref="C3679">IF(B3679="-","-",_xldudf_EVEONLINE_CATEGORY(_FV(B3679,"category_id")))</f>
        <v>-</v>
      </c>
      <c r="K3679" s="4" cm="1">
        <f t="array" ref="K3679">IFERROR(_FV(_xldudf_EVEONLINE_TYPE(_FV(_FV(A3679,"type"),"id")),"Adjusted Price",TRUE),0)</f>
        <v>0</v>
      </c>
      <c r="L3679" s="4">
        <f t="shared" si="57"/>
        <v>0</v>
      </c>
    </row>
    <row r="3680" spans="2:12">
      <c r="B3680" t="str" cm="1">
        <f t="array" ref="B3680">IF(A3680="","-",_xldudf_EVEONLINE_GROUP(_FV(_FV(A3680,"type"),"groupID")))</f>
        <v>-</v>
      </c>
      <c r="C3680" t="str" cm="1">
        <f t="array" ref="C3680">IF(B3680="-","-",_xldudf_EVEONLINE_CATEGORY(_FV(B3680,"category_id")))</f>
        <v>-</v>
      </c>
      <c r="K3680" s="4" cm="1">
        <f t="array" ref="K3680">IFERROR(_FV(_xldudf_EVEONLINE_TYPE(_FV(_FV(A3680,"type"),"id")),"Adjusted Price",TRUE),0)</f>
        <v>0</v>
      </c>
      <c r="L3680" s="4">
        <f t="shared" si="57"/>
        <v>0</v>
      </c>
    </row>
    <row r="3681" spans="2:12">
      <c r="B3681" t="str" cm="1">
        <f t="array" ref="B3681">IF(A3681="","-",_xldudf_EVEONLINE_GROUP(_FV(_FV(A3681,"type"),"groupID")))</f>
        <v>-</v>
      </c>
      <c r="C3681" t="str" cm="1">
        <f t="array" ref="C3681">IF(B3681="-","-",_xldudf_EVEONLINE_CATEGORY(_FV(B3681,"category_id")))</f>
        <v>-</v>
      </c>
      <c r="K3681" s="4" cm="1">
        <f t="array" ref="K3681">IFERROR(_FV(_xldudf_EVEONLINE_TYPE(_FV(_FV(A3681,"type"),"id")),"Adjusted Price",TRUE),0)</f>
        <v>0</v>
      </c>
      <c r="L3681" s="4">
        <f t="shared" si="57"/>
        <v>0</v>
      </c>
    </row>
    <row r="3682" spans="2:12">
      <c r="B3682" t="str" cm="1">
        <f t="array" ref="B3682">IF(A3682="","-",_xldudf_EVEONLINE_GROUP(_FV(_FV(A3682,"type"),"groupID")))</f>
        <v>-</v>
      </c>
      <c r="C3682" t="str" cm="1">
        <f t="array" ref="C3682">IF(B3682="-","-",_xldudf_EVEONLINE_CATEGORY(_FV(B3682,"category_id")))</f>
        <v>-</v>
      </c>
      <c r="K3682" s="4" cm="1">
        <f t="array" ref="K3682">IFERROR(_FV(_xldudf_EVEONLINE_TYPE(_FV(_FV(A3682,"type"),"id")),"Adjusted Price",TRUE),0)</f>
        <v>0</v>
      </c>
      <c r="L3682" s="4">
        <f t="shared" si="57"/>
        <v>0</v>
      </c>
    </row>
    <row r="3683" spans="2:12">
      <c r="B3683" t="str" cm="1">
        <f t="array" ref="B3683">IF(A3683="","-",_xldudf_EVEONLINE_GROUP(_FV(_FV(A3683,"type"),"groupID")))</f>
        <v>-</v>
      </c>
      <c r="C3683" t="str" cm="1">
        <f t="array" ref="C3683">IF(B3683="-","-",_xldudf_EVEONLINE_CATEGORY(_FV(B3683,"category_id")))</f>
        <v>-</v>
      </c>
      <c r="K3683" s="4" cm="1">
        <f t="array" ref="K3683">IFERROR(_FV(_xldudf_EVEONLINE_TYPE(_FV(_FV(A3683,"type"),"id")),"Adjusted Price",TRUE),0)</f>
        <v>0</v>
      </c>
      <c r="L3683" s="4">
        <f t="shared" si="57"/>
        <v>0</v>
      </c>
    </row>
    <row r="3684" spans="2:12">
      <c r="B3684" t="str" cm="1">
        <f t="array" ref="B3684">IF(A3684="","-",_xldudf_EVEONLINE_GROUP(_FV(_FV(A3684,"type"),"groupID")))</f>
        <v>-</v>
      </c>
      <c r="C3684" t="str" cm="1">
        <f t="array" ref="C3684">IF(B3684="-","-",_xldudf_EVEONLINE_CATEGORY(_FV(B3684,"category_id")))</f>
        <v>-</v>
      </c>
      <c r="K3684" s="4" cm="1">
        <f t="array" ref="K3684">IFERROR(_FV(_xldudf_EVEONLINE_TYPE(_FV(_FV(A3684,"type"),"id")),"Adjusted Price",TRUE),0)</f>
        <v>0</v>
      </c>
      <c r="L3684" s="4">
        <f t="shared" si="57"/>
        <v>0</v>
      </c>
    </row>
    <row r="3685" spans="2:12">
      <c r="B3685" t="str" cm="1">
        <f t="array" ref="B3685">IF(A3685="","-",_xldudf_EVEONLINE_GROUP(_FV(_FV(A3685,"type"),"groupID")))</f>
        <v>-</v>
      </c>
      <c r="C3685" t="str" cm="1">
        <f t="array" ref="C3685">IF(B3685="-","-",_xldudf_EVEONLINE_CATEGORY(_FV(B3685,"category_id")))</f>
        <v>-</v>
      </c>
      <c r="K3685" s="4" cm="1">
        <f t="array" ref="K3685">IFERROR(_FV(_xldudf_EVEONLINE_TYPE(_FV(_FV(A3685,"type"),"id")),"Adjusted Price",TRUE),0)</f>
        <v>0</v>
      </c>
      <c r="L3685" s="4">
        <f t="shared" si="57"/>
        <v>0</v>
      </c>
    </row>
    <row r="3686" spans="2:12">
      <c r="B3686" t="str" cm="1">
        <f t="array" ref="B3686">IF(A3686="","-",_xldudf_EVEONLINE_GROUP(_FV(_FV(A3686,"type"),"groupID")))</f>
        <v>-</v>
      </c>
      <c r="C3686" t="str" cm="1">
        <f t="array" ref="C3686">IF(B3686="-","-",_xldudf_EVEONLINE_CATEGORY(_FV(B3686,"category_id")))</f>
        <v>-</v>
      </c>
      <c r="K3686" s="4" cm="1">
        <f t="array" ref="K3686">IFERROR(_FV(_xldudf_EVEONLINE_TYPE(_FV(_FV(A3686,"type"),"id")),"Adjusted Price",TRUE),0)</f>
        <v>0</v>
      </c>
      <c r="L3686" s="4">
        <f t="shared" si="57"/>
        <v>0</v>
      </c>
    </row>
    <row r="3687" spans="2:12">
      <c r="B3687" t="str" cm="1">
        <f t="array" ref="B3687">IF(A3687="","-",_xldudf_EVEONLINE_GROUP(_FV(_FV(A3687,"type"),"groupID")))</f>
        <v>-</v>
      </c>
      <c r="C3687" t="str" cm="1">
        <f t="array" ref="C3687">IF(B3687="-","-",_xldudf_EVEONLINE_CATEGORY(_FV(B3687,"category_id")))</f>
        <v>-</v>
      </c>
      <c r="K3687" s="4" cm="1">
        <f t="array" ref="K3687">IFERROR(_FV(_xldudf_EVEONLINE_TYPE(_FV(_FV(A3687,"type"),"id")),"Adjusted Price",TRUE),0)</f>
        <v>0</v>
      </c>
      <c r="L3687" s="4">
        <f t="shared" si="57"/>
        <v>0</v>
      </c>
    </row>
    <row r="3688" spans="2:12">
      <c r="B3688" t="str" cm="1">
        <f t="array" ref="B3688">IF(A3688="","-",_xldudf_EVEONLINE_GROUP(_FV(_FV(A3688,"type"),"groupID")))</f>
        <v>-</v>
      </c>
      <c r="C3688" t="str" cm="1">
        <f t="array" ref="C3688">IF(B3688="-","-",_xldudf_EVEONLINE_CATEGORY(_FV(B3688,"category_id")))</f>
        <v>-</v>
      </c>
      <c r="K3688" s="4" cm="1">
        <f t="array" ref="K3688">IFERROR(_FV(_xldudf_EVEONLINE_TYPE(_FV(_FV(A3688,"type"),"id")),"Adjusted Price",TRUE),0)</f>
        <v>0</v>
      </c>
      <c r="L3688" s="4">
        <f t="shared" si="57"/>
        <v>0</v>
      </c>
    </row>
    <row r="3689" spans="2:12">
      <c r="B3689" t="str" cm="1">
        <f t="array" ref="B3689">IF(A3689="","-",_xldudf_EVEONLINE_GROUP(_FV(_FV(A3689,"type"),"groupID")))</f>
        <v>-</v>
      </c>
      <c r="C3689" t="str" cm="1">
        <f t="array" ref="C3689">IF(B3689="-","-",_xldudf_EVEONLINE_CATEGORY(_FV(B3689,"category_id")))</f>
        <v>-</v>
      </c>
      <c r="K3689" s="4" cm="1">
        <f t="array" ref="K3689">IFERROR(_FV(_xldudf_EVEONLINE_TYPE(_FV(_FV(A3689,"type"),"id")),"Adjusted Price",TRUE),0)</f>
        <v>0</v>
      </c>
      <c r="L3689" s="4">
        <f t="shared" si="57"/>
        <v>0</v>
      </c>
    </row>
    <row r="3690" spans="2:12">
      <c r="B3690" t="str" cm="1">
        <f t="array" ref="B3690">IF(A3690="","-",_xldudf_EVEONLINE_GROUP(_FV(_FV(A3690,"type"),"groupID")))</f>
        <v>-</v>
      </c>
      <c r="C3690" t="str" cm="1">
        <f t="array" ref="C3690">IF(B3690="-","-",_xldudf_EVEONLINE_CATEGORY(_FV(B3690,"category_id")))</f>
        <v>-</v>
      </c>
      <c r="K3690" s="4" cm="1">
        <f t="array" ref="K3690">IFERROR(_FV(_xldudf_EVEONLINE_TYPE(_FV(_FV(A3690,"type"),"id")),"Adjusted Price",TRUE),0)</f>
        <v>0</v>
      </c>
      <c r="L3690" s="4">
        <f t="shared" si="57"/>
        <v>0</v>
      </c>
    </row>
    <row r="3691" spans="2:12">
      <c r="B3691" t="str" cm="1">
        <f t="array" ref="B3691">IF(A3691="","-",_xldudf_EVEONLINE_GROUP(_FV(_FV(A3691,"type"),"groupID")))</f>
        <v>-</v>
      </c>
      <c r="C3691" t="str" cm="1">
        <f t="array" ref="C3691">IF(B3691="-","-",_xldudf_EVEONLINE_CATEGORY(_FV(B3691,"category_id")))</f>
        <v>-</v>
      </c>
      <c r="K3691" s="4" cm="1">
        <f t="array" ref="K3691">IFERROR(_FV(_xldudf_EVEONLINE_TYPE(_FV(_FV(A3691,"type"),"id")),"Adjusted Price",TRUE),0)</f>
        <v>0</v>
      </c>
      <c r="L3691" s="4">
        <f t="shared" si="57"/>
        <v>0</v>
      </c>
    </row>
    <row r="3692" spans="2:12">
      <c r="B3692" t="str" cm="1">
        <f t="array" ref="B3692">IF(A3692="","-",_xldudf_EVEONLINE_GROUP(_FV(_FV(A3692,"type"),"groupID")))</f>
        <v>-</v>
      </c>
      <c r="C3692" t="str" cm="1">
        <f t="array" ref="C3692">IF(B3692="-","-",_xldudf_EVEONLINE_CATEGORY(_FV(B3692,"category_id")))</f>
        <v>-</v>
      </c>
      <c r="K3692" s="4" cm="1">
        <f t="array" ref="K3692">IFERROR(_FV(_xldudf_EVEONLINE_TYPE(_FV(_FV(A3692,"type"),"id")),"Adjusted Price",TRUE),0)</f>
        <v>0</v>
      </c>
      <c r="L3692" s="4">
        <f t="shared" si="57"/>
        <v>0</v>
      </c>
    </row>
    <row r="3693" spans="2:12">
      <c r="B3693" t="str" cm="1">
        <f t="array" ref="B3693">IF(A3693="","-",_xldudf_EVEONLINE_GROUP(_FV(_FV(A3693,"type"),"groupID")))</f>
        <v>-</v>
      </c>
      <c r="C3693" t="str" cm="1">
        <f t="array" ref="C3693">IF(B3693="-","-",_xldudf_EVEONLINE_CATEGORY(_FV(B3693,"category_id")))</f>
        <v>-</v>
      </c>
      <c r="K3693" s="4" cm="1">
        <f t="array" ref="K3693">IFERROR(_FV(_xldudf_EVEONLINE_TYPE(_FV(_FV(A3693,"type"),"id")),"Adjusted Price",TRUE),0)</f>
        <v>0</v>
      </c>
      <c r="L3693" s="4">
        <f t="shared" si="57"/>
        <v>0</v>
      </c>
    </row>
    <row r="3694" spans="2:12">
      <c r="B3694" t="str" cm="1">
        <f t="array" ref="B3694">IF(A3694="","-",_xldudf_EVEONLINE_GROUP(_FV(_FV(A3694,"type"),"groupID")))</f>
        <v>-</v>
      </c>
      <c r="C3694" t="str" cm="1">
        <f t="array" ref="C3694">IF(B3694="-","-",_xldudf_EVEONLINE_CATEGORY(_FV(B3694,"category_id")))</f>
        <v>-</v>
      </c>
      <c r="K3694" s="4" cm="1">
        <f t="array" ref="K3694">IFERROR(_FV(_xldudf_EVEONLINE_TYPE(_FV(_FV(A3694,"type"),"id")),"Adjusted Price",TRUE),0)</f>
        <v>0</v>
      </c>
      <c r="L3694" s="4">
        <f t="shared" si="57"/>
        <v>0</v>
      </c>
    </row>
    <row r="3695" spans="2:12">
      <c r="B3695" t="str" cm="1">
        <f t="array" ref="B3695">IF(A3695="","-",_xldudf_EVEONLINE_GROUP(_FV(_FV(A3695,"type"),"groupID")))</f>
        <v>-</v>
      </c>
      <c r="C3695" t="str" cm="1">
        <f t="array" ref="C3695">IF(B3695="-","-",_xldudf_EVEONLINE_CATEGORY(_FV(B3695,"category_id")))</f>
        <v>-</v>
      </c>
      <c r="K3695" s="4" cm="1">
        <f t="array" ref="K3695">IFERROR(_FV(_xldudf_EVEONLINE_TYPE(_FV(_FV(A3695,"type"),"id")),"Adjusted Price",TRUE),0)</f>
        <v>0</v>
      </c>
      <c r="L3695" s="4">
        <f t="shared" si="57"/>
        <v>0</v>
      </c>
    </row>
    <row r="3696" spans="2:12">
      <c r="B3696" t="str" cm="1">
        <f t="array" ref="B3696">IF(A3696="","-",_xldudf_EVEONLINE_GROUP(_FV(_FV(A3696,"type"),"groupID")))</f>
        <v>-</v>
      </c>
      <c r="C3696" t="str" cm="1">
        <f t="array" ref="C3696">IF(B3696="-","-",_xldudf_EVEONLINE_CATEGORY(_FV(B3696,"category_id")))</f>
        <v>-</v>
      </c>
      <c r="K3696" s="4" cm="1">
        <f t="array" ref="K3696">IFERROR(_FV(_xldudf_EVEONLINE_TYPE(_FV(_FV(A3696,"type"),"id")),"Adjusted Price",TRUE),0)</f>
        <v>0</v>
      </c>
      <c r="L3696" s="4">
        <f t="shared" si="57"/>
        <v>0</v>
      </c>
    </row>
    <row r="3697" spans="2:12">
      <c r="B3697" t="str" cm="1">
        <f t="array" ref="B3697">IF(A3697="","-",_xldudf_EVEONLINE_GROUP(_FV(_FV(A3697,"type"),"groupID")))</f>
        <v>-</v>
      </c>
      <c r="C3697" t="str" cm="1">
        <f t="array" ref="C3697">IF(B3697="-","-",_xldudf_EVEONLINE_CATEGORY(_FV(B3697,"category_id")))</f>
        <v>-</v>
      </c>
      <c r="K3697" s="4" cm="1">
        <f t="array" ref="K3697">IFERROR(_FV(_xldudf_EVEONLINE_TYPE(_FV(_FV(A3697,"type"),"id")),"Adjusted Price",TRUE),0)</f>
        <v>0</v>
      </c>
      <c r="L3697" s="4">
        <f t="shared" si="57"/>
        <v>0</v>
      </c>
    </row>
    <row r="3698" spans="2:12">
      <c r="B3698" t="str" cm="1">
        <f t="array" ref="B3698">IF(A3698="","-",_xldudf_EVEONLINE_GROUP(_FV(_FV(A3698,"type"),"groupID")))</f>
        <v>-</v>
      </c>
      <c r="C3698" t="str" cm="1">
        <f t="array" ref="C3698">IF(B3698="-","-",_xldudf_EVEONLINE_CATEGORY(_FV(B3698,"category_id")))</f>
        <v>-</v>
      </c>
      <c r="K3698" s="4" cm="1">
        <f t="array" ref="K3698">IFERROR(_FV(_xldudf_EVEONLINE_TYPE(_FV(_FV(A3698,"type"),"id")),"Adjusted Price",TRUE),0)</f>
        <v>0</v>
      </c>
      <c r="L3698" s="4">
        <f t="shared" si="57"/>
        <v>0</v>
      </c>
    </row>
    <row r="3699" spans="2:12">
      <c r="B3699" t="str" cm="1">
        <f t="array" ref="B3699">IF(A3699="","-",_xldudf_EVEONLINE_GROUP(_FV(_FV(A3699,"type"),"groupID")))</f>
        <v>-</v>
      </c>
      <c r="C3699" t="str" cm="1">
        <f t="array" ref="C3699">IF(B3699="-","-",_xldudf_EVEONLINE_CATEGORY(_FV(B3699,"category_id")))</f>
        <v>-</v>
      </c>
      <c r="K3699" s="4" cm="1">
        <f t="array" ref="K3699">IFERROR(_FV(_xldudf_EVEONLINE_TYPE(_FV(_FV(A3699,"type"),"id")),"Adjusted Price",TRUE),0)</f>
        <v>0</v>
      </c>
      <c r="L3699" s="4">
        <f t="shared" si="57"/>
        <v>0</v>
      </c>
    </row>
    <row r="3700" spans="2:12">
      <c r="B3700" t="str" cm="1">
        <f t="array" ref="B3700">IF(A3700="","-",_xldudf_EVEONLINE_GROUP(_FV(_FV(A3700,"type"),"groupID")))</f>
        <v>-</v>
      </c>
      <c r="C3700" t="str" cm="1">
        <f t="array" ref="C3700">IF(B3700="-","-",_xldudf_EVEONLINE_CATEGORY(_FV(B3700,"category_id")))</f>
        <v>-</v>
      </c>
      <c r="K3700" s="4" cm="1">
        <f t="array" ref="K3700">IFERROR(_FV(_xldudf_EVEONLINE_TYPE(_FV(_FV(A3700,"type"),"id")),"Adjusted Price",TRUE),0)</f>
        <v>0</v>
      </c>
      <c r="L3700" s="4">
        <f t="shared" si="57"/>
        <v>0</v>
      </c>
    </row>
    <row r="3701" spans="2:12">
      <c r="B3701" t="str" cm="1">
        <f t="array" ref="B3701">IF(A3701="","-",_xldudf_EVEONLINE_GROUP(_FV(_FV(A3701,"type"),"groupID")))</f>
        <v>-</v>
      </c>
      <c r="C3701" t="str" cm="1">
        <f t="array" ref="C3701">IF(B3701="-","-",_xldudf_EVEONLINE_CATEGORY(_FV(B3701,"category_id")))</f>
        <v>-</v>
      </c>
      <c r="K3701" s="4" cm="1">
        <f t="array" ref="K3701">IFERROR(_FV(_xldudf_EVEONLINE_TYPE(_FV(_FV(A3701,"type"),"id")),"Adjusted Price",TRUE),0)</f>
        <v>0</v>
      </c>
      <c r="L3701" s="4">
        <f t="shared" si="57"/>
        <v>0</v>
      </c>
    </row>
    <row r="3702" spans="2:12">
      <c r="B3702" t="str" cm="1">
        <f t="array" ref="B3702">IF(A3702="","-",_xldudf_EVEONLINE_GROUP(_FV(_FV(A3702,"type"),"groupID")))</f>
        <v>-</v>
      </c>
      <c r="C3702" t="str" cm="1">
        <f t="array" ref="C3702">IF(B3702="-","-",_xldudf_EVEONLINE_CATEGORY(_FV(B3702,"category_id")))</f>
        <v>-</v>
      </c>
      <c r="K3702" s="4" cm="1">
        <f t="array" ref="K3702">IFERROR(_FV(_xldudf_EVEONLINE_TYPE(_FV(_FV(A3702,"type"),"id")),"Adjusted Price",TRUE),0)</f>
        <v>0</v>
      </c>
      <c r="L3702" s="4">
        <f t="shared" si="57"/>
        <v>0</v>
      </c>
    </row>
    <row r="3703" spans="2:12">
      <c r="B3703" t="str" cm="1">
        <f t="array" ref="B3703">IF(A3703="","-",_xldudf_EVEONLINE_GROUP(_FV(_FV(A3703,"type"),"groupID")))</f>
        <v>-</v>
      </c>
      <c r="C3703" t="str" cm="1">
        <f t="array" ref="C3703">IF(B3703="-","-",_xldudf_EVEONLINE_CATEGORY(_FV(B3703,"category_id")))</f>
        <v>-</v>
      </c>
      <c r="K3703" s="4" cm="1">
        <f t="array" ref="K3703">IFERROR(_FV(_xldudf_EVEONLINE_TYPE(_FV(_FV(A3703,"type"),"id")),"Adjusted Price",TRUE),0)</f>
        <v>0</v>
      </c>
      <c r="L3703" s="4">
        <f t="shared" si="57"/>
        <v>0</v>
      </c>
    </row>
    <row r="3704" spans="2:12">
      <c r="B3704" t="str" cm="1">
        <f t="array" ref="B3704">IF(A3704="","-",_xldudf_EVEONLINE_GROUP(_FV(_FV(A3704,"type"),"groupID")))</f>
        <v>-</v>
      </c>
      <c r="C3704" t="str" cm="1">
        <f t="array" ref="C3704">IF(B3704="-","-",_xldudf_EVEONLINE_CATEGORY(_FV(B3704,"category_id")))</f>
        <v>-</v>
      </c>
      <c r="K3704" s="4" cm="1">
        <f t="array" ref="K3704">IFERROR(_FV(_xldudf_EVEONLINE_TYPE(_FV(_FV(A3704,"type"),"id")),"Adjusted Price",TRUE),0)</f>
        <v>0</v>
      </c>
      <c r="L3704" s="4">
        <f t="shared" si="57"/>
        <v>0</v>
      </c>
    </row>
    <row r="3705" spans="2:12">
      <c r="B3705" t="str" cm="1">
        <f t="array" ref="B3705">IF(A3705="","-",_xldudf_EVEONLINE_GROUP(_FV(_FV(A3705,"type"),"groupID")))</f>
        <v>-</v>
      </c>
      <c r="C3705" t="str" cm="1">
        <f t="array" ref="C3705">IF(B3705="-","-",_xldudf_EVEONLINE_CATEGORY(_FV(B3705,"category_id")))</f>
        <v>-</v>
      </c>
      <c r="K3705" s="4" cm="1">
        <f t="array" ref="K3705">IFERROR(_FV(_xldudf_EVEONLINE_TYPE(_FV(_FV(A3705,"type"),"id")),"Adjusted Price",TRUE),0)</f>
        <v>0</v>
      </c>
      <c r="L3705" s="4">
        <f t="shared" si="57"/>
        <v>0</v>
      </c>
    </row>
    <row r="3706" spans="2:12">
      <c r="B3706" t="str" cm="1">
        <f t="array" ref="B3706">IF(A3706="","-",_xldudf_EVEONLINE_GROUP(_FV(_FV(A3706,"type"),"groupID")))</f>
        <v>-</v>
      </c>
      <c r="C3706" t="str" cm="1">
        <f t="array" ref="C3706">IF(B3706="-","-",_xldudf_EVEONLINE_CATEGORY(_FV(B3706,"category_id")))</f>
        <v>-</v>
      </c>
      <c r="K3706" s="4" cm="1">
        <f t="array" ref="K3706">IFERROR(_FV(_xldudf_EVEONLINE_TYPE(_FV(_FV(A3706,"type"),"id")),"Adjusted Price",TRUE),0)</f>
        <v>0</v>
      </c>
      <c r="L3706" s="4">
        <f t="shared" si="57"/>
        <v>0</v>
      </c>
    </row>
    <row r="3707" spans="2:12">
      <c r="B3707" t="str" cm="1">
        <f t="array" ref="B3707">IF(A3707="","-",_xldudf_EVEONLINE_GROUP(_FV(_FV(A3707,"type"),"groupID")))</f>
        <v>-</v>
      </c>
      <c r="C3707" t="str" cm="1">
        <f t="array" ref="C3707">IF(B3707="-","-",_xldudf_EVEONLINE_CATEGORY(_FV(B3707,"category_id")))</f>
        <v>-</v>
      </c>
      <c r="K3707" s="4" cm="1">
        <f t="array" ref="K3707">IFERROR(_FV(_xldudf_EVEONLINE_TYPE(_FV(_FV(A3707,"type"),"id")),"Adjusted Price",TRUE),0)</f>
        <v>0</v>
      </c>
      <c r="L3707" s="4">
        <f t="shared" si="57"/>
        <v>0</v>
      </c>
    </row>
    <row r="3708" spans="2:12">
      <c r="B3708" t="str" cm="1">
        <f t="array" ref="B3708">IF(A3708="","-",_xldudf_EVEONLINE_GROUP(_FV(_FV(A3708,"type"),"groupID")))</f>
        <v>-</v>
      </c>
      <c r="C3708" t="str" cm="1">
        <f t="array" ref="C3708">IF(B3708="-","-",_xldudf_EVEONLINE_CATEGORY(_FV(B3708,"category_id")))</f>
        <v>-</v>
      </c>
      <c r="K3708" s="4" cm="1">
        <f t="array" ref="K3708">IFERROR(_FV(_xldudf_EVEONLINE_TYPE(_FV(_FV(A3708,"type"),"id")),"Adjusted Price",TRUE),0)</f>
        <v>0</v>
      </c>
      <c r="L3708" s="4">
        <f t="shared" si="57"/>
        <v>0</v>
      </c>
    </row>
    <row r="3709" spans="2:12">
      <c r="B3709" t="str" cm="1">
        <f t="array" ref="B3709">IF(A3709="","-",_xldudf_EVEONLINE_GROUP(_FV(_FV(A3709,"type"),"groupID")))</f>
        <v>-</v>
      </c>
      <c r="C3709" t="str" cm="1">
        <f t="array" ref="C3709">IF(B3709="-","-",_xldudf_EVEONLINE_CATEGORY(_FV(B3709,"category_id")))</f>
        <v>-</v>
      </c>
      <c r="K3709" s="4" cm="1">
        <f t="array" ref="K3709">IFERROR(_FV(_xldudf_EVEONLINE_TYPE(_FV(_FV(A3709,"type"),"id")),"Adjusted Price",TRUE),0)</f>
        <v>0</v>
      </c>
      <c r="L3709" s="4">
        <f t="shared" si="57"/>
        <v>0</v>
      </c>
    </row>
    <row r="3710" spans="2:12">
      <c r="B3710" t="str" cm="1">
        <f t="array" ref="B3710">IF(A3710="","-",_xldudf_EVEONLINE_GROUP(_FV(_FV(A3710,"type"),"groupID")))</f>
        <v>-</v>
      </c>
      <c r="C3710" t="str" cm="1">
        <f t="array" ref="C3710">IF(B3710="-","-",_xldudf_EVEONLINE_CATEGORY(_FV(B3710,"category_id")))</f>
        <v>-</v>
      </c>
      <c r="K3710" s="4" cm="1">
        <f t="array" ref="K3710">IFERROR(_FV(_xldudf_EVEONLINE_TYPE(_FV(_FV(A3710,"type"),"id")),"Adjusted Price",TRUE),0)</f>
        <v>0</v>
      </c>
      <c r="L3710" s="4">
        <f t="shared" si="57"/>
        <v>0</v>
      </c>
    </row>
    <row r="3711" spans="2:12">
      <c r="B3711" t="str" cm="1">
        <f t="array" ref="B3711">IF(A3711="","-",_xldudf_EVEONLINE_GROUP(_FV(_FV(A3711,"type"),"groupID")))</f>
        <v>-</v>
      </c>
      <c r="C3711" t="str" cm="1">
        <f t="array" ref="C3711">IF(B3711="-","-",_xldudf_EVEONLINE_CATEGORY(_FV(B3711,"category_id")))</f>
        <v>-</v>
      </c>
      <c r="K3711" s="4" cm="1">
        <f t="array" ref="K3711">IFERROR(_FV(_xldudf_EVEONLINE_TYPE(_FV(_FV(A3711,"type"),"id")),"Adjusted Price",TRUE),0)</f>
        <v>0</v>
      </c>
      <c r="L3711" s="4">
        <f t="shared" si="57"/>
        <v>0</v>
      </c>
    </row>
    <row r="3712" spans="2:12">
      <c r="B3712" t="str" cm="1">
        <f t="array" ref="B3712">IF(A3712="","-",_xldudf_EVEONLINE_GROUP(_FV(_FV(A3712,"type"),"groupID")))</f>
        <v>-</v>
      </c>
      <c r="C3712" t="str" cm="1">
        <f t="array" ref="C3712">IF(B3712="-","-",_xldudf_EVEONLINE_CATEGORY(_FV(B3712,"category_id")))</f>
        <v>-</v>
      </c>
      <c r="K3712" s="4" cm="1">
        <f t="array" ref="K3712">IFERROR(_FV(_xldudf_EVEONLINE_TYPE(_FV(_FV(A3712,"type"),"id")),"Adjusted Price",TRUE),0)</f>
        <v>0</v>
      </c>
      <c r="L3712" s="4">
        <f t="shared" si="57"/>
        <v>0</v>
      </c>
    </row>
    <row r="3713" spans="2:12">
      <c r="B3713" t="str" cm="1">
        <f t="array" ref="B3713">IF(A3713="","-",_xldudf_EVEONLINE_GROUP(_FV(_FV(A3713,"type"),"groupID")))</f>
        <v>-</v>
      </c>
      <c r="C3713" t="str" cm="1">
        <f t="array" ref="C3713">IF(B3713="-","-",_xldudf_EVEONLINE_CATEGORY(_FV(B3713,"category_id")))</f>
        <v>-</v>
      </c>
      <c r="K3713" s="4" cm="1">
        <f t="array" ref="K3713">IFERROR(_FV(_xldudf_EVEONLINE_TYPE(_FV(_FV(A3713,"type"),"id")),"Adjusted Price",TRUE),0)</f>
        <v>0</v>
      </c>
      <c r="L3713" s="4">
        <f t="shared" si="57"/>
        <v>0</v>
      </c>
    </row>
    <row r="3714" spans="2:12">
      <c r="B3714" t="str" cm="1">
        <f t="array" ref="B3714">IF(A3714="","-",_xldudf_EVEONLINE_GROUP(_FV(_FV(A3714,"type"),"groupID")))</f>
        <v>-</v>
      </c>
      <c r="C3714" t="str" cm="1">
        <f t="array" ref="C3714">IF(B3714="-","-",_xldudf_EVEONLINE_CATEGORY(_FV(B3714,"category_id")))</f>
        <v>-</v>
      </c>
      <c r="K3714" s="4" cm="1">
        <f t="array" ref="K3714">IFERROR(_FV(_xldudf_EVEONLINE_TYPE(_FV(_FV(A3714,"type"),"id")),"Adjusted Price",TRUE),0)</f>
        <v>0</v>
      </c>
      <c r="L3714" s="4">
        <f t="shared" si="57"/>
        <v>0</v>
      </c>
    </row>
    <row r="3715" spans="2:12">
      <c r="B3715" t="str" cm="1">
        <f t="array" ref="B3715">IF(A3715="","-",_xldudf_EVEONLINE_GROUP(_FV(_FV(A3715,"type"),"groupID")))</f>
        <v>-</v>
      </c>
      <c r="C3715" t="str" cm="1">
        <f t="array" ref="C3715">IF(B3715="-","-",_xldudf_EVEONLINE_CATEGORY(_FV(B3715,"category_id")))</f>
        <v>-</v>
      </c>
      <c r="K3715" s="4" cm="1">
        <f t="array" ref="K3715">IFERROR(_FV(_xldudf_EVEONLINE_TYPE(_FV(_FV(A3715,"type"),"id")),"Adjusted Price",TRUE),0)</f>
        <v>0</v>
      </c>
      <c r="L3715" s="4">
        <f t="shared" ref="L3715:L3778" si="58">F3715*K3715</f>
        <v>0</v>
      </c>
    </row>
    <row r="3716" spans="2:12">
      <c r="B3716" t="str" cm="1">
        <f t="array" ref="B3716">IF(A3716="","-",_xldudf_EVEONLINE_GROUP(_FV(_FV(A3716,"type"),"groupID")))</f>
        <v>-</v>
      </c>
      <c r="C3716" t="str" cm="1">
        <f t="array" ref="C3716">IF(B3716="-","-",_xldudf_EVEONLINE_CATEGORY(_FV(B3716,"category_id")))</f>
        <v>-</v>
      </c>
      <c r="K3716" s="4" cm="1">
        <f t="array" ref="K3716">IFERROR(_FV(_xldudf_EVEONLINE_TYPE(_FV(_FV(A3716,"type"),"id")),"Adjusted Price",TRUE),0)</f>
        <v>0</v>
      </c>
      <c r="L3716" s="4">
        <f t="shared" si="58"/>
        <v>0</v>
      </c>
    </row>
    <row r="3717" spans="2:12">
      <c r="B3717" t="str" cm="1">
        <f t="array" ref="B3717">IF(A3717="","-",_xldudf_EVEONLINE_GROUP(_FV(_FV(A3717,"type"),"groupID")))</f>
        <v>-</v>
      </c>
      <c r="C3717" t="str" cm="1">
        <f t="array" ref="C3717">IF(B3717="-","-",_xldudf_EVEONLINE_CATEGORY(_FV(B3717,"category_id")))</f>
        <v>-</v>
      </c>
      <c r="K3717" s="4" cm="1">
        <f t="array" ref="K3717">IFERROR(_FV(_xldudf_EVEONLINE_TYPE(_FV(_FV(A3717,"type"),"id")),"Adjusted Price",TRUE),0)</f>
        <v>0</v>
      </c>
      <c r="L3717" s="4">
        <f t="shared" si="58"/>
        <v>0</v>
      </c>
    </row>
    <row r="3718" spans="2:12">
      <c r="B3718" t="str" cm="1">
        <f t="array" ref="B3718">IF(A3718="","-",_xldudf_EVEONLINE_GROUP(_FV(_FV(A3718,"type"),"groupID")))</f>
        <v>-</v>
      </c>
      <c r="C3718" t="str" cm="1">
        <f t="array" ref="C3718">IF(B3718="-","-",_xldudf_EVEONLINE_CATEGORY(_FV(B3718,"category_id")))</f>
        <v>-</v>
      </c>
      <c r="K3718" s="4" cm="1">
        <f t="array" ref="K3718">IFERROR(_FV(_xldudf_EVEONLINE_TYPE(_FV(_FV(A3718,"type"),"id")),"Adjusted Price",TRUE),0)</f>
        <v>0</v>
      </c>
      <c r="L3718" s="4">
        <f t="shared" si="58"/>
        <v>0</v>
      </c>
    </row>
    <row r="3719" spans="2:12">
      <c r="B3719" t="str" cm="1">
        <f t="array" ref="B3719">IF(A3719="","-",_xldudf_EVEONLINE_GROUP(_FV(_FV(A3719,"type"),"groupID")))</f>
        <v>-</v>
      </c>
      <c r="C3719" t="str" cm="1">
        <f t="array" ref="C3719">IF(B3719="-","-",_xldudf_EVEONLINE_CATEGORY(_FV(B3719,"category_id")))</f>
        <v>-</v>
      </c>
      <c r="K3719" s="4" cm="1">
        <f t="array" ref="K3719">IFERROR(_FV(_xldudf_EVEONLINE_TYPE(_FV(_FV(A3719,"type"),"id")),"Adjusted Price",TRUE),0)</f>
        <v>0</v>
      </c>
      <c r="L3719" s="4">
        <f t="shared" si="58"/>
        <v>0</v>
      </c>
    </row>
    <row r="3720" spans="2:12">
      <c r="B3720" t="str" cm="1">
        <f t="array" ref="B3720">IF(A3720="","-",_xldudf_EVEONLINE_GROUP(_FV(_FV(A3720,"type"),"groupID")))</f>
        <v>-</v>
      </c>
      <c r="C3720" t="str" cm="1">
        <f t="array" ref="C3720">IF(B3720="-","-",_xldudf_EVEONLINE_CATEGORY(_FV(B3720,"category_id")))</f>
        <v>-</v>
      </c>
      <c r="K3720" s="4" cm="1">
        <f t="array" ref="K3720">IFERROR(_FV(_xldudf_EVEONLINE_TYPE(_FV(_FV(A3720,"type"),"id")),"Adjusted Price",TRUE),0)</f>
        <v>0</v>
      </c>
      <c r="L3720" s="4">
        <f t="shared" si="58"/>
        <v>0</v>
      </c>
    </row>
    <row r="3721" spans="2:12">
      <c r="B3721" t="str" cm="1">
        <f t="array" ref="B3721">IF(A3721="","-",_xldudf_EVEONLINE_GROUP(_FV(_FV(A3721,"type"),"groupID")))</f>
        <v>-</v>
      </c>
      <c r="C3721" t="str" cm="1">
        <f t="array" ref="C3721">IF(B3721="-","-",_xldudf_EVEONLINE_CATEGORY(_FV(B3721,"category_id")))</f>
        <v>-</v>
      </c>
      <c r="K3721" s="4" cm="1">
        <f t="array" ref="K3721">IFERROR(_FV(_xldudf_EVEONLINE_TYPE(_FV(_FV(A3721,"type"),"id")),"Adjusted Price",TRUE),0)</f>
        <v>0</v>
      </c>
      <c r="L3721" s="4">
        <f t="shared" si="58"/>
        <v>0</v>
      </c>
    </row>
    <row r="3722" spans="2:12">
      <c r="B3722" t="str" cm="1">
        <f t="array" ref="B3722">IF(A3722="","-",_xldudf_EVEONLINE_GROUP(_FV(_FV(A3722,"type"),"groupID")))</f>
        <v>-</v>
      </c>
      <c r="C3722" t="str" cm="1">
        <f t="array" ref="C3722">IF(B3722="-","-",_xldudf_EVEONLINE_CATEGORY(_FV(B3722,"category_id")))</f>
        <v>-</v>
      </c>
      <c r="K3722" s="4" cm="1">
        <f t="array" ref="K3722">IFERROR(_FV(_xldudf_EVEONLINE_TYPE(_FV(_FV(A3722,"type"),"id")),"Adjusted Price",TRUE),0)</f>
        <v>0</v>
      </c>
      <c r="L3722" s="4">
        <f t="shared" si="58"/>
        <v>0</v>
      </c>
    </row>
    <row r="3723" spans="2:12">
      <c r="B3723" t="str" cm="1">
        <f t="array" ref="B3723">IF(A3723="","-",_xldudf_EVEONLINE_GROUP(_FV(_FV(A3723,"type"),"groupID")))</f>
        <v>-</v>
      </c>
      <c r="C3723" t="str" cm="1">
        <f t="array" ref="C3723">IF(B3723="-","-",_xldudf_EVEONLINE_CATEGORY(_FV(B3723,"category_id")))</f>
        <v>-</v>
      </c>
      <c r="K3723" s="4" cm="1">
        <f t="array" ref="K3723">IFERROR(_FV(_xldudf_EVEONLINE_TYPE(_FV(_FV(A3723,"type"),"id")),"Adjusted Price",TRUE),0)</f>
        <v>0</v>
      </c>
      <c r="L3723" s="4">
        <f t="shared" si="58"/>
        <v>0</v>
      </c>
    </row>
    <row r="3724" spans="2:12">
      <c r="B3724" t="str" cm="1">
        <f t="array" ref="B3724">IF(A3724="","-",_xldudf_EVEONLINE_GROUP(_FV(_FV(A3724,"type"),"groupID")))</f>
        <v>-</v>
      </c>
      <c r="C3724" t="str" cm="1">
        <f t="array" ref="C3724">IF(B3724="-","-",_xldudf_EVEONLINE_CATEGORY(_FV(B3724,"category_id")))</f>
        <v>-</v>
      </c>
      <c r="K3724" s="4" cm="1">
        <f t="array" ref="K3724">IFERROR(_FV(_xldudf_EVEONLINE_TYPE(_FV(_FV(A3724,"type"),"id")),"Adjusted Price",TRUE),0)</f>
        <v>0</v>
      </c>
      <c r="L3724" s="4">
        <f t="shared" si="58"/>
        <v>0</v>
      </c>
    </row>
    <row r="3725" spans="2:12">
      <c r="B3725" t="str" cm="1">
        <f t="array" ref="B3725">IF(A3725="","-",_xldudf_EVEONLINE_GROUP(_FV(_FV(A3725,"type"),"groupID")))</f>
        <v>-</v>
      </c>
      <c r="C3725" t="str" cm="1">
        <f t="array" ref="C3725">IF(B3725="-","-",_xldudf_EVEONLINE_CATEGORY(_FV(B3725,"category_id")))</f>
        <v>-</v>
      </c>
      <c r="K3725" s="4" cm="1">
        <f t="array" ref="K3725">IFERROR(_FV(_xldudf_EVEONLINE_TYPE(_FV(_FV(A3725,"type"),"id")),"Adjusted Price",TRUE),0)</f>
        <v>0</v>
      </c>
      <c r="L3725" s="4">
        <f t="shared" si="58"/>
        <v>0</v>
      </c>
    </row>
    <row r="3726" spans="2:12">
      <c r="B3726" t="str" cm="1">
        <f t="array" ref="B3726">IF(A3726="","-",_xldudf_EVEONLINE_GROUP(_FV(_FV(A3726,"type"),"groupID")))</f>
        <v>-</v>
      </c>
      <c r="C3726" t="str" cm="1">
        <f t="array" ref="C3726">IF(B3726="-","-",_xldudf_EVEONLINE_CATEGORY(_FV(B3726,"category_id")))</f>
        <v>-</v>
      </c>
      <c r="K3726" s="4" cm="1">
        <f t="array" ref="K3726">IFERROR(_FV(_xldudf_EVEONLINE_TYPE(_FV(_FV(A3726,"type"),"id")),"Adjusted Price",TRUE),0)</f>
        <v>0</v>
      </c>
      <c r="L3726" s="4">
        <f t="shared" si="58"/>
        <v>0</v>
      </c>
    </row>
    <row r="3727" spans="2:12">
      <c r="B3727" t="str" cm="1">
        <f t="array" ref="B3727">IF(A3727="","-",_xldudf_EVEONLINE_GROUP(_FV(_FV(A3727,"type"),"groupID")))</f>
        <v>-</v>
      </c>
      <c r="C3727" t="str" cm="1">
        <f t="array" ref="C3727">IF(B3727="-","-",_xldudf_EVEONLINE_CATEGORY(_FV(B3727,"category_id")))</f>
        <v>-</v>
      </c>
      <c r="K3727" s="4" cm="1">
        <f t="array" ref="K3727">IFERROR(_FV(_xldudf_EVEONLINE_TYPE(_FV(_FV(A3727,"type"),"id")),"Adjusted Price",TRUE),0)</f>
        <v>0</v>
      </c>
      <c r="L3727" s="4">
        <f t="shared" si="58"/>
        <v>0</v>
      </c>
    </row>
    <row r="3728" spans="2:12">
      <c r="B3728" t="str" cm="1">
        <f t="array" ref="B3728">IF(A3728="","-",_xldudf_EVEONLINE_GROUP(_FV(_FV(A3728,"type"),"groupID")))</f>
        <v>-</v>
      </c>
      <c r="C3728" t="str" cm="1">
        <f t="array" ref="C3728">IF(B3728="-","-",_xldudf_EVEONLINE_CATEGORY(_FV(B3728,"category_id")))</f>
        <v>-</v>
      </c>
      <c r="K3728" s="4" cm="1">
        <f t="array" ref="K3728">IFERROR(_FV(_xldudf_EVEONLINE_TYPE(_FV(_FV(A3728,"type"),"id")),"Adjusted Price",TRUE),0)</f>
        <v>0</v>
      </c>
      <c r="L3728" s="4">
        <f t="shared" si="58"/>
        <v>0</v>
      </c>
    </row>
    <row r="3729" spans="2:12">
      <c r="B3729" t="str" cm="1">
        <f t="array" ref="B3729">IF(A3729="","-",_xldudf_EVEONLINE_GROUP(_FV(_FV(A3729,"type"),"groupID")))</f>
        <v>-</v>
      </c>
      <c r="C3729" t="str" cm="1">
        <f t="array" ref="C3729">IF(B3729="-","-",_xldudf_EVEONLINE_CATEGORY(_FV(B3729,"category_id")))</f>
        <v>-</v>
      </c>
      <c r="K3729" s="4" cm="1">
        <f t="array" ref="K3729">IFERROR(_FV(_xldudf_EVEONLINE_TYPE(_FV(_FV(A3729,"type"),"id")),"Adjusted Price",TRUE),0)</f>
        <v>0</v>
      </c>
      <c r="L3729" s="4">
        <f t="shared" si="58"/>
        <v>0</v>
      </c>
    </row>
    <row r="3730" spans="2:12">
      <c r="B3730" t="str" cm="1">
        <f t="array" ref="B3730">IF(A3730="","-",_xldudf_EVEONLINE_GROUP(_FV(_FV(A3730,"type"),"groupID")))</f>
        <v>-</v>
      </c>
      <c r="C3730" t="str" cm="1">
        <f t="array" ref="C3730">IF(B3730="-","-",_xldudf_EVEONLINE_CATEGORY(_FV(B3730,"category_id")))</f>
        <v>-</v>
      </c>
      <c r="K3730" s="4" cm="1">
        <f t="array" ref="K3730">IFERROR(_FV(_xldudf_EVEONLINE_TYPE(_FV(_FV(A3730,"type"),"id")),"Adjusted Price",TRUE),0)</f>
        <v>0</v>
      </c>
      <c r="L3730" s="4">
        <f t="shared" si="58"/>
        <v>0</v>
      </c>
    </row>
    <row r="3731" spans="2:12">
      <c r="B3731" t="str" cm="1">
        <f t="array" ref="B3731">IF(A3731="","-",_xldudf_EVEONLINE_GROUP(_FV(_FV(A3731,"type"),"groupID")))</f>
        <v>-</v>
      </c>
      <c r="C3731" t="str" cm="1">
        <f t="array" ref="C3731">IF(B3731="-","-",_xldudf_EVEONLINE_CATEGORY(_FV(B3731,"category_id")))</f>
        <v>-</v>
      </c>
      <c r="K3731" s="4" cm="1">
        <f t="array" ref="K3731">IFERROR(_FV(_xldudf_EVEONLINE_TYPE(_FV(_FV(A3731,"type"),"id")),"Adjusted Price",TRUE),0)</f>
        <v>0</v>
      </c>
      <c r="L3731" s="4">
        <f t="shared" si="58"/>
        <v>0</v>
      </c>
    </row>
    <row r="3732" spans="2:12">
      <c r="B3732" t="str" cm="1">
        <f t="array" ref="B3732">IF(A3732="","-",_xldudf_EVEONLINE_GROUP(_FV(_FV(A3732,"type"),"groupID")))</f>
        <v>-</v>
      </c>
      <c r="C3732" t="str" cm="1">
        <f t="array" ref="C3732">IF(B3732="-","-",_xldudf_EVEONLINE_CATEGORY(_FV(B3732,"category_id")))</f>
        <v>-</v>
      </c>
      <c r="K3732" s="4" cm="1">
        <f t="array" ref="K3732">IFERROR(_FV(_xldudf_EVEONLINE_TYPE(_FV(_FV(A3732,"type"),"id")),"Adjusted Price",TRUE),0)</f>
        <v>0</v>
      </c>
      <c r="L3732" s="4">
        <f t="shared" si="58"/>
        <v>0</v>
      </c>
    </row>
    <row r="3733" spans="2:12">
      <c r="B3733" t="str" cm="1">
        <f t="array" ref="B3733">IF(A3733="","-",_xldudf_EVEONLINE_GROUP(_FV(_FV(A3733,"type"),"groupID")))</f>
        <v>-</v>
      </c>
      <c r="C3733" t="str" cm="1">
        <f t="array" ref="C3733">IF(B3733="-","-",_xldudf_EVEONLINE_CATEGORY(_FV(B3733,"category_id")))</f>
        <v>-</v>
      </c>
      <c r="K3733" s="4" cm="1">
        <f t="array" ref="K3733">IFERROR(_FV(_xldudf_EVEONLINE_TYPE(_FV(_FV(A3733,"type"),"id")),"Adjusted Price",TRUE),0)</f>
        <v>0</v>
      </c>
      <c r="L3733" s="4">
        <f t="shared" si="58"/>
        <v>0</v>
      </c>
    </row>
    <row r="3734" spans="2:12">
      <c r="B3734" t="str" cm="1">
        <f t="array" ref="B3734">IF(A3734="","-",_xldudf_EVEONLINE_GROUP(_FV(_FV(A3734,"type"),"groupID")))</f>
        <v>-</v>
      </c>
      <c r="C3734" t="str" cm="1">
        <f t="array" ref="C3734">IF(B3734="-","-",_xldudf_EVEONLINE_CATEGORY(_FV(B3734,"category_id")))</f>
        <v>-</v>
      </c>
      <c r="K3734" s="4" cm="1">
        <f t="array" ref="K3734">IFERROR(_FV(_xldudf_EVEONLINE_TYPE(_FV(_FV(A3734,"type"),"id")),"Adjusted Price",TRUE),0)</f>
        <v>0</v>
      </c>
      <c r="L3734" s="4">
        <f t="shared" si="58"/>
        <v>0</v>
      </c>
    </row>
    <row r="3735" spans="2:12">
      <c r="B3735" t="str" cm="1">
        <f t="array" ref="B3735">IF(A3735="","-",_xldudf_EVEONLINE_GROUP(_FV(_FV(A3735,"type"),"groupID")))</f>
        <v>-</v>
      </c>
      <c r="C3735" t="str" cm="1">
        <f t="array" ref="C3735">IF(B3735="-","-",_xldudf_EVEONLINE_CATEGORY(_FV(B3735,"category_id")))</f>
        <v>-</v>
      </c>
      <c r="K3735" s="4" cm="1">
        <f t="array" ref="K3735">IFERROR(_FV(_xldudf_EVEONLINE_TYPE(_FV(_FV(A3735,"type"),"id")),"Adjusted Price",TRUE),0)</f>
        <v>0</v>
      </c>
      <c r="L3735" s="4">
        <f t="shared" si="58"/>
        <v>0</v>
      </c>
    </row>
    <row r="3736" spans="2:12">
      <c r="B3736" t="str" cm="1">
        <f t="array" ref="B3736">IF(A3736="","-",_xldudf_EVEONLINE_GROUP(_FV(_FV(A3736,"type"),"groupID")))</f>
        <v>-</v>
      </c>
      <c r="C3736" t="str" cm="1">
        <f t="array" ref="C3736">IF(B3736="-","-",_xldudf_EVEONLINE_CATEGORY(_FV(B3736,"category_id")))</f>
        <v>-</v>
      </c>
      <c r="K3736" s="4" cm="1">
        <f t="array" ref="K3736">IFERROR(_FV(_xldudf_EVEONLINE_TYPE(_FV(_FV(A3736,"type"),"id")),"Adjusted Price",TRUE),0)</f>
        <v>0</v>
      </c>
      <c r="L3736" s="4">
        <f t="shared" si="58"/>
        <v>0</v>
      </c>
    </row>
    <row r="3737" spans="2:12">
      <c r="B3737" t="str" cm="1">
        <f t="array" ref="B3737">IF(A3737="","-",_xldudf_EVEONLINE_GROUP(_FV(_FV(A3737,"type"),"groupID")))</f>
        <v>-</v>
      </c>
      <c r="C3737" t="str" cm="1">
        <f t="array" ref="C3737">IF(B3737="-","-",_xldudf_EVEONLINE_CATEGORY(_FV(B3737,"category_id")))</f>
        <v>-</v>
      </c>
      <c r="K3737" s="4" cm="1">
        <f t="array" ref="K3737">IFERROR(_FV(_xldudf_EVEONLINE_TYPE(_FV(_FV(A3737,"type"),"id")),"Adjusted Price",TRUE),0)</f>
        <v>0</v>
      </c>
      <c r="L3737" s="4">
        <f t="shared" si="58"/>
        <v>0</v>
      </c>
    </row>
    <row r="3738" spans="2:12">
      <c r="B3738" t="str" cm="1">
        <f t="array" ref="B3738">IF(A3738="","-",_xldudf_EVEONLINE_GROUP(_FV(_FV(A3738,"type"),"groupID")))</f>
        <v>-</v>
      </c>
      <c r="C3738" t="str" cm="1">
        <f t="array" ref="C3738">IF(B3738="-","-",_xldudf_EVEONLINE_CATEGORY(_FV(B3738,"category_id")))</f>
        <v>-</v>
      </c>
      <c r="K3738" s="4" cm="1">
        <f t="array" ref="K3738">IFERROR(_FV(_xldudf_EVEONLINE_TYPE(_FV(_FV(A3738,"type"),"id")),"Adjusted Price",TRUE),0)</f>
        <v>0</v>
      </c>
      <c r="L3738" s="4">
        <f t="shared" si="58"/>
        <v>0</v>
      </c>
    </row>
    <row r="3739" spans="2:12">
      <c r="B3739" t="str" cm="1">
        <f t="array" ref="B3739">IF(A3739="","-",_xldudf_EVEONLINE_GROUP(_FV(_FV(A3739,"type"),"groupID")))</f>
        <v>-</v>
      </c>
      <c r="C3739" t="str" cm="1">
        <f t="array" ref="C3739">IF(B3739="-","-",_xldudf_EVEONLINE_CATEGORY(_FV(B3739,"category_id")))</f>
        <v>-</v>
      </c>
      <c r="K3739" s="4" cm="1">
        <f t="array" ref="K3739">IFERROR(_FV(_xldudf_EVEONLINE_TYPE(_FV(_FV(A3739,"type"),"id")),"Adjusted Price",TRUE),0)</f>
        <v>0</v>
      </c>
      <c r="L3739" s="4">
        <f t="shared" si="58"/>
        <v>0</v>
      </c>
    </row>
    <row r="3740" spans="2:12">
      <c r="B3740" t="str" cm="1">
        <f t="array" ref="B3740">IF(A3740="","-",_xldudf_EVEONLINE_GROUP(_FV(_FV(A3740,"type"),"groupID")))</f>
        <v>-</v>
      </c>
      <c r="C3740" t="str" cm="1">
        <f t="array" ref="C3740">IF(B3740="-","-",_xldudf_EVEONLINE_CATEGORY(_FV(B3740,"category_id")))</f>
        <v>-</v>
      </c>
      <c r="K3740" s="4" cm="1">
        <f t="array" ref="K3740">IFERROR(_FV(_xldudf_EVEONLINE_TYPE(_FV(_FV(A3740,"type"),"id")),"Adjusted Price",TRUE),0)</f>
        <v>0</v>
      </c>
      <c r="L3740" s="4">
        <f t="shared" si="58"/>
        <v>0</v>
      </c>
    </row>
    <row r="3741" spans="2:12">
      <c r="B3741" t="str" cm="1">
        <f t="array" ref="B3741">IF(A3741="","-",_xldudf_EVEONLINE_GROUP(_FV(_FV(A3741,"type"),"groupID")))</f>
        <v>-</v>
      </c>
      <c r="C3741" t="str" cm="1">
        <f t="array" ref="C3741">IF(B3741="-","-",_xldudf_EVEONLINE_CATEGORY(_FV(B3741,"category_id")))</f>
        <v>-</v>
      </c>
      <c r="K3741" s="4" cm="1">
        <f t="array" ref="K3741">IFERROR(_FV(_xldudf_EVEONLINE_TYPE(_FV(_FV(A3741,"type"),"id")),"Adjusted Price",TRUE),0)</f>
        <v>0</v>
      </c>
      <c r="L3741" s="4">
        <f t="shared" si="58"/>
        <v>0</v>
      </c>
    </row>
    <row r="3742" spans="2:12">
      <c r="B3742" t="str" cm="1">
        <f t="array" ref="B3742">IF(A3742="","-",_xldudf_EVEONLINE_GROUP(_FV(_FV(A3742,"type"),"groupID")))</f>
        <v>-</v>
      </c>
      <c r="C3742" t="str" cm="1">
        <f t="array" ref="C3742">IF(B3742="-","-",_xldudf_EVEONLINE_CATEGORY(_FV(B3742,"category_id")))</f>
        <v>-</v>
      </c>
      <c r="K3742" s="4" cm="1">
        <f t="array" ref="K3742">IFERROR(_FV(_xldudf_EVEONLINE_TYPE(_FV(_FV(A3742,"type"),"id")),"Adjusted Price",TRUE),0)</f>
        <v>0</v>
      </c>
      <c r="L3742" s="4">
        <f t="shared" si="58"/>
        <v>0</v>
      </c>
    </row>
    <row r="3743" spans="2:12">
      <c r="B3743" t="str" cm="1">
        <f t="array" ref="B3743">IF(A3743="","-",_xldudf_EVEONLINE_GROUP(_FV(_FV(A3743,"type"),"groupID")))</f>
        <v>-</v>
      </c>
      <c r="C3743" t="str" cm="1">
        <f t="array" ref="C3743">IF(B3743="-","-",_xldudf_EVEONLINE_CATEGORY(_FV(B3743,"category_id")))</f>
        <v>-</v>
      </c>
      <c r="K3743" s="4" cm="1">
        <f t="array" ref="K3743">IFERROR(_FV(_xldudf_EVEONLINE_TYPE(_FV(_FV(A3743,"type"),"id")),"Adjusted Price",TRUE),0)</f>
        <v>0</v>
      </c>
      <c r="L3743" s="4">
        <f t="shared" si="58"/>
        <v>0</v>
      </c>
    </row>
    <row r="3744" spans="2:12">
      <c r="B3744" t="str" cm="1">
        <f t="array" ref="B3744">IF(A3744="","-",_xldudf_EVEONLINE_GROUP(_FV(_FV(A3744,"type"),"groupID")))</f>
        <v>-</v>
      </c>
      <c r="C3744" t="str" cm="1">
        <f t="array" ref="C3744">IF(B3744="-","-",_xldudf_EVEONLINE_CATEGORY(_FV(B3744,"category_id")))</f>
        <v>-</v>
      </c>
      <c r="K3744" s="4" cm="1">
        <f t="array" ref="K3744">IFERROR(_FV(_xldudf_EVEONLINE_TYPE(_FV(_FV(A3744,"type"),"id")),"Adjusted Price",TRUE),0)</f>
        <v>0</v>
      </c>
      <c r="L3744" s="4">
        <f t="shared" si="58"/>
        <v>0</v>
      </c>
    </row>
    <row r="3745" spans="2:12">
      <c r="B3745" t="str" cm="1">
        <f t="array" ref="B3745">IF(A3745="","-",_xldudf_EVEONLINE_GROUP(_FV(_FV(A3745,"type"),"groupID")))</f>
        <v>-</v>
      </c>
      <c r="C3745" t="str" cm="1">
        <f t="array" ref="C3745">IF(B3745="-","-",_xldudf_EVEONLINE_CATEGORY(_FV(B3745,"category_id")))</f>
        <v>-</v>
      </c>
      <c r="K3745" s="4" cm="1">
        <f t="array" ref="K3745">IFERROR(_FV(_xldudf_EVEONLINE_TYPE(_FV(_FV(A3745,"type"),"id")),"Adjusted Price",TRUE),0)</f>
        <v>0</v>
      </c>
      <c r="L3745" s="4">
        <f t="shared" si="58"/>
        <v>0</v>
      </c>
    </row>
    <row r="3746" spans="2:12">
      <c r="B3746" t="str" cm="1">
        <f t="array" ref="B3746">IF(A3746="","-",_xldudf_EVEONLINE_GROUP(_FV(_FV(A3746,"type"),"groupID")))</f>
        <v>-</v>
      </c>
      <c r="C3746" t="str" cm="1">
        <f t="array" ref="C3746">IF(B3746="-","-",_xldudf_EVEONLINE_CATEGORY(_FV(B3746,"category_id")))</f>
        <v>-</v>
      </c>
      <c r="K3746" s="4" cm="1">
        <f t="array" ref="K3746">IFERROR(_FV(_xldudf_EVEONLINE_TYPE(_FV(_FV(A3746,"type"),"id")),"Adjusted Price",TRUE),0)</f>
        <v>0</v>
      </c>
      <c r="L3746" s="4">
        <f t="shared" si="58"/>
        <v>0</v>
      </c>
    </row>
    <row r="3747" spans="2:12">
      <c r="B3747" t="str" cm="1">
        <f t="array" ref="B3747">IF(A3747="","-",_xldudf_EVEONLINE_GROUP(_FV(_FV(A3747,"type"),"groupID")))</f>
        <v>-</v>
      </c>
      <c r="C3747" t="str" cm="1">
        <f t="array" ref="C3747">IF(B3747="-","-",_xldudf_EVEONLINE_CATEGORY(_FV(B3747,"category_id")))</f>
        <v>-</v>
      </c>
      <c r="K3747" s="4" cm="1">
        <f t="array" ref="K3747">IFERROR(_FV(_xldudf_EVEONLINE_TYPE(_FV(_FV(A3747,"type"),"id")),"Adjusted Price",TRUE),0)</f>
        <v>0</v>
      </c>
      <c r="L3747" s="4">
        <f t="shared" si="58"/>
        <v>0</v>
      </c>
    </row>
    <row r="3748" spans="2:12">
      <c r="B3748" t="str" cm="1">
        <f t="array" ref="B3748">IF(A3748="","-",_xldudf_EVEONLINE_GROUP(_FV(_FV(A3748,"type"),"groupID")))</f>
        <v>-</v>
      </c>
      <c r="C3748" t="str" cm="1">
        <f t="array" ref="C3748">IF(B3748="-","-",_xldudf_EVEONLINE_CATEGORY(_FV(B3748,"category_id")))</f>
        <v>-</v>
      </c>
      <c r="K3748" s="4" cm="1">
        <f t="array" ref="K3748">IFERROR(_FV(_xldudf_EVEONLINE_TYPE(_FV(_FV(A3748,"type"),"id")),"Adjusted Price",TRUE),0)</f>
        <v>0</v>
      </c>
      <c r="L3748" s="4">
        <f t="shared" si="58"/>
        <v>0</v>
      </c>
    </row>
    <row r="3749" spans="2:12">
      <c r="B3749" t="str" cm="1">
        <f t="array" ref="B3749">IF(A3749="","-",_xldudf_EVEONLINE_GROUP(_FV(_FV(A3749,"type"),"groupID")))</f>
        <v>-</v>
      </c>
      <c r="C3749" t="str" cm="1">
        <f t="array" ref="C3749">IF(B3749="-","-",_xldudf_EVEONLINE_CATEGORY(_FV(B3749,"category_id")))</f>
        <v>-</v>
      </c>
      <c r="K3749" s="4" cm="1">
        <f t="array" ref="K3749">IFERROR(_FV(_xldudf_EVEONLINE_TYPE(_FV(_FV(A3749,"type"),"id")),"Adjusted Price",TRUE),0)</f>
        <v>0</v>
      </c>
      <c r="L3749" s="4">
        <f t="shared" si="58"/>
        <v>0</v>
      </c>
    </row>
    <row r="3750" spans="2:12">
      <c r="B3750" t="str" cm="1">
        <f t="array" ref="B3750">IF(A3750="","-",_xldudf_EVEONLINE_GROUP(_FV(_FV(A3750,"type"),"groupID")))</f>
        <v>-</v>
      </c>
      <c r="C3750" t="str" cm="1">
        <f t="array" ref="C3750">IF(B3750="-","-",_xldudf_EVEONLINE_CATEGORY(_FV(B3750,"category_id")))</f>
        <v>-</v>
      </c>
      <c r="K3750" s="4" cm="1">
        <f t="array" ref="K3750">IFERROR(_FV(_xldudf_EVEONLINE_TYPE(_FV(_FV(A3750,"type"),"id")),"Adjusted Price",TRUE),0)</f>
        <v>0</v>
      </c>
      <c r="L3750" s="4">
        <f t="shared" si="58"/>
        <v>0</v>
      </c>
    </row>
    <row r="3751" spans="2:12">
      <c r="B3751" t="str" cm="1">
        <f t="array" ref="B3751">IF(A3751="","-",_xldudf_EVEONLINE_GROUP(_FV(_FV(A3751,"type"),"groupID")))</f>
        <v>-</v>
      </c>
      <c r="C3751" t="str" cm="1">
        <f t="array" ref="C3751">IF(B3751="-","-",_xldudf_EVEONLINE_CATEGORY(_FV(B3751,"category_id")))</f>
        <v>-</v>
      </c>
      <c r="K3751" s="4" cm="1">
        <f t="array" ref="K3751">IFERROR(_FV(_xldudf_EVEONLINE_TYPE(_FV(_FV(A3751,"type"),"id")),"Adjusted Price",TRUE),0)</f>
        <v>0</v>
      </c>
      <c r="L3751" s="4">
        <f t="shared" si="58"/>
        <v>0</v>
      </c>
    </row>
    <row r="3752" spans="2:12">
      <c r="B3752" t="str" cm="1">
        <f t="array" ref="B3752">IF(A3752="","-",_xldudf_EVEONLINE_GROUP(_FV(_FV(A3752,"type"),"groupID")))</f>
        <v>-</v>
      </c>
      <c r="C3752" t="str" cm="1">
        <f t="array" ref="C3752">IF(B3752="-","-",_xldudf_EVEONLINE_CATEGORY(_FV(B3752,"category_id")))</f>
        <v>-</v>
      </c>
      <c r="K3752" s="4" cm="1">
        <f t="array" ref="K3752">IFERROR(_FV(_xldudf_EVEONLINE_TYPE(_FV(_FV(A3752,"type"),"id")),"Adjusted Price",TRUE),0)</f>
        <v>0</v>
      </c>
      <c r="L3752" s="4">
        <f t="shared" si="58"/>
        <v>0</v>
      </c>
    </row>
    <row r="3753" spans="2:12">
      <c r="B3753" t="str" cm="1">
        <f t="array" ref="B3753">IF(A3753="","-",_xldudf_EVEONLINE_GROUP(_FV(_FV(A3753,"type"),"groupID")))</f>
        <v>-</v>
      </c>
      <c r="C3753" t="str" cm="1">
        <f t="array" ref="C3753">IF(B3753="-","-",_xldudf_EVEONLINE_CATEGORY(_FV(B3753,"category_id")))</f>
        <v>-</v>
      </c>
      <c r="K3753" s="4" cm="1">
        <f t="array" ref="K3753">IFERROR(_FV(_xldudf_EVEONLINE_TYPE(_FV(_FV(A3753,"type"),"id")),"Adjusted Price",TRUE),0)</f>
        <v>0</v>
      </c>
      <c r="L3753" s="4">
        <f t="shared" si="58"/>
        <v>0</v>
      </c>
    </row>
    <row r="3754" spans="2:12">
      <c r="B3754" t="str" cm="1">
        <f t="array" ref="B3754">IF(A3754="","-",_xldudf_EVEONLINE_GROUP(_FV(_FV(A3754,"type"),"groupID")))</f>
        <v>-</v>
      </c>
      <c r="C3754" t="str" cm="1">
        <f t="array" ref="C3754">IF(B3754="-","-",_xldudf_EVEONLINE_CATEGORY(_FV(B3754,"category_id")))</f>
        <v>-</v>
      </c>
      <c r="K3754" s="4" cm="1">
        <f t="array" ref="K3754">IFERROR(_FV(_xldudf_EVEONLINE_TYPE(_FV(_FV(A3754,"type"),"id")),"Adjusted Price",TRUE),0)</f>
        <v>0</v>
      </c>
      <c r="L3754" s="4">
        <f t="shared" si="58"/>
        <v>0</v>
      </c>
    </row>
    <row r="3755" spans="2:12">
      <c r="B3755" t="str" cm="1">
        <f t="array" ref="B3755">IF(A3755="","-",_xldudf_EVEONLINE_GROUP(_FV(_FV(A3755,"type"),"groupID")))</f>
        <v>-</v>
      </c>
      <c r="C3755" t="str" cm="1">
        <f t="array" ref="C3755">IF(B3755="-","-",_xldudf_EVEONLINE_CATEGORY(_FV(B3755,"category_id")))</f>
        <v>-</v>
      </c>
      <c r="K3755" s="4" cm="1">
        <f t="array" ref="K3755">IFERROR(_FV(_xldudf_EVEONLINE_TYPE(_FV(_FV(A3755,"type"),"id")),"Adjusted Price",TRUE),0)</f>
        <v>0</v>
      </c>
      <c r="L3755" s="4">
        <f t="shared" si="58"/>
        <v>0</v>
      </c>
    </row>
    <row r="3756" spans="2:12">
      <c r="B3756" t="str" cm="1">
        <f t="array" ref="B3756">IF(A3756="","-",_xldudf_EVEONLINE_GROUP(_FV(_FV(A3756,"type"),"groupID")))</f>
        <v>-</v>
      </c>
      <c r="C3756" t="str" cm="1">
        <f t="array" ref="C3756">IF(B3756="-","-",_xldudf_EVEONLINE_CATEGORY(_FV(B3756,"category_id")))</f>
        <v>-</v>
      </c>
      <c r="K3756" s="4" cm="1">
        <f t="array" ref="K3756">IFERROR(_FV(_xldudf_EVEONLINE_TYPE(_FV(_FV(A3756,"type"),"id")),"Adjusted Price",TRUE),0)</f>
        <v>0</v>
      </c>
      <c r="L3756" s="4">
        <f t="shared" si="58"/>
        <v>0</v>
      </c>
    </row>
    <row r="3757" spans="2:12">
      <c r="B3757" t="str" cm="1">
        <f t="array" ref="B3757">IF(A3757="","-",_xldudf_EVEONLINE_GROUP(_FV(_FV(A3757,"type"),"groupID")))</f>
        <v>-</v>
      </c>
      <c r="C3757" t="str" cm="1">
        <f t="array" ref="C3757">IF(B3757="-","-",_xldudf_EVEONLINE_CATEGORY(_FV(B3757,"category_id")))</f>
        <v>-</v>
      </c>
      <c r="K3757" s="4" cm="1">
        <f t="array" ref="K3757">IFERROR(_FV(_xldudf_EVEONLINE_TYPE(_FV(_FV(A3757,"type"),"id")),"Adjusted Price",TRUE),0)</f>
        <v>0</v>
      </c>
      <c r="L3757" s="4">
        <f t="shared" si="58"/>
        <v>0</v>
      </c>
    </row>
    <row r="3758" spans="2:12">
      <c r="B3758" t="str" cm="1">
        <f t="array" ref="B3758">IF(A3758="","-",_xldudf_EVEONLINE_GROUP(_FV(_FV(A3758,"type"),"groupID")))</f>
        <v>-</v>
      </c>
      <c r="C3758" t="str" cm="1">
        <f t="array" ref="C3758">IF(B3758="-","-",_xldudf_EVEONLINE_CATEGORY(_FV(B3758,"category_id")))</f>
        <v>-</v>
      </c>
      <c r="K3758" s="4" cm="1">
        <f t="array" ref="K3758">IFERROR(_FV(_xldudf_EVEONLINE_TYPE(_FV(_FV(A3758,"type"),"id")),"Adjusted Price",TRUE),0)</f>
        <v>0</v>
      </c>
      <c r="L3758" s="4">
        <f t="shared" si="58"/>
        <v>0</v>
      </c>
    </row>
    <row r="3759" spans="2:12">
      <c r="B3759" t="str" cm="1">
        <f t="array" ref="B3759">IF(A3759="","-",_xldudf_EVEONLINE_GROUP(_FV(_FV(A3759,"type"),"groupID")))</f>
        <v>-</v>
      </c>
      <c r="C3759" t="str" cm="1">
        <f t="array" ref="C3759">IF(B3759="-","-",_xldudf_EVEONLINE_CATEGORY(_FV(B3759,"category_id")))</f>
        <v>-</v>
      </c>
      <c r="K3759" s="4" cm="1">
        <f t="array" ref="K3759">IFERROR(_FV(_xldudf_EVEONLINE_TYPE(_FV(_FV(A3759,"type"),"id")),"Adjusted Price",TRUE),0)</f>
        <v>0</v>
      </c>
      <c r="L3759" s="4">
        <f t="shared" si="58"/>
        <v>0</v>
      </c>
    </row>
    <row r="3760" spans="2:12">
      <c r="B3760" t="str" cm="1">
        <f t="array" ref="B3760">IF(A3760="","-",_xldudf_EVEONLINE_GROUP(_FV(_FV(A3760,"type"),"groupID")))</f>
        <v>-</v>
      </c>
      <c r="C3760" t="str" cm="1">
        <f t="array" ref="C3760">IF(B3760="-","-",_xldudf_EVEONLINE_CATEGORY(_FV(B3760,"category_id")))</f>
        <v>-</v>
      </c>
      <c r="K3760" s="4" cm="1">
        <f t="array" ref="K3760">IFERROR(_FV(_xldudf_EVEONLINE_TYPE(_FV(_FV(A3760,"type"),"id")),"Adjusted Price",TRUE),0)</f>
        <v>0</v>
      </c>
      <c r="L3760" s="4">
        <f t="shared" si="58"/>
        <v>0</v>
      </c>
    </row>
    <row r="3761" spans="2:12">
      <c r="B3761" t="str" cm="1">
        <f t="array" ref="B3761">IF(A3761="","-",_xldudf_EVEONLINE_GROUP(_FV(_FV(A3761,"type"),"groupID")))</f>
        <v>-</v>
      </c>
      <c r="C3761" t="str" cm="1">
        <f t="array" ref="C3761">IF(B3761="-","-",_xldudf_EVEONLINE_CATEGORY(_FV(B3761,"category_id")))</f>
        <v>-</v>
      </c>
      <c r="K3761" s="4" cm="1">
        <f t="array" ref="K3761">IFERROR(_FV(_xldudf_EVEONLINE_TYPE(_FV(_FV(A3761,"type"),"id")),"Adjusted Price",TRUE),0)</f>
        <v>0</v>
      </c>
      <c r="L3761" s="4">
        <f t="shared" si="58"/>
        <v>0</v>
      </c>
    </row>
    <row r="3762" spans="2:12">
      <c r="B3762" t="str" cm="1">
        <f t="array" ref="B3762">IF(A3762="","-",_xldudf_EVEONLINE_GROUP(_FV(_FV(A3762,"type"),"groupID")))</f>
        <v>-</v>
      </c>
      <c r="C3762" t="str" cm="1">
        <f t="array" ref="C3762">IF(B3762="-","-",_xldudf_EVEONLINE_CATEGORY(_FV(B3762,"category_id")))</f>
        <v>-</v>
      </c>
      <c r="K3762" s="4" cm="1">
        <f t="array" ref="K3762">IFERROR(_FV(_xldudf_EVEONLINE_TYPE(_FV(_FV(A3762,"type"),"id")),"Adjusted Price",TRUE),0)</f>
        <v>0</v>
      </c>
      <c r="L3762" s="4">
        <f t="shared" si="58"/>
        <v>0</v>
      </c>
    </row>
    <row r="3763" spans="2:12">
      <c r="B3763" t="str" cm="1">
        <f t="array" ref="B3763">IF(A3763="","-",_xldudf_EVEONLINE_GROUP(_FV(_FV(A3763,"type"),"groupID")))</f>
        <v>-</v>
      </c>
      <c r="C3763" t="str" cm="1">
        <f t="array" ref="C3763">IF(B3763="-","-",_xldudf_EVEONLINE_CATEGORY(_FV(B3763,"category_id")))</f>
        <v>-</v>
      </c>
      <c r="K3763" s="4" cm="1">
        <f t="array" ref="K3763">IFERROR(_FV(_xldudf_EVEONLINE_TYPE(_FV(_FV(A3763,"type"),"id")),"Adjusted Price",TRUE),0)</f>
        <v>0</v>
      </c>
      <c r="L3763" s="4">
        <f t="shared" si="58"/>
        <v>0</v>
      </c>
    </row>
    <row r="3764" spans="2:12">
      <c r="B3764" t="str" cm="1">
        <f t="array" ref="B3764">IF(A3764="","-",_xldudf_EVEONLINE_GROUP(_FV(_FV(A3764,"type"),"groupID")))</f>
        <v>-</v>
      </c>
      <c r="C3764" t="str" cm="1">
        <f t="array" ref="C3764">IF(B3764="-","-",_xldudf_EVEONLINE_CATEGORY(_FV(B3764,"category_id")))</f>
        <v>-</v>
      </c>
      <c r="K3764" s="4" cm="1">
        <f t="array" ref="K3764">IFERROR(_FV(_xldudf_EVEONLINE_TYPE(_FV(_FV(A3764,"type"),"id")),"Adjusted Price",TRUE),0)</f>
        <v>0</v>
      </c>
      <c r="L3764" s="4">
        <f t="shared" si="58"/>
        <v>0</v>
      </c>
    </row>
    <row r="3765" spans="2:12">
      <c r="B3765" t="str" cm="1">
        <f t="array" ref="B3765">IF(A3765="","-",_xldudf_EVEONLINE_GROUP(_FV(_FV(A3765,"type"),"groupID")))</f>
        <v>-</v>
      </c>
      <c r="C3765" t="str" cm="1">
        <f t="array" ref="C3765">IF(B3765="-","-",_xldudf_EVEONLINE_CATEGORY(_FV(B3765,"category_id")))</f>
        <v>-</v>
      </c>
      <c r="K3765" s="4" cm="1">
        <f t="array" ref="K3765">IFERROR(_FV(_xldudf_EVEONLINE_TYPE(_FV(_FV(A3765,"type"),"id")),"Adjusted Price",TRUE),0)</f>
        <v>0</v>
      </c>
      <c r="L3765" s="4">
        <f t="shared" si="58"/>
        <v>0</v>
      </c>
    </row>
    <row r="3766" spans="2:12">
      <c r="B3766" t="str" cm="1">
        <f t="array" ref="B3766">IF(A3766="","-",_xldudf_EVEONLINE_GROUP(_FV(_FV(A3766,"type"),"groupID")))</f>
        <v>-</v>
      </c>
      <c r="C3766" t="str" cm="1">
        <f t="array" ref="C3766">IF(B3766="-","-",_xldudf_EVEONLINE_CATEGORY(_FV(B3766,"category_id")))</f>
        <v>-</v>
      </c>
      <c r="K3766" s="4" cm="1">
        <f t="array" ref="K3766">IFERROR(_FV(_xldudf_EVEONLINE_TYPE(_FV(_FV(A3766,"type"),"id")),"Adjusted Price",TRUE),0)</f>
        <v>0</v>
      </c>
      <c r="L3766" s="4">
        <f t="shared" si="58"/>
        <v>0</v>
      </c>
    </row>
    <row r="3767" spans="2:12">
      <c r="B3767" t="str" cm="1">
        <f t="array" ref="B3767">IF(A3767="","-",_xldudf_EVEONLINE_GROUP(_FV(_FV(A3767,"type"),"groupID")))</f>
        <v>-</v>
      </c>
      <c r="C3767" t="str" cm="1">
        <f t="array" ref="C3767">IF(B3767="-","-",_xldudf_EVEONLINE_CATEGORY(_FV(B3767,"category_id")))</f>
        <v>-</v>
      </c>
      <c r="K3767" s="4" cm="1">
        <f t="array" ref="K3767">IFERROR(_FV(_xldudf_EVEONLINE_TYPE(_FV(_FV(A3767,"type"),"id")),"Adjusted Price",TRUE),0)</f>
        <v>0</v>
      </c>
      <c r="L3767" s="4">
        <f t="shared" si="58"/>
        <v>0</v>
      </c>
    </row>
    <row r="3768" spans="2:12">
      <c r="B3768" t="str" cm="1">
        <f t="array" ref="B3768">IF(A3768="","-",_xldudf_EVEONLINE_GROUP(_FV(_FV(A3768,"type"),"groupID")))</f>
        <v>-</v>
      </c>
      <c r="C3768" t="str" cm="1">
        <f t="array" ref="C3768">IF(B3768="-","-",_xldudf_EVEONLINE_CATEGORY(_FV(B3768,"category_id")))</f>
        <v>-</v>
      </c>
      <c r="K3768" s="4" cm="1">
        <f t="array" ref="K3768">IFERROR(_FV(_xldudf_EVEONLINE_TYPE(_FV(_FV(A3768,"type"),"id")),"Adjusted Price",TRUE),0)</f>
        <v>0</v>
      </c>
      <c r="L3768" s="4">
        <f t="shared" si="58"/>
        <v>0</v>
      </c>
    </row>
    <row r="3769" spans="2:12">
      <c r="B3769" t="str" cm="1">
        <f t="array" ref="B3769">IF(A3769="","-",_xldudf_EVEONLINE_GROUP(_FV(_FV(A3769,"type"),"groupID")))</f>
        <v>-</v>
      </c>
      <c r="C3769" t="str" cm="1">
        <f t="array" ref="C3769">IF(B3769="-","-",_xldudf_EVEONLINE_CATEGORY(_FV(B3769,"category_id")))</f>
        <v>-</v>
      </c>
      <c r="K3769" s="4" cm="1">
        <f t="array" ref="K3769">IFERROR(_FV(_xldudf_EVEONLINE_TYPE(_FV(_FV(A3769,"type"),"id")),"Adjusted Price",TRUE),0)</f>
        <v>0</v>
      </c>
      <c r="L3769" s="4">
        <f t="shared" si="58"/>
        <v>0</v>
      </c>
    </row>
    <row r="3770" spans="2:12">
      <c r="B3770" t="str" cm="1">
        <f t="array" ref="B3770">IF(A3770="","-",_xldudf_EVEONLINE_GROUP(_FV(_FV(A3770,"type"),"groupID")))</f>
        <v>-</v>
      </c>
      <c r="C3770" t="str" cm="1">
        <f t="array" ref="C3770">IF(B3770="-","-",_xldudf_EVEONLINE_CATEGORY(_FV(B3770,"category_id")))</f>
        <v>-</v>
      </c>
      <c r="K3770" s="4" cm="1">
        <f t="array" ref="K3770">IFERROR(_FV(_xldudf_EVEONLINE_TYPE(_FV(_FV(A3770,"type"),"id")),"Adjusted Price",TRUE),0)</f>
        <v>0</v>
      </c>
      <c r="L3770" s="4">
        <f t="shared" si="58"/>
        <v>0</v>
      </c>
    </row>
    <row r="3771" spans="2:12">
      <c r="B3771" t="str" cm="1">
        <f t="array" ref="B3771">IF(A3771="","-",_xldudf_EVEONLINE_GROUP(_FV(_FV(A3771,"type"),"groupID")))</f>
        <v>-</v>
      </c>
      <c r="C3771" t="str" cm="1">
        <f t="array" ref="C3771">IF(B3771="-","-",_xldudf_EVEONLINE_CATEGORY(_FV(B3771,"category_id")))</f>
        <v>-</v>
      </c>
      <c r="K3771" s="4" cm="1">
        <f t="array" ref="K3771">IFERROR(_FV(_xldudf_EVEONLINE_TYPE(_FV(_FV(A3771,"type"),"id")),"Adjusted Price",TRUE),0)</f>
        <v>0</v>
      </c>
      <c r="L3771" s="4">
        <f t="shared" si="58"/>
        <v>0</v>
      </c>
    </row>
    <row r="3772" spans="2:12">
      <c r="B3772" t="str" cm="1">
        <f t="array" ref="B3772">IF(A3772="","-",_xldudf_EVEONLINE_GROUP(_FV(_FV(A3772,"type"),"groupID")))</f>
        <v>-</v>
      </c>
      <c r="C3772" t="str" cm="1">
        <f t="array" ref="C3772">IF(B3772="-","-",_xldudf_EVEONLINE_CATEGORY(_FV(B3772,"category_id")))</f>
        <v>-</v>
      </c>
      <c r="K3772" s="4" cm="1">
        <f t="array" ref="K3772">IFERROR(_FV(_xldudf_EVEONLINE_TYPE(_FV(_FV(A3772,"type"),"id")),"Adjusted Price",TRUE),0)</f>
        <v>0</v>
      </c>
      <c r="L3772" s="4">
        <f t="shared" si="58"/>
        <v>0</v>
      </c>
    </row>
    <row r="3773" spans="2:12">
      <c r="B3773" t="str" cm="1">
        <f t="array" ref="B3773">IF(A3773="","-",_xldudf_EVEONLINE_GROUP(_FV(_FV(A3773,"type"),"groupID")))</f>
        <v>-</v>
      </c>
      <c r="C3773" t="str" cm="1">
        <f t="array" ref="C3773">IF(B3773="-","-",_xldudf_EVEONLINE_CATEGORY(_FV(B3773,"category_id")))</f>
        <v>-</v>
      </c>
      <c r="K3773" s="4" cm="1">
        <f t="array" ref="K3773">IFERROR(_FV(_xldudf_EVEONLINE_TYPE(_FV(_FV(A3773,"type"),"id")),"Adjusted Price",TRUE),0)</f>
        <v>0</v>
      </c>
      <c r="L3773" s="4">
        <f t="shared" si="58"/>
        <v>0</v>
      </c>
    </row>
    <row r="3774" spans="2:12">
      <c r="B3774" t="str" cm="1">
        <f t="array" ref="B3774">IF(A3774="","-",_xldudf_EVEONLINE_GROUP(_FV(_FV(A3774,"type"),"groupID")))</f>
        <v>-</v>
      </c>
      <c r="C3774" t="str" cm="1">
        <f t="array" ref="C3774">IF(B3774="-","-",_xldudf_EVEONLINE_CATEGORY(_FV(B3774,"category_id")))</f>
        <v>-</v>
      </c>
      <c r="K3774" s="4" cm="1">
        <f t="array" ref="K3774">IFERROR(_FV(_xldudf_EVEONLINE_TYPE(_FV(_FV(A3774,"type"),"id")),"Adjusted Price",TRUE),0)</f>
        <v>0</v>
      </c>
      <c r="L3774" s="4">
        <f t="shared" si="58"/>
        <v>0</v>
      </c>
    </row>
    <row r="3775" spans="2:12">
      <c r="B3775" t="str" cm="1">
        <f t="array" ref="B3775">IF(A3775="","-",_xldudf_EVEONLINE_GROUP(_FV(_FV(A3775,"type"),"groupID")))</f>
        <v>-</v>
      </c>
      <c r="C3775" t="str" cm="1">
        <f t="array" ref="C3775">IF(B3775="-","-",_xldudf_EVEONLINE_CATEGORY(_FV(B3775,"category_id")))</f>
        <v>-</v>
      </c>
      <c r="K3775" s="4" cm="1">
        <f t="array" ref="K3775">IFERROR(_FV(_xldudf_EVEONLINE_TYPE(_FV(_FV(A3775,"type"),"id")),"Adjusted Price",TRUE),0)</f>
        <v>0</v>
      </c>
      <c r="L3775" s="4">
        <f t="shared" si="58"/>
        <v>0</v>
      </c>
    </row>
    <row r="3776" spans="2:12">
      <c r="B3776" t="str" cm="1">
        <f t="array" ref="B3776">IF(A3776="","-",_xldudf_EVEONLINE_GROUP(_FV(_FV(A3776,"type"),"groupID")))</f>
        <v>-</v>
      </c>
      <c r="C3776" t="str" cm="1">
        <f t="array" ref="C3776">IF(B3776="-","-",_xldudf_EVEONLINE_CATEGORY(_FV(B3776,"category_id")))</f>
        <v>-</v>
      </c>
      <c r="K3776" s="4" cm="1">
        <f t="array" ref="K3776">IFERROR(_FV(_xldudf_EVEONLINE_TYPE(_FV(_FV(A3776,"type"),"id")),"Adjusted Price",TRUE),0)</f>
        <v>0</v>
      </c>
      <c r="L3776" s="4">
        <f t="shared" si="58"/>
        <v>0</v>
      </c>
    </row>
    <row r="3777" spans="2:12">
      <c r="B3777" t="str" cm="1">
        <f t="array" ref="B3777">IF(A3777="","-",_xldudf_EVEONLINE_GROUP(_FV(_FV(A3777,"type"),"groupID")))</f>
        <v>-</v>
      </c>
      <c r="C3777" t="str" cm="1">
        <f t="array" ref="C3777">IF(B3777="-","-",_xldudf_EVEONLINE_CATEGORY(_FV(B3777,"category_id")))</f>
        <v>-</v>
      </c>
      <c r="K3777" s="4" cm="1">
        <f t="array" ref="K3777">IFERROR(_FV(_xldudf_EVEONLINE_TYPE(_FV(_FV(A3777,"type"),"id")),"Adjusted Price",TRUE),0)</f>
        <v>0</v>
      </c>
      <c r="L3777" s="4">
        <f t="shared" si="58"/>
        <v>0</v>
      </c>
    </row>
    <row r="3778" spans="2:12">
      <c r="B3778" t="str" cm="1">
        <f t="array" ref="B3778">IF(A3778="","-",_xldudf_EVEONLINE_GROUP(_FV(_FV(A3778,"type"),"groupID")))</f>
        <v>-</v>
      </c>
      <c r="C3778" t="str" cm="1">
        <f t="array" ref="C3778">IF(B3778="-","-",_xldudf_EVEONLINE_CATEGORY(_FV(B3778,"category_id")))</f>
        <v>-</v>
      </c>
      <c r="K3778" s="4" cm="1">
        <f t="array" ref="K3778">IFERROR(_FV(_xldudf_EVEONLINE_TYPE(_FV(_FV(A3778,"type"),"id")),"Adjusted Price",TRUE),0)</f>
        <v>0</v>
      </c>
      <c r="L3778" s="4">
        <f t="shared" si="58"/>
        <v>0</v>
      </c>
    </row>
    <row r="3779" spans="2:12">
      <c r="B3779" t="str" cm="1">
        <f t="array" ref="B3779">IF(A3779="","-",_xldudf_EVEONLINE_GROUP(_FV(_FV(A3779,"type"),"groupID")))</f>
        <v>-</v>
      </c>
      <c r="C3779" t="str" cm="1">
        <f t="array" ref="C3779">IF(B3779="-","-",_xldudf_EVEONLINE_CATEGORY(_FV(B3779,"category_id")))</f>
        <v>-</v>
      </c>
      <c r="K3779" s="4" cm="1">
        <f t="array" ref="K3779">IFERROR(_FV(_xldudf_EVEONLINE_TYPE(_FV(_FV(A3779,"type"),"id")),"Adjusted Price",TRUE),0)</f>
        <v>0</v>
      </c>
      <c r="L3779" s="4">
        <f t="shared" ref="L3779:L3842" si="59">F3779*K3779</f>
        <v>0</v>
      </c>
    </row>
    <row r="3780" spans="2:12">
      <c r="B3780" t="str" cm="1">
        <f t="array" ref="B3780">IF(A3780="","-",_xldudf_EVEONLINE_GROUP(_FV(_FV(A3780,"type"),"groupID")))</f>
        <v>-</v>
      </c>
      <c r="C3780" t="str" cm="1">
        <f t="array" ref="C3780">IF(B3780="-","-",_xldudf_EVEONLINE_CATEGORY(_FV(B3780,"category_id")))</f>
        <v>-</v>
      </c>
      <c r="K3780" s="4" cm="1">
        <f t="array" ref="K3780">IFERROR(_FV(_xldudf_EVEONLINE_TYPE(_FV(_FV(A3780,"type"),"id")),"Adjusted Price",TRUE),0)</f>
        <v>0</v>
      </c>
      <c r="L3780" s="4">
        <f t="shared" si="59"/>
        <v>0</v>
      </c>
    </row>
    <row r="3781" spans="2:12">
      <c r="B3781" t="str" cm="1">
        <f t="array" ref="B3781">IF(A3781="","-",_xldudf_EVEONLINE_GROUP(_FV(_FV(A3781,"type"),"groupID")))</f>
        <v>-</v>
      </c>
      <c r="C3781" t="str" cm="1">
        <f t="array" ref="C3781">IF(B3781="-","-",_xldudf_EVEONLINE_CATEGORY(_FV(B3781,"category_id")))</f>
        <v>-</v>
      </c>
      <c r="K3781" s="4" cm="1">
        <f t="array" ref="K3781">IFERROR(_FV(_xldudf_EVEONLINE_TYPE(_FV(_FV(A3781,"type"),"id")),"Adjusted Price",TRUE),0)</f>
        <v>0</v>
      </c>
      <c r="L3781" s="4">
        <f t="shared" si="59"/>
        <v>0</v>
      </c>
    </row>
    <row r="3782" spans="2:12">
      <c r="B3782" t="str" cm="1">
        <f t="array" ref="B3782">IF(A3782="","-",_xldudf_EVEONLINE_GROUP(_FV(_FV(A3782,"type"),"groupID")))</f>
        <v>-</v>
      </c>
      <c r="C3782" t="str" cm="1">
        <f t="array" ref="C3782">IF(B3782="-","-",_xldudf_EVEONLINE_CATEGORY(_FV(B3782,"category_id")))</f>
        <v>-</v>
      </c>
      <c r="K3782" s="4" cm="1">
        <f t="array" ref="K3782">IFERROR(_FV(_xldudf_EVEONLINE_TYPE(_FV(_FV(A3782,"type"),"id")),"Adjusted Price",TRUE),0)</f>
        <v>0</v>
      </c>
      <c r="L3782" s="4">
        <f t="shared" si="59"/>
        <v>0</v>
      </c>
    </row>
    <row r="3783" spans="2:12">
      <c r="B3783" t="str" cm="1">
        <f t="array" ref="B3783">IF(A3783="","-",_xldudf_EVEONLINE_GROUP(_FV(_FV(A3783,"type"),"groupID")))</f>
        <v>-</v>
      </c>
      <c r="C3783" t="str" cm="1">
        <f t="array" ref="C3783">IF(B3783="-","-",_xldudf_EVEONLINE_CATEGORY(_FV(B3783,"category_id")))</f>
        <v>-</v>
      </c>
      <c r="K3783" s="4" cm="1">
        <f t="array" ref="K3783">IFERROR(_FV(_xldudf_EVEONLINE_TYPE(_FV(_FV(A3783,"type"),"id")),"Adjusted Price",TRUE),0)</f>
        <v>0</v>
      </c>
      <c r="L3783" s="4">
        <f t="shared" si="59"/>
        <v>0</v>
      </c>
    </row>
    <row r="3784" spans="2:12">
      <c r="B3784" t="str" cm="1">
        <f t="array" ref="B3784">IF(A3784="","-",_xldudf_EVEONLINE_GROUP(_FV(_FV(A3784,"type"),"groupID")))</f>
        <v>-</v>
      </c>
      <c r="C3784" t="str" cm="1">
        <f t="array" ref="C3784">IF(B3784="-","-",_xldudf_EVEONLINE_CATEGORY(_FV(B3784,"category_id")))</f>
        <v>-</v>
      </c>
      <c r="K3784" s="4" cm="1">
        <f t="array" ref="K3784">IFERROR(_FV(_xldudf_EVEONLINE_TYPE(_FV(_FV(A3784,"type"),"id")),"Adjusted Price",TRUE),0)</f>
        <v>0</v>
      </c>
      <c r="L3784" s="4">
        <f t="shared" si="59"/>
        <v>0</v>
      </c>
    </row>
    <row r="3785" spans="2:12">
      <c r="B3785" t="str" cm="1">
        <f t="array" ref="B3785">IF(A3785="","-",_xldudf_EVEONLINE_GROUP(_FV(_FV(A3785,"type"),"groupID")))</f>
        <v>-</v>
      </c>
      <c r="C3785" t="str" cm="1">
        <f t="array" ref="C3785">IF(B3785="-","-",_xldudf_EVEONLINE_CATEGORY(_FV(B3785,"category_id")))</f>
        <v>-</v>
      </c>
      <c r="K3785" s="4" cm="1">
        <f t="array" ref="K3785">IFERROR(_FV(_xldudf_EVEONLINE_TYPE(_FV(_FV(A3785,"type"),"id")),"Adjusted Price",TRUE),0)</f>
        <v>0</v>
      </c>
      <c r="L3785" s="4">
        <f t="shared" si="59"/>
        <v>0</v>
      </c>
    </row>
    <row r="3786" spans="2:12">
      <c r="B3786" t="str" cm="1">
        <f t="array" ref="B3786">IF(A3786="","-",_xldudf_EVEONLINE_GROUP(_FV(_FV(A3786,"type"),"groupID")))</f>
        <v>-</v>
      </c>
      <c r="C3786" t="str" cm="1">
        <f t="array" ref="C3786">IF(B3786="-","-",_xldudf_EVEONLINE_CATEGORY(_FV(B3786,"category_id")))</f>
        <v>-</v>
      </c>
      <c r="K3786" s="4" cm="1">
        <f t="array" ref="K3786">IFERROR(_FV(_xldudf_EVEONLINE_TYPE(_FV(_FV(A3786,"type"),"id")),"Adjusted Price",TRUE),0)</f>
        <v>0</v>
      </c>
      <c r="L3786" s="4">
        <f t="shared" si="59"/>
        <v>0</v>
      </c>
    </row>
    <row r="3787" spans="2:12">
      <c r="B3787" t="str" cm="1">
        <f t="array" ref="B3787">IF(A3787="","-",_xldudf_EVEONLINE_GROUP(_FV(_FV(A3787,"type"),"groupID")))</f>
        <v>-</v>
      </c>
      <c r="C3787" t="str" cm="1">
        <f t="array" ref="C3787">IF(B3787="-","-",_xldudf_EVEONLINE_CATEGORY(_FV(B3787,"category_id")))</f>
        <v>-</v>
      </c>
      <c r="K3787" s="4" cm="1">
        <f t="array" ref="K3787">IFERROR(_FV(_xldudf_EVEONLINE_TYPE(_FV(_FV(A3787,"type"),"id")),"Adjusted Price",TRUE),0)</f>
        <v>0</v>
      </c>
      <c r="L3787" s="4">
        <f t="shared" si="59"/>
        <v>0</v>
      </c>
    </row>
    <row r="3788" spans="2:12">
      <c r="B3788" t="str" cm="1">
        <f t="array" ref="B3788">IF(A3788="","-",_xldudf_EVEONLINE_GROUP(_FV(_FV(A3788,"type"),"groupID")))</f>
        <v>-</v>
      </c>
      <c r="C3788" t="str" cm="1">
        <f t="array" ref="C3788">IF(B3788="-","-",_xldudf_EVEONLINE_CATEGORY(_FV(B3788,"category_id")))</f>
        <v>-</v>
      </c>
      <c r="K3788" s="4" cm="1">
        <f t="array" ref="K3788">IFERROR(_FV(_xldudf_EVEONLINE_TYPE(_FV(_FV(A3788,"type"),"id")),"Adjusted Price",TRUE),0)</f>
        <v>0</v>
      </c>
      <c r="L3788" s="4">
        <f t="shared" si="59"/>
        <v>0</v>
      </c>
    </row>
    <row r="3789" spans="2:12">
      <c r="B3789" t="str" cm="1">
        <f t="array" ref="B3789">IF(A3789="","-",_xldudf_EVEONLINE_GROUP(_FV(_FV(A3789,"type"),"groupID")))</f>
        <v>-</v>
      </c>
      <c r="C3789" t="str" cm="1">
        <f t="array" ref="C3789">IF(B3789="-","-",_xldudf_EVEONLINE_CATEGORY(_FV(B3789,"category_id")))</f>
        <v>-</v>
      </c>
      <c r="K3789" s="4" cm="1">
        <f t="array" ref="K3789">IFERROR(_FV(_xldudf_EVEONLINE_TYPE(_FV(_FV(A3789,"type"),"id")),"Adjusted Price",TRUE),0)</f>
        <v>0</v>
      </c>
      <c r="L3789" s="4">
        <f t="shared" si="59"/>
        <v>0</v>
      </c>
    </row>
    <row r="3790" spans="2:12">
      <c r="B3790" t="str" cm="1">
        <f t="array" ref="B3790">IF(A3790="","-",_xldudf_EVEONLINE_GROUP(_FV(_FV(A3790,"type"),"groupID")))</f>
        <v>-</v>
      </c>
      <c r="C3790" t="str" cm="1">
        <f t="array" ref="C3790">IF(B3790="-","-",_xldudf_EVEONLINE_CATEGORY(_FV(B3790,"category_id")))</f>
        <v>-</v>
      </c>
      <c r="K3790" s="4" cm="1">
        <f t="array" ref="K3790">IFERROR(_FV(_xldudf_EVEONLINE_TYPE(_FV(_FV(A3790,"type"),"id")),"Adjusted Price",TRUE),0)</f>
        <v>0</v>
      </c>
      <c r="L3790" s="4">
        <f t="shared" si="59"/>
        <v>0</v>
      </c>
    </row>
    <row r="3791" spans="2:12">
      <c r="B3791" t="str" cm="1">
        <f t="array" ref="B3791">IF(A3791="","-",_xldudf_EVEONLINE_GROUP(_FV(_FV(A3791,"type"),"groupID")))</f>
        <v>-</v>
      </c>
      <c r="C3791" t="str" cm="1">
        <f t="array" ref="C3791">IF(B3791="-","-",_xldudf_EVEONLINE_CATEGORY(_FV(B3791,"category_id")))</f>
        <v>-</v>
      </c>
      <c r="K3791" s="4" cm="1">
        <f t="array" ref="K3791">IFERROR(_FV(_xldudf_EVEONLINE_TYPE(_FV(_FV(A3791,"type"),"id")),"Adjusted Price",TRUE),0)</f>
        <v>0</v>
      </c>
      <c r="L3791" s="4">
        <f t="shared" si="59"/>
        <v>0</v>
      </c>
    </row>
    <row r="3792" spans="2:12">
      <c r="B3792" t="str" cm="1">
        <f t="array" ref="B3792">IF(A3792="","-",_xldudf_EVEONLINE_GROUP(_FV(_FV(A3792,"type"),"groupID")))</f>
        <v>-</v>
      </c>
      <c r="C3792" t="str" cm="1">
        <f t="array" ref="C3792">IF(B3792="-","-",_xldudf_EVEONLINE_CATEGORY(_FV(B3792,"category_id")))</f>
        <v>-</v>
      </c>
      <c r="K3792" s="4" cm="1">
        <f t="array" ref="K3792">IFERROR(_FV(_xldudf_EVEONLINE_TYPE(_FV(_FV(A3792,"type"),"id")),"Adjusted Price",TRUE),0)</f>
        <v>0</v>
      </c>
      <c r="L3792" s="4">
        <f t="shared" si="59"/>
        <v>0</v>
      </c>
    </row>
    <row r="3793" spans="2:12">
      <c r="B3793" t="str" cm="1">
        <f t="array" ref="B3793">IF(A3793="","-",_xldudf_EVEONLINE_GROUP(_FV(_FV(A3793,"type"),"groupID")))</f>
        <v>-</v>
      </c>
      <c r="C3793" t="str" cm="1">
        <f t="array" ref="C3793">IF(B3793="-","-",_xldudf_EVEONLINE_CATEGORY(_FV(B3793,"category_id")))</f>
        <v>-</v>
      </c>
      <c r="K3793" s="4" cm="1">
        <f t="array" ref="K3793">IFERROR(_FV(_xldudf_EVEONLINE_TYPE(_FV(_FV(A3793,"type"),"id")),"Adjusted Price",TRUE),0)</f>
        <v>0</v>
      </c>
      <c r="L3793" s="4">
        <f t="shared" si="59"/>
        <v>0</v>
      </c>
    </row>
    <row r="3794" spans="2:12">
      <c r="B3794" t="str" cm="1">
        <f t="array" ref="B3794">IF(A3794="","-",_xldudf_EVEONLINE_GROUP(_FV(_FV(A3794,"type"),"groupID")))</f>
        <v>-</v>
      </c>
      <c r="C3794" t="str" cm="1">
        <f t="array" ref="C3794">IF(B3794="-","-",_xldudf_EVEONLINE_CATEGORY(_FV(B3794,"category_id")))</f>
        <v>-</v>
      </c>
      <c r="K3794" s="4" cm="1">
        <f t="array" ref="K3794">IFERROR(_FV(_xldudf_EVEONLINE_TYPE(_FV(_FV(A3794,"type"),"id")),"Adjusted Price",TRUE),0)</f>
        <v>0</v>
      </c>
      <c r="L3794" s="4">
        <f t="shared" si="59"/>
        <v>0</v>
      </c>
    </row>
    <row r="3795" spans="2:12">
      <c r="B3795" t="str" cm="1">
        <f t="array" ref="B3795">IF(A3795="","-",_xldudf_EVEONLINE_GROUP(_FV(_FV(A3795,"type"),"groupID")))</f>
        <v>-</v>
      </c>
      <c r="C3795" t="str" cm="1">
        <f t="array" ref="C3795">IF(B3795="-","-",_xldudf_EVEONLINE_CATEGORY(_FV(B3795,"category_id")))</f>
        <v>-</v>
      </c>
      <c r="K3795" s="4" cm="1">
        <f t="array" ref="K3795">IFERROR(_FV(_xldudf_EVEONLINE_TYPE(_FV(_FV(A3795,"type"),"id")),"Adjusted Price",TRUE),0)</f>
        <v>0</v>
      </c>
      <c r="L3795" s="4">
        <f t="shared" si="59"/>
        <v>0</v>
      </c>
    </row>
    <row r="3796" spans="2:12">
      <c r="B3796" t="str" cm="1">
        <f t="array" ref="B3796">IF(A3796="","-",_xldudf_EVEONLINE_GROUP(_FV(_FV(A3796,"type"),"groupID")))</f>
        <v>-</v>
      </c>
      <c r="C3796" t="str" cm="1">
        <f t="array" ref="C3796">IF(B3796="-","-",_xldudf_EVEONLINE_CATEGORY(_FV(B3796,"category_id")))</f>
        <v>-</v>
      </c>
      <c r="K3796" s="4" cm="1">
        <f t="array" ref="K3796">IFERROR(_FV(_xldudf_EVEONLINE_TYPE(_FV(_FV(A3796,"type"),"id")),"Adjusted Price",TRUE),0)</f>
        <v>0</v>
      </c>
      <c r="L3796" s="4">
        <f t="shared" si="59"/>
        <v>0</v>
      </c>
    </row>
    <row r="3797" spans="2:12">
      <c r="B3797" t="str" cm="1">
        <f t="array" ref="B3797">IF(A3797="","-",_xldudf_EVEONLINE_GROUP(_FV(_FV(A3797,"type"),"groupID")))</f>
        <v>-</v>
      </c>
      <c r="C3797" t="str" cm="1">
        <f t="array" ref="C3797">IF(B3797="-","-",_xldudf_EVEONLINE_CATEGORY(_FV(B3797,"category_id")))</f>
        <v>-</v>
      </c>
      <c r="K3797" s="4" cm="1">
        <f t="array" ref="K3797">IFERROR(_FV(_xldudf_EVEONLINE_TYPE(_FV(_FV(A3797,"type"),"id")),"Adjusted Price",TRUE),0)</f>
        <v>0</v>
      </c>
      <c r="L3797" s="4">
        <f t="shared" si="59"/>
        <v>0</v>
      </c>
    </row>
    <row r="3798" spans="2:12">
      <c r="B3798" t="str" cm="1">
        <f t="array" ref="B3798">IF(A3798="","-",_xldudf_EVEONLINE_GROUP(_FV(_FV(A3798,"type"),"groupID")))</f>
        <v>-</v>
      </c>
      <c r="C3798" t="str" cm="1">
        <f t="array" ref="C3798">IF(B3798="-","-",_xldudf_EVEONLINE_CATEGORY(_FV(B3798,"category_id")))</f>
        <v>-</v>
      </c>
      <c r="K3798" s="4" cm="1">
        <f t="array" ref="K3798">IFERROR(_FV(_xldudf_EVEONLINE_TYPE(_FV(_FV(A3798,"type"),"id")),"Adjusted Price",TRUE),0)</f>
        <v>0</v>
      </c>
      <c r="L3798" s="4">
        <f t="shared" si="59"/>
        <v>0</v>
      </c>
    </row>
    <row r="3799" spans="2:12">
      <c r="B3799" t="str" cm="1">
        <f t="array" ref="B3799">IF(A3799="","-",_xldudf_EVEONLINE_GROUP(_FV(_FV(A3799,"type"),"groupID")))</f>
        <v>-</v>
      </c>
      <c r="C3799" t="str" cm="1">
        <f t="array" ref="C3799">IF(B3799="-","-",_xldudf_EVEONLINE_CATEGORY(_FV(B3799,"category_id")))</f>
        <v>-</v>
      </c>
      <c r="K3799" s="4" cm="1">
        <f t="array" ref="K3799">IFERROR(_FV(_xldudf_EVEONLINE_TYPE(_FV(_FV(A3799,"type"),"id")),"Adjusted Price",TRUE),0)</f>
        <v>0</v>
      </c>
      <c r="L3799" s="4">
        <f t="shared" si="59"/>
        <v>0</v>
      </c>
    </row>
    <row r="3800" spans="2:12">
      <c r="B3800" t="str" cm="1">
        <f t="array" ref="B3800">IF(A3800="","-",_xldudf_EVEONLINE_GROUP(_FV(_FV(A3800,"type"),"groupID")))</f>
        <v>-</v>
      </c>
      <c r="C3800" t="str" cm="1">
        <f t="array" ref="C3800">IF(B3800="-","-",_xldudf_EVEONLINE_CATEGORY(_FV(B3800,"category_id")))</f>
        <v>-</v>
      </c>
      <c r="K3800" s="4" cm="1">
        <f t="array" ref="K3800">IFERROR(_FV(_xldudf_EVEONLINE_TYPE(_FV(_FV(A3800,"type"),"id")),"Adjusted Price",TRUE),0)</f>
        <v>0</v>
      </c>
      <c r="L3800" s="4">
        <f t="shared" si="59"/>
        <v>0</v>
      </c>
    </row>
    <row r="3801" spans="2:12">
      <c r="B3801" t="str" cm="1">
        <f t="array" ref="B3801">IF(A3801="","-",_xldudf_EVEONLINE_GROUP(_FV(_FV(A3801,"type"),"groupID")))</f>
        <v>-</v>
      </c>
      <c r="C3801" t="str" cm="1">
        <f t="array" ref="C3801">IF(B3801="-","-",_xldudf_EVEONLINE_CATEGORY(_FV(B3801,"category_id")))</f>
        <v>-</v>
      </c>
      <c r="K3801" s="4" cm="1">
        <f t="array" ref="K3801">IFERROR(_FV(_xldudf_EVEONLINE_TYPE(_FV(_FV(A3801,"type"),"id")),"Adjusted Price",TRUE),0)</f>
        <v>0</v>
      </c>
      <c r="L3801" s="4">
        <f t="shared" si="59"/>
        <v>0</v>
      </c>
    </row>
    <row r="3802" spans="2:12">
      <c r="B3802" t="str" cm="1">
        <f t="array" ref="B3802">IF(A3802="","-",_xldudf_EVEONLINE_GROUP(_FV(_FV(A3802,"type"),"groupID")))</f>
        <v>-</v>
      </c>
      <c r="C3802" t="str" cm="1">
        <f t="array" ref="C3802">IF(B3802="-","-",_xldudf_EVEONLINE_CATEGORY(_FV(B3802,"category_id")))</f>
        <v>-</v>
      </c>
      <c r="K3802" s="4" cm="1">
        <f t="array" ref="K3802">IFERROR(_FV(_xldudf_EVEONLINE_TYPE(_FV(_FV(A3802,"type"),"id")),"Adjusted Price",TRUE),0)</f>
        <v>0</v>
      </c>
      <c r="L3802" s="4">
        <f t="shared" si="59"/>
        <v>0</v>
      </c>
    </row>
    <row r="3803" spans="2:12">
      <c r="B3803" t="str" cm="1">
        <f t="array" ref="B3803">IF(A3803="","-",_xldudf_EVEONLINE_GROUP(_FV(_FV(A3803,"type"),"groupID")))</f>
        <v>-</v>
      </c>
      <c r="C3803" t="str" cm="1">
        <f t="array" ref="C3803">IF(B3803="-","-",_xldudf_EVEONLINE_CATEGORY(_FV(B3803,"category_id")))</f>
        <v>-</v>
      </c>
      <c r="K3803" s="4" cm="1">
        <f t="array" ref="K3803">IFERROR(_FV(_xldudf_EVEONLINE_TYPE(_FV(_FV(A3803,"type"),"id")),"Adjusted Price",TRUE),0)</f>
        <v>0</v>
      </c>
      <c r="L3803" s="4">
        <f t="shared" si="59"/>
        <v>0</v>
      </c>
    </row>
    <row r="3804" spans="2:12">
      <c r="B3804" t="str" cm="1">
        <f t="array" ref="B3804">IF(A3804="","-",_xldudf_EVEONLINE_GROUP(_FV(_FV(A3804,"type"),"groupID")))</f>
        <v>-</v>
      </c>
      <c r="C3804" t="str" cm="1">
        <f t="array" ref="C3804">IF(B3804="-","-",_xldudf_EVEONLINE_CATEGORY(_FV(B3804,"category_id")))</f>
        <v>-</v>
      </c>
      <c r="K3804" s="4" cm="1">
        <f t="array" ref="K3804">IFERROR(_FV(_xldudf_EVEONLINE_TYPE(_FV(_FV(A3804,"type"),"id")),"Adjusted Price",TRUE),0)</f>
        <v>0</v>
      </c>
      <c r="L3804" s="4">
        <f t="shared" si="59"/>
        <v>0</v>
      </c>
    </row>
    <row r="3805" spans="2:12">
      <c r="B3805" t="str" cm="1">
        <f t="array" ref="B3805">IF(A3805="","-",_xldudf_EVEONLINE_GROUP(_FV(_FV(A3805,"type"),"groupID")))</f>
        <v>-</v>
      </c>
      <c r="C3805" t="str" cm="1">
        <f t="array" ref="C3805">IF(B3805="-","-",_xldudf_EVEONLINE_CATEGORY(_FV(B3805,"category_id")))</f>
        <v>-</v>
      </c>
      <c r="K3805" s="4" cm="1">
        <f t="array" ref="K3805">IFERROR(_FV(_xldudf_EVEONLINE_TYPE(_FV(_FV(A3805,"type"),"id")),"Adjusted Price",TRUE),0)</f>
        <v>0</v>
      </c>
      <c r="L3805" s="4">
        <f t="shared" si="59"/>
        <v>0</v>
      </c>
    </row>
    <row r="3806" spans="2:12">
      <c r="B3806" t="str" cm="1">
        <f t="array" ref="B3806">IF(A3806="","-",_xldudf_EVEONLINE_GROUP(_FV(_FV(A3806,"type"),"groupID")))</f>
        <v>-</v>
      </c>
      <c r="C3806" t="str" cm="1">
        <f t="array" ref="C3806">IF(B3806="-","-",_xldudf_EVEONLINE_CATEGORY(_FV(B3806,"category_id")))</f>
        <v>-</v>
      </c>
      <c r="K3806" s="4" cm="1">
        <f t="array" ref="K3806">IFERROR(_FV(_xldudf_EVEONLINE_TYPE(_FV(_FV(A3806,"type"),"id")),"Adjusted Price",TRUE),0)</f>
        <v>0</v>
      </c>
      <c r="L3806" s="4">
        <f t="shared" si="59"/>
        <v>0</v>
      </c>
    </row>
    <row r="3807" spans="2:12">
      <c r="B3807" t="str" cm="1">
        <f t="array" ref="B3807">IF(A3807="","-",_xldudf_EVEONLINE_GROUP(_FV(_FV(A3807,"type"),"groupID")))</f>
        <v>-</v>
      </c>
      <c r="C3807" t="str" cm="1">
        <f t="array" ref="C3807">IF(B3807="-","-",_xldudf_EVEONLINE_CATEGORY(_FV(B3807,"category_id")))</f>
        <v>-</v>
      </c>
      <c r="K3807" s="4" cm="1">
        <f t="array" ref="K3807">IFERROR(_FV(_xldudf_EVEONLINE_TYPE(_FV(_FV(A3807,"type"),"id")),"Adjusted Price",TRUE),0)</f>
        <v>0</v>
      </c>
      <c r="L3807" s="4">
        <f t="shared" si="59"/>
        <v>0</v>
      </c>
    </row>
    <row r="3808" spans="2:12">
      <c r="B3808" t="str" cm="1">
        <f t="array" ref="B3808">IF(A3808="","-",_xldudf_EVEONLINE_GROUP(_FV(_FV(A3808,"type"),"groupID")))</f>
        <v>-</v>
      </c>
      <c r="C3808" t="str" cm="1">
        <f t="array" ref="C3808">IF(B3808="-","-",_xldudf_EVEONLINE_CATEGORY(_FV(B3808,"category_id")))</f>
        <v>-</v>
      </c>
      <c r="K3808" s="4" cm="1">
        <f t="array" ref="K3808">IFERROR(_FV(_xldudf_EVEONLINE_TYPE(_FV(_FV(A3808,"type"),"id")),"Adjusted Price",TRUE),0)</f>
        <v>0</v>
      </c>
      <c r="L3808" s="4">
        <f t="shared" si="59"/>
        <v>0</v>
      </c>
    </row>
    <row r="3809" spans="2:12">
      <c r="B3809" t="str" cm="1">
        <f t="array" ref="B3809">IF(A3809="","-",_xldudf_EVEONLINE_GROUP(_FV(_FV(A3809,"type"),"groupID")))</f>
        <v>-</v>
      </c>
      <c r="C3809" t="str" cm="1">
        <f t="array" ref="C3809">IF(B3809="-","-",_xldudf_EVEONLINE_CATEGORY(_FV(B3809,"category_id")))</f>
        <v>-</v>
      </c>
      <c r="K3809" s="4" cm="1">
        <f t="array" ref="K3809">IFERROR(_FV(_xldudf_EVEONLINE_TYPE(_FV(_FV(A3809,"type"),"id")),"Adjusted Price",TRUE),0)</f>
        <v>0</v>
      </c>
      <c r="L3809" s="4">
        <f t="shared" si="59"/>
        <v>0</v>
      </c>
    </row>
    <row r="3810" spans="2:12">
      <c r="B3810" t="str" cm="1">
        <f t="array" ref="B3810">IF(A3810="","-",_xldudf_EVEONLINE_GROUP(_FV(_FV(A3810,"type"),"groupID")))</f>
        <v>-</v>
      </c>
      <c r="C3810" t="str" cm="1">
        <f t="array" ref="C3810">IF(B3810="-","-",_xldudf_EVEONLINE_CATEGORY(_FV(B3810,"category_id")))</f>
        <v>-</v>
      </c>
      <c r="K3810" s="4" cm="1">
        <f t="array" ref="K3810">IFERROR(_FV(_xldudf_EVEONLINE_TYPE(_FV(_FV(A3810,"type"),"id")),"Adjusted Price",TRUE),0)</f>
        <v>0</v>
      </c>
      <c r="L3810" s="4">
        <f t="shared" si="59"/>
        <v>0</v>
      </c>
    </row>
    <row r="3811" spans="2:12">
      <c r="B3811" t="str" cm="1">
        <f t="array" ref="B3811">IF(A3811="","-",_xldudf_EVEONLINE_GROUP(_FV(_FV(A3811,"type"),"groupID")))</f>
        <v>-</v>
      </c>
      <c r="C3811" t="str" cm="1">
        <f t="array" ref="C3811">IF(B3811="-","-",_xldudf_EVEONLINE_CATEGORY(_FV(B3811,"category_id")))</f>
        <v>-</v>
      </c>
      <c r="K3811" s="4" cm="1">
        <f t="array" ref="K3811">IFERROR(_FV(_xldudf_EVEONLINE_TYPE(_FV(_FV(A3811,"type"),"id")),"Adjusted Price",TRUE),0)</f>
        <v>0</v>
      </c>
      <c r="L3811" s="4">
        <f t="shared" si="59"/>
        <v>0</v>
      </c>
    </row>
    <row r="3812" spans="2:12">
      <c r="B3812" t="str" cm="1">
        <f t="array" ref="B3812">IF(A3812="","-",_xldudf_EVEONLINE_GROUP(_FV(_FV(A3812,"type"),"groupID")))</f>
        <v>-</v>
      </c>
      <c r="C3812" t="str" cm="1">
        <f t="array" ref="C3812">IF(B3812="-","-",_xldudf_EVEONLINE_CATEGORY(_FV(B3812,"category_id")))</f>
        <v>-</v>
      </c>
      <c r="K3812" s="4" cm="1">
        <f t="array" ref="K3812">IFERROR(_FV(_xldudf_EVEONLINE_TYPE(_FV(_FV(A3812,"type"),"id")),"Adjusted Price",TRUE),0)</f>
        <v>0</v>
      </c>
      <c r="L3812" s="4">
        <f t="shared" si="59"/>
        <v>0</v>
      </c>
    </row>
    <row r="3813" spans="2:12">
      <c r="B3813" t="str" cm="1">
        <f t="array" ref="B3813">IF(A3813="","-",_xldudf_EVEONLINE_GROUP(_FV(_FV(A3813,"type"),"groupID")))</f>
        <v>-</v>
      </c>
      <c r="C3813" t="str" cm="1">
        <f t="array" ref="C3813">IF(B3813="-","-",_xldudf_EVEONLINE_CATEGORY(_FV(B3813,"category_id")))</f>
        <v>-</v>
      </c>
      <c r="K3813" s="4" cm="1">
        <f t="array" ref="K3813">IFERROR(_FV(_xldudf_EVEONLINE_TYPE(_FV(_FV(A3813,"type"),"id")),"Adjusted Price",TRUE),0)</f>
        <v>0</v>
      </c>
      <c r="L3813" s="4">
        <f t="shared" si="59"/>
        <v>0</v>
      </c>
    </row>
    <row r="3814" spans="2:12">
      <c r="B3814" t="str" cm="1">
        <f t="array" ref="B3814">IF(A3814="","-",_xldudf_EVEONLINE_GROUP(_FV(_FV(A3814,"type"),"groupID")))</f>
        <v>-</v>
      </c>
      <c r="C3814" t="str" cm="1">
        <f t="array" ref="C3814">IF(B3814="-","-",_xldudf_EVEONLINE_CATEGORY(_FV(B3814,"category_id")))</f>
        <v>-</v>
      </c>
      <c r="K3814" s="4" cm="1">
        <f t="array" ref="K3814">IFERROR(_FV(_xldudf_EVEONLINE_TYPE(_FV(_FV(A3814,"type"),"id")),"Adjusted Price",TRUE),0)</f>
        <v>0</v>
      </c>
      <c r="L3814" s="4">
        <f t="shared" si="59"/>
        <v>0</v>
      </c>
    </row>
    <row r="3815" spans="2:12">
      <c r="B3815" t="str" cm="1">
        <f t="array" ref="B3815">IF(A3815="","-",_xldudf_EVEONLINE_GROUP(_FV(_FV(A3815,"type"),"groupID")))</f>
        <v>-</v>
      </c>
      <c r="C3815" t="str" cm="1">
        <f t="array" ref="C3815">IF(B3815="-","-",_xldudf_EVEONLINE_CATEGORY(_FV(B3815,"category_id")))</f>
        <v>-</v>
      </c>
      <c r="K3815" s="4" cm="1">
        <f t="array" ref="K3815">IFERROR(_FV(_xldudf_EVEONLINE_TYPE(_FV(_FV(A3815,"type"),"id")),"Adjusted Price",TRUE),0)</f>
        <v>0</v>
      </c>
      <c r="L3815" s="4">
        <f t="shared" si="59"/>
        <v>0</v>
      </c>
    </row>
    <row r="3816" spans="2:12">
      <c r="B3816" t="str" cm="1">
        <f t="array" ref="B3816">IF(A3816="","-",_xldudf_EVEONLINE_GROUP(_FV(_FV(A3816,"type"),"groupID")))</f>
        <v>-</v>
      </c>
      <c r="C3816" t="str" cm="1">
        <f t="array" ref="C3816">IF(B3816="-","-",_xldudf_EVEONLINE_CATEGORY(_FV(B3816,"category_id")))</f>
        <v>-</v>
      </c>
      <c r="K3816" s="4" cm="1">
        <f t="array" ref="K3816">IFERROR(_FV(_xldudf_EVEONLINE_TYPE(_FV(_FV(A3816,"type"),"id")),"Adjusted Price",TRUE),0)</f>
        <v>0</v>
      </c>
      <c r="L3816" s="4">
        <f t="shared" si="59"/>
        <v>0</v>
      </c>
    </row>
    <row r="3817" spans="2:12">
      <c r="B3817" t="str" cm="1">
        <f t="array" ref="B3817">IF(A3817="","-",_xldudf_EVEONLINE_GROUP(_FV(_FV(A3817,"type"),"groupID")))</f>
        <v>-</v>
      </c>
      <c r="C3817" t="str" cm="1">
        <f t="array" ref="C3817">IF(B3817="-","-",_xldudf_EVEONLINE_CATEGORY(_FV(B3817,"category_id")))</f>
        <v>-</v>
      </c>
      <c r="K3817" s="4" cm="1">
        <f t="array" ref="K3817">IFERROR(_FV(_xldudf_EVEONLINE_TYPE(_FV(_FV(A3817,"type"),"id")),"Adjusted Price",TRUE),0)</f>
        <v>0</v>
      </c>
      <c r="L3817" s="4">
        <f t="shared" si="59"/>
        <v>0</v>
      </c>
    </row>
    <row r="3818" spans="2:12">
      <c r="B3818" t="str" cm="1">
        <f t="array" ref="B3818">IF(A3818="","-",_xldudf_EVEONLINE_GROUP(_FV(_FV(A3818,"type"),"groupID")))</f>
        <v>-</v>
      </c>
      <c r="C3818" t="str" cm="1">
        <f t="array" ref="C3818">IF(B3818="-","-",_xldudf_EVEONLINE_CATEGORY(_FV(B3818,"category_id")))</f>
        <v>-</v>
      </c>
      <c r="K3818" s="4" cm="1">
        <f t="array" ref="K3818">IFERROR(_FV(_xldudf_EVEONLINE_TYPE(_FV(_FV(A3818,"type"),"id")),"Adjusted Price",TRUE),0)</f>
        <v>0</v>
      </c>
      <c r="L3818" s="4">
        <f t="shared" si="59"/>
        <v>0</v>
      </c>
    </row>
    <row r="3819" spans="2:12">
      <c r="B3819" t="str" cm="1">
        <f t="array" ref="B3819">IF(A3819="","-",_xldudf_EVEONLINE_GROUP(_FV(_FV(A3819,"type"),"groupID")))</f>
        <v>-</v>
      </c>
      <c r="C3819" t="str" cm="1">
        <f t="array" ref="C3819">IF(B3819="-","-",_xldudf_EVEONLINE_CATEGORY(_FV(B3819,"category_id")))</f>
        <v>-</v>
      </c>
      <c r="K3819" s="4" cm="1">
        <f t="array" ref="K3819">IFERROR(_FV(_xldudf_EVEONLINE_TYPE(_FV(_FV(A3819,"type"),"id")),"Adjusted Price",TRUE),0)</f>
        <v>0</v>
      </c>
      <c r="L3819" s="4">
        <f t="shared" si="59"/>
        <v>0</v>
      </c>
    </row>
    <row r="3820" spans="2:12">
      <c r="B3820" t="str" cm="1">
        <f t="array" ref="B3820">IF(A3820="","-",_xldudf_EVEONLINE_GROUP(_FV(_FV(A3820,"type"),"groupID")))</f>
        <v>-</v>
      </c>
      <c r="C3820" t="str" cm="1">
        <f t="array" ref="C3820">IF(B3820="-","-",_xldudf_EVEONLINE_CATEGORY(_FV(B3820,"category_id")))</f>
        <v>-</v>
      </c>
      <c r="K3820" s="4" cm="1">
        <f t="array" ref="K3820">IFERROR(_FV(_xldudf_EVEONLINE_TYPE(_FV(_FV(A3820,"type"),"id")),"Adjusted Price",TRUE),0)</f>
        <v>0</v>
      </c>
      <c r="L3820" s="4">
        <f t="shared" si="59"/>
        <v>0</v>
      </c>
    </row>
    <row r="3821" spans="2:12">
      <c r="B3821" t="str" cm="1">
        <f t="array" ref="B3821">IF(A3821="","-",_xldudf_EVEONLINE_GROUP(_FV(_FV(A3821,"type"),"groupID")))</f>
        <v>-</v>
      </c>
      <c r="C3821" t="str" cm="1">
        <f t="array" ref="C3821">IF(B3821="-","-",_xldudf_EVEONLINE_CATEGORY(_FV(B3821,"category_id")))</f>
        <v>-</v>
      </c>
      <c r="K3821" s="4" cm="1">
        <f t="array" ref="K3821">IFERROR(_FV(_xldudf_EVEONLINE_TYPE(_FV(_FV(A3821,"type"),"id")),"Adjusted Price",TRUE),0)</f>
        <v>0</v>
      </c>
      <c r="L3821" s="4">
        <f t="shared" si="59"/>
        <v>0</v>
      </c>
    </row>
    <row r="3822" spans="2:12">
      <c r="B3822" t="str" cm="1">
        <f t="array" ref="B3822">IF(A3822="","-",_xldudf_EVEONLINE_GROUP(_FV(_FV(A3822,"type"),"groupID")))</f>
        <v>-</v>
      </c>
      <c r="C3822" t="str" cm="1">
        <f t="array" ref="C3822">IF(B3822="-","-",_xldudf_EVEONLINE_CATEGORY(_FV(B3822,"category_id")))</f>
        <v>-</v>
      </c>
      <c r="K3822" s="4" cm="1">
        <f t="array" ref="K3822">IFERROR(_FV(_xldudf_EVEONLINE_TYPE(_FV(_FV(A3822,"type"),"id")),"Adjusted Price",TRUE),0)</f>
        <v>0</v>
      </c>
      <c r="L3822" s="4">
        <f t="shared" si="59"/>
        <v>0</v>
      </c>
    </row>
    <row r="3823" spans="2:12">
      <c r="B3823" t="str" cm="1">
        <f t="array" ref="B3823">IF(A3823="","-",_xldudf_EVEONLINE_GROUP(_FV(_FV(A3823,"type"),"groupID")))</f>
        <v>-</v>
      </c>
      <c r="C3823" t="str" cm="1">
        <f t="array" ref="C3823">IF(B3823="-","-",_xldudf_EVEONLINE_CATEGORY(_FV(B3823,"category_id")))</f>
        <v>-</v>
      </c>
      <c r="K3823" s="4" cm="1">
        <f t="array" ref="K3823">IFERROR(_FV(_xldudf_EVEONLINE_TYPE(_FV(_FV(A3823,"type"),"id")),"Adjusted Price",TRUE),0)</f>
        <v>0</v>
      </c>
      <c r="L3823" s="4">
        <f t="shared" si="59"/>
        <v>0</v>
      </c>
    </row>
    <row r="3824" spans="2:12">
      <c r="B3824" t="str" cm="1">
        <f t="array" ref="B3824">IF(A3824="","-",_xldudf_EVEONLINE_GROUP(_FV(_FV(A3824,"type"),"groupID")))</f>
        <v>-</v>
      </c>
      <c r="C3824" t="str" cm="1">
        <f t="array" ref="C3824">IF(B3824="-","-",_xldudf_EVEONLINE_CATEGORY(_FV(B3824,"category_id")))</f>
        <v>-</v>
      </c>
      <c r="K3824" s="4" cm="1">
        <f t="array" ref="K3824">IFERROR(_FV(_xldudf_EVEONLINE_TYPE(_FV(_FV(A3824,"type"),"id")),"Adjusted Price",TRUE),0)</f>
        <v>0</v>
      </c>
      <c r="L3824" s="4">
        <f t="shared" si="59"/>
        <v>0</v>
      </c>
    </row>
    <row r="3825" spans="2:12">
      <c r="B3825" t="str" cm="1">
        <f t="array" ref="B3825">IF(A3825="","-",_xldudf_EVEONLINE_GROUP(_FV(_FV(A3825,"type"),"groupID")))</f>
        <v>-</v>
      </c>
      <c r="C3825" t="str" cm="1">
        <f t="array" ref="C3825">IF(B3825="-","-",_xldudf_EVEONLINE_CATEGORY(_FV(B3825,"category_id")))</f>
        <v>-</v>
      </c>
      <c r="K3825" s="4" cm="1">
        <f t="array" ref="K3825">IFERROR(_FV(_xldudf_EVEONLINE_TYPE(_FV(_FV(A3825,"type"),"id")),"Adjusted Price",TRUE),0)</f>
        <v>0</v>
      </c>
      <c r="L3825" s="4">
        <f t="shared" si="59"/>
        <v>0</v>
      </c>
    </row>
    <row r="3826" spans="2:12">
      <c r="B3826" t="str" cm="1">
        <f t="array" ref="B3826">IF(A3826="","-",_xldudf_EVEONLINE_GROUP(_FV(_FV(A3826,"type"),"groupID")))</f>
        <v>-</v>
      </c>
      <c r="C3826" t="str" cm="1">
        <f t="array" ref="C3826">IF(B3826="-","-",_xldudf_EVEONLINE_CATEGORY(_FV(B3826,"category_id")))</f>
        <v>-</v>
      </c>
      <c r="K3826" s="4" cm="1">
        <f t="array" ref="K3826">IFERROR(_FV(_xldudf_EVEONLINE_TYPE(_FV(_FV(A3826,"type"),"id")),"Adjusted Price",TRUE),0)</f>
        <v>0</v>
      </c>
      <c r="L3826" s="4">
        <f t="shared" si="59"/>
        <v>0</v>
      </c>
    </row>
    <row r="3827" spans="2:12">
      <c r="B3827" t="str" cm="1">
        <f t="array" ref="B3827">IF(A3827="","-",_xldudf_EVEONLINE_GROUP(_FV(_FV(A3827,"type"),"groupID")))</f>
        <v>-</v>
      </c>
      <c r="C3827" t="str" cm="1">
        <f t="array" ref="C3827">IF(B3827="-","-",_xldudf_EVEONLINE_CATEGORY(_FV(B3827,"category_id")))</f>
        <v>-</v>
      </c>
      <c r="K3827" s="4" cm="1">
        <f t="array" ref="K3827">IFERROR(_FV(_xldudf_EVEONLINE_TYPE(_FV(_FV(A3827,"type"),"id")),"Adjusted Price",TRUE),0)</f>
        <v>0</v>
      </c>
      <c r="L3827" s="4">
        <f t="shared" si="59"/>
        <v>0</v>
      </c>
    </row>
    <row r="3828" spans="2:12">
      <c r="B3828" t="str" cm="1">
        <f t="array" ref="B3828">IF(A3828="","-",_xldudf_EVEONLINE_GROUP(_FV(_FV(A3828,"type"),"groupID")))</f>
        <v>-</v>
      </c>
      <c r="C3828" t="str" cm="1">
        <f t="array" ref="C3828">IF(B3828="-","-",_xldudf_EVEONLINE_CATEGORY(_FV(B3828,"category_id")))</f>
        <v>-</v>
      </c>
      <c r="K3828" s="4" cm="1">
        <f t="array" ref="K3828">IFERROR(_FV(_xldudf_EVEONLINE_TYPE(_FV(_FV(A3828,"type"),"id")),"Adjusted Price",TRUE),0)</f>
        <v>0</v>
      </c>
      <c r="L3828" s="4">
        <f t="shared" si="59"/>
        <v>0</v>
      </c>
    </row>
    <row r="3829" spans="2:12">
      <c r="B3829" t="str" cm="1">
        <f t="array" ref="B3829">IF(A3829="","-",_xldudf_EVEONLINE_GROUP(_FV(_FV(A3829,"type"),"groupID")))</f>
        <v>-</v>
      </c>
      <c r="C3829" t="str" cm="1">
        <f t="array" ref="C3829">IF(B3829="-","-",_xldudf_EVEONLINE_CATEGORY(_FV(B3829,"category_id")))</f>
        <v>-</v>
      </c>
      <c r="K3829" s="4" cm="1">
        <f t="array" ref="K3829">IFERROR(_FV(_xldudf_EVEONLINE_TYPE(_FV(_FV(A3829,"type"),"id")),"Adjusted Price",TRUE),0)</f>
        <v>0</v>
      </c>
      <c r="L3829" s="4">
        <f t="shared" si="59"/>
        <v>0</v>
      </c>
    </row>
    <row r="3830" spans="2:12">
      <c r="B3830" t="str" cm="1">
        <f t="array" ref="B3830">IF(A3830="","-",_xldudf_EVEONLINE_GROUP(_FV(_FV(A3830,"type"),"groupID")))</f>
        <v>-</v>
      </c>
      <c r="C3830" t="str" cm="1">
        <f t="array" ref="C3830">IF(B3830="-","-",_xldudf_EVEONLINE_CATEGORY(_FV(B3830,"category_id")))</f>
        <v>-</v>
      </c>
      <c r="K3830" s="4" cm="1">
        <f t="array" ref="K3830">IFERROR(_FV(_xldudf_EVEONLINE_TYPE(_FV(_FV(A3830,"type"),"id")),"Adjusted Price",TRUE),0)</f>
        <v>0</v>
      </c>
      <c r="L3830" s="4">
        <f t="shared" si="59"/>
        <v>0</v>
      </c>
    </row>
    <row r="3831" spans="2:12">
      <c r="B3831" t="str" cm="1">
        <f t="array" ref="B3831">IF(A3831="","-",_xldudf_EVEONLINE_GROUP(_FV(_FV(A3831,"type"),"groupID")))</f>
        <v>-</v>
      </c>
      <c r="C3831" t="str" cm="1">
        <f t="array" ref="C3831">IF(B3831="-","-",_xldudf_EVEONLINE_CATEGORY(_FV(B3831,"category_id")))</f>
        <v>-</v>
      </c>
      <c r="K3831" s="4" cm="1">
        <f t="array" ref="K3831">IFERROR(_FV(_xldudf_EVEONLINE_TYPE(_FV(_FV(A3831,"type"),"id")),"Adjusted Price",TRUE),0)</f>
        <v>0</v>
      </c>
      <c r="L3831" s="4">
        <f t="shared" si="59"/>
        <v>0</v>
      </c>
    </row>
    <row r="3832" spans="2:12">
      <c r="B3832" t="str" cm="1">
        <f t="array" ref="B3832">IF(A3832="","-",_xldudf_EVEONLINE_GROUP(_FV(_FV(A3832,"type"),"groupID")))</f>
        <v>-</v>
      </c>
      <c r="C3832" t="str" cm="1">
        <f t="array" ref="C3832">IF(B3832="-","-",_xldudf_EVEONLINE_CATEGORY(_FV(B3832,"category_id")))</f>
        <v>-</v>
      </c>
      <c r="K3832" s="4" cm="1">
        <f t="array" ref="K3832">IFERROR(_FV(_xldudf_EVEONLINE_TYPE(_FV(_FV(A3832,"type"),"id")),"Adjusted Price",TRUE),0)</f>
        <v>0</v>
      </c>
      <c r="L3832" s="4">
        <f t="shared" si="59"/>
        <v>0</v>
      </c>
    </row>
    <row r="3833" spans="2:12">
      <c r="B3833" t="str" cm="1">
        <f t="array" ref="B3833">IF(A3833="","-",_xldudf_EVEONLINE_GROUP(_FV(_FV(A3833,"type"),"groupID")))</f>
        <v>-</v>
      </c>
      <c r="C3833" t="str" cm="1">
        <f t="array" ref="C3833">IF(B3833="-","-",_xldudf_EVEONLINE_CATEGORY(_FV(B3833,"category_id")))</f>
        <v>-</v>
      </c>
      <c r="K3833" s="4" cm="1">
        <f t="array" ref="K3833">IFERROR(_FV(_xldudf_EVEONLINE_TYPE(_FV(_FV(A3833,"type"),"id")),"Adjusted Price",TRUE),0)</f>
        <v>0</v>
      </c>
      <c r="L3833" s="4">
        <f t="shared" si="59"/>
        <v>0</v>
      </c>
    </row>
    <row r="3834" spans="2:12">
      <c r="B3834" t="str" cm="1">
        <f t="array" ref="B3834">IF(A3834="","-",_xldudf_EVEONLINE_GROUP(_FV(_FV(A3834,"type"),"groupID")))</f>
        <v>-</v>
      </c>
      <c r="C3834" t="str" cm="1">
        <f t="array" ref="C3834">IF(B3834="-","-",_xldudf_EVEONLINE_CATEGORY(_FV(B3834,"category_id")))</f>
        <v>-</v>
      </c>
      <c r="K3834" s="4" cm="1">
        <f t="array" ref="K3834">IFERROR(_FV(_xldudf_EVEONLINE_TYPE(_FV(_FV(A3834,"type"),"id")),"Adjusted Price",TRUE),0)</f>
        <v>0</v>
      </c>
      <c r="L3834" s="4">
        <f t="shared" si="59"/>
        <v>0</v>
      </c>
    </row>
    <row r="3835" spans="2:12">
      <c r="B3835" t="str" cm="1">
        <f t="array" ref="B3835">IF(A3835="","-",_xldudf_EVEONLINE_GROUP(_FV(_FV(A3835,"type"),"groupID")))</f>
        <v>-</v>
      </c>
      <c r="C3835" t="str" cm="1">
        <f t="array" ref="C3835">IF(B3835="-","-",_xldudf_EVEONLINE_CATEGORY(_FV(B3835,"category_id")))</f>
        <v>-</v>
      </c>
      <c r="K3835" s="4" cm="1">
        <f t="array" ref="K3835">IFERROR(_FV(_xldudf_EVEONLINE_TYPE(_FV(_FV(A3835,"type"),"id")),"Adjusted Price",TRUE),0)</f>
        <v>0</v>
      </c>
      <c r="L3835" s="4">
        <f t="shared" si="59"/>
        <v>0</v>
      </c>
    </row>
    <row r="3836" spans="2:12">
      <c r="B3836" t="str" cm="1">
        <f t="array" ref="B3836">IF(A3836="","-",_xldudf_EVEONLINE_GROUP(_FV(_FV(A3836,"type"),"groupID")))</f>
        <v>-</v>
      </c>
      <c r="C3836" t="str" cm="1">
        <f t="array" ref="C3836">IF(B3836="-","-",_xldudf_EVEONLINE_CATEGORY(_FV(B3836,"category_id")))</f>
        <v>-</v>
      </c>
      <c r="K3836" s="4" cm="1">
        <f t="array" ref="K3836">IFERROR(_FV(_xldudf_EVEONLINE_TYPE(_FV(_FV(A3836,"type"),"id")),"Adjusted Price",TRUE),0)</f>
        <v>0</v>
      </c>
      <c r="L3836" s="4">
        <f t="shared" si="59"/>
        <v>0</v>
      </c>
    </row>
    <row r="3837" spans="2:12">
      <c r="B3837" t="str" cm="1">
        <f t="array" ref="B3837">IF(A3837="","-",_xldudf_EVEONLINE_GROUP(_FV(_FV(A3837,"type"),"groupID")))</f>
        <v>-</v>
      </c>
      <c r="C3837" t="str" cm="1">
        <f t="array" ref="C3837">IF(B3837="-","-",_xldudf_EVEONLINE_CATEGORY(_FV(B3837,"category_id")))</f>
        <v>-</v>
      </c>
      <c r="K3837" s="4" cm="1">
        <f t="array" ref="K3837">IFERROR(_FV(_xldudf_EVEONLINE_TYPE(_FV(_FV(A3837,"type"),"id")),"Adjusted Price",TRUE),0)</f>
        <v>0</v>
      </c>
      <c r="L3837" s="4">
        <f t="shared" si="59"/>
        <v>0</v>
      </c>
    </row>
    <row r="3838" spans="2:12">
      <c r="B3838" t="str" cm="1">
        <f t="array" ref="B3838">IF(A3838="","-",_xldudf_EVEONLINE_GROUP(_FV(_FV(A3838,"type"),"groupID")))</f>
        <v>-</v>
      </c>
      <c r="C3838" t="str" cm="1">
        <f t="array" ref="C3838">IF(B3838="-","-",_xldudf_EVEONLINE_CATEGORY(_FV(B3838,"category_id")))</f>
        <v>-</v>
      </c>
      <c r="K3838" s="4" cm="1">
        <f t="array" ref="K3838">IFERROR(_FV(_xldudf_EVEONLINE_TYPE(_FV(_FV(A3838,"type"),"id")),"Adjusted Price",TRUE),0)</f>
        <v>0</v>
      </c>
      <c r="L3838" s="4">
        <f t="shared" si="59"/>
        <v>0</v>
      </c>
    </row>
    <row r="3839" spans="2:12">
      <c r="B3839" t="str" cm="1">
        <f t="array" ref="B3839">IF(A3839="","-",_xldudf_EVEONLINE_GROUP(_FV(_FV(A3839,"type"),"groupID")))</f>
        <v>-</v>
      </c>
      <c r="C3839" t="str" cm="1">
        <f t="array" ref="C3839">IF(B3839="-","-",_xldudf_EVEONLINE_CATEGORY(_FV(B3839,"category_id")))</f>
        <v>-</v>
      </c>
      <c r="K3839" s="4" cm="1">
        <f t="array" ref="K3839">IFERROR(_FV(_xldudf_EVEONLINE_TYPE(_FV(_FV(A3839,"type"),"id")),"Adjusted Price",TRUE),0)</f>
        <v>0</v>
      </c>
      <c r="L3839" s="4">
        <f t="shared" si="59"/>
        <v>0</v>
      </c>
    </row>
    <row r="3840" spans="2:12">
      <c r="B3840" t="str" cm="1">
        <f t="array" ref="B3840">IF(A3840="","-",_xldudf_EVEONLINE_GROUP(_FV(_FV(A3840,"type"),"groupID")))</f>
        <v>-</v>
      </c>
      <c r="C3840" t="str" cm="1">
        <f t="array" ref="C3840">IF(B3840="-","-",_xldudf_EVEONLINE_CATEGORY(_FV(B3840,"category_id")))</f>
        <v>-</v>
      </c>
      <c r="K3840" s="4" cm="1">
        <f t="array" ref="K3840">IFERROR(_FV(_xldudf_EVEONLINE_TYPE(_FV(_FV(A3840,"type"),"id")),"Adjusted Price",TRUE),0)</f>
        <v>0</v>
      </c>
      <c r="L3840" s="4">
        <f t="shared" si="59"/>
        <v>0</v>
      </c>
    </row>
    <row r="3841" spans="2:12">
      <c r="B3841" t="str" cm="1">
        <f t="array" ref="B3841">IF(A3841="","-",_xldudf_EVEONLINE_GROUP(_FV(_FV(A3841,"type"),"groupID")))</f>
        <v>-</v>
      </c>
      <c r="C3841" t="str" cm="1">
        <f t="array" ref="C3841">IF(B3841="-","-",_xldudf_EVEONLINE_CATEGORY(_FV(B3841,"category_id")))</f>
        <v>-</v>
      </c>
      <c r="K3841" s="4" cm="1">
        <f t="array" ref="K3841">IFERROR(_FV(_xldudf_EVEONLINE_TYPE(_FV(_FV(A3841,"type"),"id")),"Adjusted Price",TRUE),0)</f>
        <v>0</v>
      </c>
      <c r="L3841" s="4">
        <f t="shared" si="59"/>
        <v>0</v>
      </c>
    </row>
    <row r="3842" spans="2:12">
      <c r="B3842" t="str" cm="1">
        <f t="array" ref="B3842">IF(A3842="","-",_xldudf_EVEONLINE_GROUP(_FV(_FV(A3842,"type"),"groupID")))</f>
        <v>-</v>
      </c>
      <c r="C3842" t="str" cm="1">
        <f t="array" ref="C3842">IF(B3842="-","-",_xldudf_EVEONLINE_CATEGORY(_FV(B3842,"category_id")))</f>
        <v>-</v>
      </c>
      <c r="K3842" s="4" cm="1">
        <f t="array" ref="K3842">IFERROR(_FV(_xldudf_EVEONLINE_TYPE(_FV(_FV(A3842,"type"),"id")),"Adjusted Price",TRUE),0)</f>
        <v>0</v>
      </c>
      <c r="L3842" s="4">
        <f t="shared" si="59"/>
        <v>0</v>
      </c>
    </row>
    <row r="3843" spans="2:12">
      <c r="B3843" t="str" cm="1">
        <f t="array" ref="B3843">IF(A3843="","-",_xldudf_EVEONLINE_GROUP(_FV(_FV(A3843,"type"),"groupID")))</f>
        <v>-</v>
      </c>
      <c r="C3843" t="str" cm="1">
        <f t="array" ref="C3843">IF(B3843="-","-",_xldudf_EVEONLINE_CATEGORY(_FV(B3843,"category_id")))</f>
        <v>-</v>
      </c>
      <c r="K3843" s="4" cm="1">
        <f t="array" ref="K3843">IFERROR(_FV(_xldudf_EVEONLINE_TYPE(_FV(_FV(A3843,"type"),"id")),"Adjusted Price",TRUE),0)</f>
        <v>0</v>
      </c>
      <c r="L3843" s="4">
        <f t="shared" ref="L3843:L3906" si="60">F3843*K3843</f>
        <v>0</v>
      </c>
    </row>
    <row r="3844" spans="2:12">
      <c r="B3844" t="str" cm="1">
        <f t="array" ref="B3844">IF(A3844="","-",_xldudf_EVEONLINE_GROUP(_FV(_FV(A3844,"type"),"groupID")))</f>
        <v>-</v>
      </c>
      <c r="C3844" t="str" cm="1">
        <f t="array" ref="C3844">IF(B3844="-","-",_xldudf_EVEONLINE_CATEGORY(_FV(B3844,"category_id")))</f>
        <v>-</v>
      </c>
      <c r="K3844" s="4" cm="1">
        <f t="array" ref="K3844">IFERROR(_FV(_xldudf_EVEONLINE_TYPE(_FV(_FV(A3844,"type"),"id")),"Adjusted Price",TRUE),0)</f>
        <v>0</v>
      </c>
      <c r="L3844" s="4">
        <f t="shared" si="60"/>
        <v>0</v>
      </c>
    </row>
    <row r="3845" spans="2:12">
      <c r="B3845" t="str" cm="1">
        <f t="array" ref="B3845">IF(A3845="","-",_xldudf_EVEONLINE_GROUP(_FV(_FV(A3845,"type"),"groupID")))</f>
        <v>-</v>
      </c>
      <c r="C3845" t="str" cm="1">
        <f t="array" ref="C3845">IF(B3845="-","-",_xldudf_EVEONLINE_CATEGORY(_FV(B3845,"category_id")))</f>
        <v>-</v>
      </c>
      <c r="K3845" s="4" cm="1">
        <f t="array" ref="K3845">IFERROR(_FV(_xldudf_EVEONLINE_TYPE(_FV(_FV(A3845,"type"),"id")),"Adjusted Price",TRUE),0)</f>
        <v>0</v>
      </c>
      <c r="L3845" s="4">
        <f t="shared" si="60"/>
        <v>0</v>
      </c>
    </row>
    <row r="3846" spans="2:12">
      <c r="B3846" t="str" cm="1">
        <f t="array" ref="B3846">IF(A3846="","-",_xldudf_EVEONLINE_GROUP(_FV(_FV(A3846,"type"),"groupID")))</f>
        <v>-</v>
      </c>
      <c r="C3846" t="str" cm="1">
        <f t="array" ref="C3846">IF(B3846="-","-",_xldudf_EVEONLINE_CATEGORY(_FV(B3846,"category_id")))</f>
        <v>-</v>
      </c>
      <c r="K3846" s="4" cm="1">
        <f t="array" ref="K3846">IFERROR(_FV(_xldudf_EVEONLINE_TYPE(_FV(_FV(A3846,"type"),"id")),"Adjusted Price",TRUE),0)</f>
        <v>0</v>
      </c>
      <c r="L3846" s="4">
        <f t="shared" si="60"/>
        <v>0</v>
      </c>
    </row>
    <row r="3847" spans="2:12">
      <c r="B3847" t="str" cm="1">
        <f t="array" ref="B3847">IF(A3847="","-",_xldudf_EVEONLINE_GROUP(_FV(_FV(A3847,"type"),"groupID")))</f>
        <v>-</v>
      </c>
      <c r="C3847" t="str" cm="1">
        <f t="array" ref="C3847">IF(B3847="-","-",_xldudf_EVEONLINE_CATEGORY(_FV(B3847,"category_id")))</f>
        <v>-</v>
      </c>
      <c r="K3847" s="4" cm="1">
        <f t="array" ref="K3847">IFERROR(_FV(_xldudf_EVEONLINE_TYPE(_FV(_FV(A3847,"type"),"id")),"Adjusted Price",TRUE),0)</f>
        <v>0</v>
      </c>
      <c r="L3847" s="4">
        <f t="shared" si="60"/>
        <v>0</v>
      </c>
    </row>
    <row r="3848" spans="2:12">
      <c r="B3848" t="str" cm="1">
        <f t="array" ref="B3848">IF(A3848="","-",_xldudf_EVEONLINE_GROUP(_FV(_FV(A3848,"type"),"groupID")))</f>
        <v>-</v>
      </c>
      <c r="C3848" t="str" cm="1">
        <f t="array" ref="C3848">IF(B3848="-","-",_xldudf_EVEONLINE_CATEGORY(_FV(B3848,"category_id")))</f>
        <v>-</v>
      </c>
      <c r="K3848" s="4" cm="1">
        <f t="array" ref="K3848">IFERROR(_FV(_xldudf_EVEONLINE_TYPE(_FV(_FV(A3848,"type"),"id")),"Adjusted Price",TRUE),0)</f>
        <v>0</v>
      </c>
      <c r="L3848" s="4">
        <f t="shared" si="60"/>
        <v>0</v>
      </c>
    </row>
    <row r="3849" spans="2:12">
      <c r="B3849" t="str" cm="1">
        <f t="array" ref="B3849">IF(A3849="","-",_xldudf_EVEONLINE_GROUP(_FV(_FV(A3849,"type"),"groupID")))</f>
        <v>-</v>
      </c>
      <c r="C3849" t="str" cm="1">
        <f t="array" ref="C3849">IF(B3849="-","-",_xldudf_EVEONLINE_CATEGORY(_FV(B3849,"category_id")))</f>
        <v>-</v>
      </c>
      <c r="K3849" s="4" cm="1">
        <f t="array" ref="K3849">IFERROR(_FV(_xldudf_EVEONLINE_TYPE(_FV(_FV(A3849,"type"),"id")),"Adjusted Price",TRUE),0)</f>
        <v>0</v>
      </c>
      <c r="L3849" s="4">
        <f t="shared" si="60"/>
        <v>0</v>
      </c>
    </row>
    <row r="3850" spans="2:12">
      <c r="B3850" t="str" cm="1">
        <f t="array" ref="B3850">IF(A3850="","-",_xldudf_EVEONLINE_GROUP(_FV(_FV(A3850,"type"),"groupID")))</f>
        <v>-</v>
      </c>
      <c r="C3850" t="str" cm="1">
        <f t="array" ref="C3850">IF(B3850="-","-",_xldudf_EVEONLINE_CATEGORY(_FV(B3850,"category_id")))</f>
        <v>-</v>
      </c>
      <c r="K3850" s="4" cm="1">
        <f t="array" ref="K3850">IFERROR(_FV(_xldudf_EVEONLINE_TYPE(_FV(_FV(A3850,"type"),"id")),"Adjusted Price",TRUE),0)</f>
        <v>0</v>
      </c>
      <c r="L3850" s="4">
        <f t="shared" si="60"/>
        <v>0</v>
      </c>
    </row>
    <row r="3851" spans="2:12">
      <c r="B3851" t="str" cm="1">
        <f t="array" ref="B3851">IF(A3851="","-",_xldudf_EVEONLINE_GROUP(_FV(_FV(A3851,"type"),"groupID")))</f>
        <v>-</v>
      </c>
      <c r="C3851" t="str" cm="1">
        <f t="array" ref="C3851">IF(B3851="-","-",_xldudf_EVEONLINE_CATEGORY(_FV(B3851,"category_id")))</f>
        <v>-</v>
      </c>
      <c r="K3851" s="4" cm="1">
        <f t="array" ref="K3851">IFERROR(_FV(_xldudf_EVEONLINE_TYPE(_FV(_FV(A3851,"type"),"id")),"Adjusted Price",TRUE),0)</f>
        <v>0</v>
      </c>
      <c r="L3851" s="4">
        <f t="shared" si="60"/>
        <v>0</v>
      </c>
    </row>
    <row r="3852" spans="2:12">
      <c r="B3852" t="str" cm="1">
        <f t="array" ref="B3852">IF(A3852="","-",_xldudf_EVEONLINE_GROUP(_FV(_FV(A3852,"type"),"groupID")))</f>
        <v>-</v>
      </c>
      <c r="C3852" t="str" cm="1">
        <f t="array" ref="C3852">IF(B3852="-","-",_xldudf_EVEONLINE_CATEGORY(_FV(B3852,"category_id")))</f>
        <v>-</v>
      </c>
      <c r="K3852" s="4" cm="1">
        <f t="array" ref="K3852">IFERROR(_FV(_xldudf_EVEONLINE_TYPE(_FV(_FV(A3852,"type"),"id")),"Adjusted Price",TRUE),0)</f>
        <v>0</v>
      </c>
      <c r="L3852" s="4">
        <f t="shared" si="60"/>
        <v>0</v>
      </c>
    </row>
    <row r="3853" spans="2:12">
      <c r="B3853" t="str" cm="1">
        <f t="array" ref="B3853">IF(A3853="","-",_xldudf_EVEONLINE_GROUP(_FV(_FV(A3853,"type"),"groupID")))</f>
        <v>-</v>
      </c>
      <c r="C3853" t="str" cm="1">
        <f t="array" ref="C3853">IF(B3853="-","-",_xldudf_EVEONLINE_CATEGORY(_FV(B3853,"category_id")))</f>
        <v>-</v>
      </c>
      <c r="K3853" s="4" cm="1">
        <f t="array" ref="K3853">IFERROR(_FV(_xldudf_EVEONLINE_TYPE(_FV(_FV(A3853,"type"),"id")),"Adjusted Price",TRUE),0)</f>
        <v>0</v>
      </c>
      <c r="L3853" s="4">
        <f t="shared" si="60"/>
        <v>0</v>
      </c>
    </row>
    <row r="3854" spans="2:12">
      <c r="B3854" t="str" cm="1">
        <f t="array" ref="B3854">IF(A3854="","-",_xldudf_EVEONLINE_GROUP(_FV(_FV(A3854,"type"),"groupID")))</f>
        <v>-</v>
      </c>
      <c r="C3854" t="str" cm="1">
        <f t="array" ref="C3854">IF(B3854="-","-",_xldudf_EVEONLINE_CATEGORY(_FV(B3854,"category_id")))</f>
        <v>-</v>
      </c>
      <c r="K3854" s="4" cm="1">
        <f t="array" ref="K3854">IFERROR(_FV(_xldudf_EVEONLINE_TYPE(_FV(_FV(A3854,"type"),"id")),"Adjusted Price",TRUE),0)</f>
        <v>0</v>
      </c>
      <c r="L3854" s="4">
        <f t="shared" si="60"/>
        <v>0</v>
      </c>
    </row>
    <row r="3855" spans="2:12">
      <c r="B3855" t="str" cm="1">
        <f t="array" ref="B3855">IF(A3855="","-",_xldudf_EVEONLINE_GROUP(_FV(_FV(A3855,"type"),"groupID")))</f>
        <v>-</v>
      </c>
      <c r="C3855" t="str" cm="1">
        <f t="array" ref="C3855">IF(B3855="-","-",_xldudf_EVEONLINE_CATEGORY(_FV(B3855,"category_id")))</f>
        <v>-</v>
      </c>
      <c r="K3855" s="4" cm="1">
        <f t="array" ref="K3855">IFERROR(_FV(_xldudf_EVEONLINE_TYPE(_FV(_FV(A3855,"type"),"id")),"Adjusted Price",TRUE),0)</f>
        <v>0</v>
      </c>
      <c r="L3855" s="4">
        <f t="shared" si="60"/>
        <v>0</v>
      </c>
    </row>
    <row r="3856" spans="2:12">
      <c r="B3856" t="str" cm="1">
        <f t="array" ref="B3856">IF(A3856="","-",_xldudf_EVEONLINE_GROUP(_FV(_FV(A3856,"type"),"groupID")))</f>
        <v>-</v>
      </c>
      <c r="C3856" t="str" cm="1">
        <f t="array" ref="C3856">IF(B3856="-","-",_xldudf_EVEONLINE_CATEGORY(_FV(B3856,"category_id")))</f>
        <v>-</v>
      </c>
      <c r="K3856" s="4" cm="1">
        <f t="array" ref="K3856">IFERROR(_FV(_xldudf_EVEONLINE_TYPE(_FV(_FV(A3856,"type"),"id")),"Adjusted Price",TRUE),0)</f>
        <v>0</v>
      </c>
      <c r="L3856" s="4">
        <f t="shared" si="60"/>
        <v>0</v>
      </c>
    </row>
    <row r="3857" spans="2:12">
      <c r="B3857" t="str" cm="1">
        <f t="array" ref="B3857">IF(A3857="","-",_xldudf_EVEONLINE_GROUP(_FV(_FV(A3857,"type"),"groupID")))</f>
        <v>-</v>
      </c>
      <c r="C3857" t="str" cm="1">
        <f t="array" ref="C3857">IF(B3857="-","-",_xldudf_EVEONLINE_CATEGORY(_FV(B3857,"category_id")))</f>
        <v>-</v>
      </c>
      <c r="K3857" s="4" cm="1">
        <f t="array" ref="K3857">IFERROR(_FV(_xldudf_EVEONLINE_TYPE(_FV(_FV(A3857,"type"),"id")),"Adjusted Price",TRUE),0)</f>
        <v>0</v>
      </c>
      <c r="L3857" s="4">
        <f t="shared" si="60"/>
        <v>0</v>
      </c>
    </row>
    <row r="3858" spans="2:12">
      <c r="B3858" t="str" cm="1">
        <f t="array" ref="B3858">IF(A3858="","-",_xldudf_EVEONLINE_GROUP(_FV(_FV(A3858,"type"),"groupID")))</f>
        <v>-</v>
      </c>
      <c r="C3858" t="str" cm="1">
        <f t="array" ref="C3858">IF(B3858="-","-",_xldudf_EVEONLINE_CATEGORY(_FV(B3858,"category_id")))</f>
        <v>-</v>
      </c>
      <c r="K3858" s="4" cm="1">
        <f t="array" ref="K3858">IFERROR(_FV(_xldudf_EVEONLINE_TYPE(_FV(_FV(A3858,"type"),"id")),"Adjusted Price",TRUE),0)</f>
        <v>0</v>
      </c>
      <c r="L3858" s="4">
        <f t="shared" si="60"/>
        <v>0</v>
      </c>
    </row>
    <row r="3859" spans="2:12">
      <c r="B3859" t="str" cm="1">
        <f t="array" ref="B3859">IF(A3859="","-",_xldudf_EVEONLINE_GROUP(_FV(_FV(A3859,"type"),"groupID")))</f>
        <v>-</v>
      </c>
      <c r="C3859" t="str" cm="1">
        <f t="array" ref="C3859">IF(B3859="-","-",_xldudf_EVEONLINE_CATEGORY(_FV(B3859,"category_id")))</f>
        <v>-</v>
      </c>
      <c r="K3859" s="4" cm="1">
        <f t="array" ref="K3859">IFERROR(_FV(_xldudf_EVEONLINE_TYPE(_FV(_FV(A3859,"type"),"id")),"Adjusted Price",TRUE),0)</f>
        <v>0</v>
      </c>
      <c r="L3859" s="4">
        <f t="shared" si="60"/>
        <v>0</v>
      </c>
    </row>
    <row r="3860" spans="2:12">
      <c r="B3860" t="str" cm="1">
        <f t="array" ref="B3860">IF(A3860="","-",_xldudf_EVEONLINE_GROUP(_FV(_FV(A3860,"type"),"groupID")))</f>
        <v>-</v>
      </c>
      <c r="C3860" t="str" cm="1">
        <f t="array" ref="C3860">IF(B3860="-","-",_xldudf_EVEONLINE_CATEGORY(_FV(B3860,"category_id")))</f>
        <v>-</v>
      </c>
      <c r="K3860" s="4" cm="1">
        <f t="array" ref="K3860">IFERROR(_FV(_xldudf_EVEONLINE_TYPE(_FV(_FV(A3860,"type"),"id")),"Adjusted Price",TRUE),0)</f>
        <v>0</v>
      </c>
      <c r="L3860" s="4">
        <f t="shared" si="60"/>
        <v>0</v>
      </c>
    </row>
    <row r="3861" spans="2:12">
      <c r="B3861" t="str" cm="1">
        <f t="array" ref="B3861">IF(A3861="","-",_xldudf_EVEONLINE_GROUP(_FV(_FV(A3861,"type"),"groupID")))</f>
        <v>-</v>
      </c>
      <c r="C3861" t="str" cm="1">
        <f t="array" ref="C3861">IF(B3861="-","-",_xldudf_EVEONLINE_CATEGORY(_FV(B3861,"category_id")))</f>
        <v>-</v>
      </c>
      <c r="K3861" s="4" cm="1">
        <f t="array" ref="K3861">IFERROR(_FV(_xldudf_EVEONLINE_TYPE(_FV(_FV(A3861,"type"),"id")),"Adjusted Price",TRUE),0)</f>
        <v>0</v>
      </c>
      <c r="L3861" s="4">
        <f t="shared" si="60"/>
        <v>0</v>
      </c>
    </row>
    <row r="3862" spans="2:12">
      <c r="B3862" t="str" cm="1">
        <f t="array" ref="B3862">IF(A3862="","-",_xldudf_EVEONLINE_GROUP(_FV(_FV(A3862,"type"),"groupID")))</f>
        <v>-</v>
      </c>
      <c r="C3862" t="str" cm="1">
        <f t="array" ref="C3862">IF(B3862="-","-",_xldudf_EVEONLINE_CATEGORY(_FV(B3862,"category_id")))</f>
        <v>-</v>
      </c>
      <c r="K3862" s="4" cm="1">
        <f t="array" ref="K3862">IFERROR(_FV(_xldudf_EVEONLINE_TYPE(_FV(_FV(A3862,"type"),"id")),"Adjusted Price",TRUE),0)</f>
        <v>0</v>
      </c>
      <c r="L3862" s="4">
        <f t="shared" si="60"/>
        <v>0</v>
      </c>
    </row>
    <row r="3863" spans="2:12">
      <c r="B3863" t="str" cm="1">
        <f t="array" ref="B3863">IF(A3863="","-",_xldudf_EVEONLINE_GROUP(_FV(_FV(A3863,"type"),"groupID")))</f>
        <v>-</v>
      </c>
      <c r="C3863" t="str" cm="1">
        <f t="array" ref="C3863">IF(B3863="-","-",_xldudf_EVEONLINE_CATEGORY(_FV(B3863,"category_id")))</f>
        <v>-</v>
      </c>
      <c r="K3863" s="4" cm="1">
        <f t="array" ref="K3863">IFERROR(_FV(_xldudf_EVEONLINE_TYPE(_FV(_FV(A3863,"type"),"id")),"Adjusted Price",TRUE),0)</f>
        <v>0</v>
      </c>
      <c r="L3863" s="4">
        <f t="shared" si="60"/>
        <v>0</v>
      </c>
    </row>
    <row r="3864" spans="2:12">
      <c r="B3864" t="str" cm="1">
        <f t="array" ref="B3864">IF(A3864="","-",_xldudf_EVEONLINE_GROUP(_FV(_FV(A3864,"type"),"groupID")))</f>
        <v>-</v>
      </c>
      <c r="C3864" t="str" cm="1">
        <f t="array" ref="C3864">IF(B3864="-","-",_xldudf_EVEONLINE_CATEGORY(_FV(B3864,"category_id")))</f>
        <v>-</v>
      </c>
      <c r="K3864" s="4" cm="1">
        <f t="array" ref="K3864">IFERROR(_FV(_xldudf_EVEONLINE_TYPE(_FV(_FV(A3864,"type"),"id")),"Adjusted Price",TRUE),0)</f>
        <v>0</v>
      </c>
      <c r="L3864" s="4">
        <f t="shared" si="60"/>
        <v>0</v>
      </c>
    </row>
    <row r="3865" spans="2:12">
      <c r="B3865" t="str" cm="1">
        <f t="array" ref="B3865">IF(A3865="","-",_xldudf_EVEONLINE_GROUP(_FV(_FV(A3865,"type"),"groupID")))</f>
        <v>-</v>
      </c>
      <c r="C3865" t="str" cm="1">
        <f t="array" ref="C3865">IF(B3865="-","-",_xldudf_EVEONLINE_CATEGORY(_FV(B3865,"category_id")))</f>
        <v>-</v>
      </c>
      <c r="K3865" s="4" cm="1">
        <f t="array" ref="K3865">IFERROR(_FV(_xldudf_EVEONLINE_TYPE(_FV(_FV(A3865,"type"),"id")),"Adjusted Price",TRUE),0)</f>
        <v>0</v>
      </c>
      <c r="L3865" s="4">
        <f t="shared" si="60"/>
        <v>0</v>
      </c>
    </row>
    <row r="3866" spans="2:12">
      <c r="B3866" t="str" cm="1">
        <f t="array" ref="B3866">IF(A3866="","-",_xldudf_EVEONLINE_GROUP(_FV(_FV(A3866,"type"),"groupID")))</f>
        <v>-</v>
      </c>
      <c r="C3866" t="str" cm="1">
        <f t="array" ref="C3866">IF(B3866="-","-",_xldudf_EVEONLINE_CATEGORY(_FV(B3866,"category_id")))</f>
        <v>-</v>
      </c>
      <c r="K3866" s="4" cm="1">
        <f t="array" ref="K3866">IFERROR(_FV(_xldudf_EVEONLINE_TYPE(_FV(_FV(A3866,"type"),"id")),"Adjusted Price",TRUE),0)</f>
        <v>0</v>
      </c>
      <c r="L3866" s="4">
        <f t="shared" si="60"/>
        <v>0</v>
      </c>
    </row>
    <row r="3867" spans="2:12">
      <c r="B3867" t="str" cm="1">
        <f t="array" ref="B3867">IF(A3867="","-",_xldudf_EVEONLINE_GROUP(_FV(_FV(A3867,"type"),"groupID")))</f>
        <v>-</v>
      </c>
      <c r="C3867" t="str" cm="1">
        <f t="array" ref="C3867">IF(B3867="-","-",_xldudf_EVEONLINE_CATEGORY(_FV(B3867,"category_id")))</f>
        <v>-</v>
      </c>
      <c r="K3867" s="4" cm="1">
        <f t="array" ref="K3867">IFERROR(_FV(_xldudf_EVEONLINE_TYPE(_FV(_FV(A3867,"type"),"id")),"Adjusted Price",TRUE),0)</f>
        <v>0</v>
      </c>
      <c r="L3867" s="4">
        <f t="shared" si="60"/>
        <v>0</v>
      </c>
    </row>
    <row r="3868" spans="2:12">
      <c r="B3868" t="str" cm="1">
        <f t="array" ref="B3868">IF(A3868="","-",_xldudf_EVEONLINE_GROUP(_FV(_FV(A3868,"type"),"groupID")))</f>
        <v>-</v>
      </c>
      <c r="C3868" t="str" cm="1">
        <f t="array" ref="C3868">IF(B3868="-","-",_xldudf_EVEONLINE_CATEGORY(_FV(B3868,"category_id")))</f>
        <v>-</v>
      </c>
      <c r="K3868" s="4" cm="1">
        <f t="array" ref="K3868">IFERROR(_FV(_xldudf_EVEONLINE_TYPE(_FV(_FV(A3868,"type"),"id")),"Adjusted Price",TRUE),0)</f>
        <v>0</v>
      </c>
      <c r="L3868" s="4">
        <f t="shared" si="60"/>
        <v>0</v>
      </c>
    </row>
    <row r="3869" spans="2:12">
      <c r="B3869" t="str" cm="1">
        <f t="array" ref="B3869">IF(A3869="","-",_xldudf_EVEONLINE_GROUP(_FV(_FV(A3869,"type"),"groupID")))</f>
        <v>-</v>
      </c>
      <c r="C3869" t="str" cm="1">
        <f t="array" ref="C3869">IF(B3869="-","-",_xldudf_EVEONLINE_CATEGORY(_FV(B3869,"category_id")))</f>
        <v>-</v>
      </c>
      <c r="K3869" s="4" cm="1">
        <f t="array" ref="K3869">IFERROR(_FV(_xldudf_EVEONLINE_TYPE(_FV(_FV(A3869,"type"),"id")),"Adjusted Price",TRUE),0)</f>
        <v>0</v>
      </c>
      <c r="L3869" s="4">
        <f t="shared" si="60"/>
        <v>0</v>
      </c>
    </row>
    <row r="3870" spans="2:12">
      <c r="B3870" t="str" cm="1">
        <f t="array" ref="B3870">IF(A3870="","-",_xldudf_EVEONLINE_GROUP(_FV(_FV(A3870,"type"),"groupID")))</f>
        <v>-</v>
      </c>
      <c r="C3870" t="str" cm="1">
        <f t="array" ref="C3870">IF(B3870="-","-",_xldudf_EVEONLINE_CATEGORY(_FV(B3870,"category_id")))</f>
        <v>-</v>
      </c>
      <c r="K3870" s="4" cm="1">
        <f t="array" ref="K3870">IFERROR(_FV(_xldudf_EVEONLINE_TYPE(_FV(_FV(A3870,"type"),"id")),"Adjusted Price",TRUE),0)</f>
        <v>0</v>
      </c>
      <c r="L3870" s="4">
        <f t="shared" si="60"/>
        <v>0</v>
      </c>
    </row>
    <row r="3871" spans="2:12">
      <c r="B3871" t="str" cm="1">
        <f t="array" ref="B3871">IF(A3871="","-",_xldudf_EVEONLINE_GROUP(_FV(_FV(A3871,"type"),"groupID")))</f>
        <v>-</v>
      </c>
      <c r="C3871" t="str" cm="1">
        <f t="array" ref="C3871">IF(B3871="-","-",_xldudf_EVEONLINE_CATEGORY(_FV(B3871,"category_id")))</f>
        <v>-</v>
      </c>
      <c r="K3871" s="4" cm="1">
        <f t="array" ref="K3871">IFERROR(_FV(_xldudf_EVEONLINE_TYPE(_FV(_FV(A3871,"type"),"id")),"Adjusted Price",TRUE),0)</f>
        <v>0</v>
      </c>
      <c r="L3871" s="4">
        <f t="shared" si="60"/>
        <v>0</v>
      </c>
    </row>
    <row r="3872" spans="2:12">
      <c r="B3872" t="str" cm="1">
        <f t="array" ref="B3872">IF(A3872="","-",_xldudf_EVEONLINE_GROUP(_FV(_FV(A3872,"type"),"groupID")))</f>
        <v>-</v>
      </c>
      <c r="C3872" t="str" cm="1">
        <f t="array" ref="C3872">IF(B3872="-","-",_xldudf_EVEONLINE_CATEGORY(_FV(B3872,"category_id")))</f>
        <v>-</v>
      </c>
      <c r="K3872" s="4" cm="1">
        <f t="array" ref="K3872">IFERROR(_FV(_xldudf_EVEONLINE_TYPE(_FV(_FV(A3872,"type"),"id")),"Adjusted Price",TRUE),0)</f>
        <v>0</v>
      </c>
      <c r="L3872" s="4">
        <f t="shared" si="60"/>
        <v>0</v>
      </c>
    </row>
    <row r="3873" spans="2:12">
      <c r="B3873" t="str" cm="1">
        <f t="array" ref="B3873">IF(A3873="","-",_xldudf_EVEONLINE_GROUP(_FV(_FV(A3873,"type"),"groupID")))</f>
        <v>-</v>
      </c>
      <c r="C3873" t="str" cm="1">
        <f t="array" ref="C3873">IF(B3873="-","-",_xldudf_EVEONLINE_CATEGORY(_FV(B3873,"category_id")))</f>
        <v>-</v>
      </c>
      <c r="K3873" s="4" cm="1">
        <f t="array" ref="K3873">IFERROR(_FV(_xldudf_EVEONLINE_TYPE(_FV(_FV(A3873,"type"),"id")),"Adjusted Price",TRUE),0)</f>
        <v>0</v>
      </c>
      <c r="L3873" s="4">
        <f t="shared" si="60"/>
        <v>0</v>
      </c>
    </row>
    <row r="3874" spans="2:12">
      <c r="B3874" t="str" cm="1">
        <f t="array" ref="B3874">IF(A3874="","-",_xldudf_EVEONLINE_GROUP(_FV(_FV(A3874,"type"),"groupID")))</f>
        <v>-</v>
      </c>
      <c r="C3874" t="str" cm="1">
        <f t="array" ref="C3874">IF(B3874="-","-",_xldudf_EVEONLINE_CATEGORY(_FV(B3874,"category_id")))</f>
        <v>-</v>
      </c>
      <c r="K3874" s="4" cm="1">
        <f t="array" ref="K3874">IFERROR(_FV(_xldudf_EVEONLINE_TYPE(_FV(_FV(A3874,"type"),"id")),"Adjusted Price",TRUE),0)</f>
        <v>0</v>
      </c>
      <c r="L3874" s="4">
        <f t="shared" si="60"/>
        <v>0</v>
      </c>
    </row>
    <row r="3875" spans="2:12">
      <c r="B3875" t="str" cm="1">
        <f t="array" ref="B3875">IF(A3875="","-",_xldudf_EVEONLINE_GROUP(_FV(_FV(A3875,"type"),"groupID")))</f>
        <v>-</v>
      </c>
      <c r="C3875" t="str" cm="1">
        <f t="array" ref="C3875">IF(B3875="-","-",_xldudf_EVEONLINE_CATEGORY(_FV(B3875,"category_id")))</f>
        <v>-</v>
      </c>
      <c r="K3875" s="4" cm="1">
        <f t="array" ref="K3875">IFERROR(_FV(_xldudf_EVEONLINE_TYPE(_FV(_FV(A3875,"type"),"id")),"Adjusted Price",TRUE),0)</f>
        <v>0</v>
      </c>
      <c r="L3875" s="4">
        <f t="shared" si="60"/>
        <v>0</v>
      </c>
    </row>
    <row r="3876" spans="2:12">
      <c r="B3876" t="str" cm="1">
        <f t="array" ref="B3876">IF(A3876="","-",_xldudf_EVEONLINE_GROUP(_FV(_FV(A3876,"type"),"groupID")))</f>
        <v>-</v>
      </c>
      <c r="C3876" t="str" cm="1">
        <f t="array" ref="C3876">IF(B3876="-","-",_xldudf_EVEONLINE_CATEGORY(_FV(B3876,"category_id")))</f>
        <v>-</v>
      </c>
      <c r="K3876" s="4" cm="1">
        <f t="array" ref="K3876">IFERROR(_FV(_xldudf_EVEONLINE_TYPE(_FV(_FV(A3876,"type"),"id")),"Adjusted Price",TRUE),0)</f>
        <v>0</v>
      </c>
      <c r="L3876" s="4">
        <f t="shared" si="60"/>
        <v>0</v>
      </c>
    </row>
    <row r="3877" spans="2:12">
      <c r="B3877" t="str" cm="1">
        <f t="array" ref="B3877">IF(A3877="","-",_xldudf_EVEONLINE_GROUP(_FV(_FV(A3877,"type"),"groupID")))</f>
        <v>-</v>
      </c>
      <c r="C3877" t="str" cm="1">
        <f t="array" ref="C3877">IF(B3877="-","-",_xldudf_EVEONLINE_CATEGORY(_FV(B3877,"category_id")))</f>
        <v>-</v>
      </c>
      <c r="K3877" s="4" cm="1">
        <f t="array" ref="K3877">IFERROR(_FV(_xldudf_EVEONLINE_TYPE(_FV(_FV(A3877,"type"),"id")),"Adjusted Price",TRUE),0)</f>
        <v>0</v>
      </c>
      <c r="L3877" s="4">
        <f t="shared" si="60"/>
        <v>0</v>
      </c>
    </row>
    <row r="3878" spans="2:12">
      <c r="B3878" t="str" cm="1">
        <f t="array" ref="B3878">IF(A3878="","-",_xldudf_EVEONLINE_GROUP(_FV(_FV(A3878,"type"),"groupID")))</f>
        <v>-</v>
      </c>
      <c r="C3878" t="str" cm="1">
        <f t="array" ref="C3878">IF(B3878="-","-",_xldudf_EVEONLINE_CATEGORY(_FV(B3878,"category_id")))</f>
        <v>-</v>
      </c>
      <c r="K3878" s="4" cm="1">
        <f t="array" ref="K3878">IFERROR(_FV(_xldudf_EVEONLINE_TYPE(_FV(_FV(A3878,"type"),"id")),"Adjusted Price",TRUE),0)</f>
        <v>0</v>
      </c>
      <c r="L3878" s="4">
        <f t="shared" si="60"/>
        <v>0</v>
      </c>
    </row>
    <row r="3879" spans="2:12">
      <c r="B3879" t="str" cm="1">
        <f t="array" ref="B3879">IF(A3879="","-",_xldudf_EVEONLINE_GROUP(_FV(_FV(A3879,"type"),"groupID")))</f>
        <v>-</v>
      </c>
      <c r="C3879" t="str" cm="1">
        <f t="array" ref="C3879">IF(B3879="-","-",_xldudf_EVEONLINE_CATEGORY(_FV(B3879,"category_id")))</f>
        <v>-</v>
      </c>
      <c r="K3879" s="4" cm="1">
        <f t="array" ref="K3879">IFERROR(_FV(_xldudf_EVEONLINE_TYPE(_FV(_FV(A3879,"type"),"id")),"Adjusted Price",TRUE),0)</f>
        <v>0</v>
      </c>
      <c r="L3879" s="4">
        <f t="shared" si="60"/>
        <v>0</v>
      </c>
    </row>
    <row r="3880" spans="2:12">
      <c r="B3880" t="str" cm="1">
        <f t="array" ref="B3880">IF(A3880="","-",_xldudf_EVEONLINE_GROUP(_FV(_FV(A3880,"type"),"groupID")))</f>
        <v>-</v>
      </c>
      <c r="C3880" t="str" cm="1">
        <f t="array" ref="C3880">IF(B3880="-","-",_xldudf_EVEONLINE_CATEGORY(_FV(B3880,"category_id")))</f>
        <v>-</v>
      </c>
      <c r="K3880" s="4" cm="1">
        <f t="array" ref="K3880">IFERROR(_FV(_xldudf_EVEONLINE_TYPE(_FV(_FV(A3880,"type"),"id")),"Adjusted Price",TRUE),0)</f>
        <v>0</v>
      </c>
      <c r="L3880" s="4">
        <f t="shared" si="60"/>
        <v>0</v>
      </c>
    </row>
    <row r="3881" spans="2:12">
      <c r="B3881" t="str" cm="1">
        <f t="array" ref="B3881">IF(A3881="","-",_xldudf_EVEONLINE_GROUP(_FV(_FV(A3881,"type"),"groupID")))</f>
        <v>-</v>
      </c>
      <c r="C3881" t="str" cm="1">
        <f t="array" ref="C3881">IF(B3881="-","-",_xldudf_EVEONLINE_CATEGORY(_FV(B3881,"category_id")))</f>
        <v>-</v>
      </c>
      <c r="K3881" s="4" cm="1">
        <f t="array" ref="K3881">IFERROR(_FV(_xldudf_EVEONLINE_TYPE(_FV(_FV(A3881,"type"),"id")),"Adjusted Price",TRUE),0)</f>
        <v>0</v>
      </c>
      <c r="L3881" s="4">
        <f t="shared" si="60"/>
        <v>0</v>
      </c>
    </row>
    <row r="3882" spans="2:12">
      <c r="B3882" t="str" cm="1">
        <f t="array" ref="B3882">IF(A3882="","-",_xldudf_EVEONLINE_GROUP(_FV(_FV(A3882,"type"),"groupID")))</f>
        <v>-</v>
      </c>
      <c r="C3882" t="str" cm="1">
        <f t="array" ref="C3882">IF(B3882="-","-",_xldudf_EVEONLINE_CATEGORY(_FV(B3882,"category_id")))</f>
        <v>-</v>
      </c>
      <c r="K3882" s="4" cm="1">
        <f t="array" ref="K3882">IFERROR(_FV(_xldudf_EVEONLINE_TYPE(_FV(_FV(A3882,"type"),"id")),"Adjusted Price",TRUE),0)</f>
        <v>0</v>
      </c>
      <c r="L3882" s="4">
        <f t="shared" si="60"/>
        <v>0</v>
      </c>
    </row>
    <row r="3883" spans="2:12">
      <c r="B3883" t="str" cm="1">
        <f t="array" ref="B3883">IF(A3883="","-",_xldudf_EVEONLINE_GROUP(_FV(_FV(A3883,"type"),"groupID")))</f>
        <v>-</v>
      </c>
      <c r="C3883" t="str" cm="1">
        <f t="array" ref="C3883">IF(B3883="-","-",_xldudf_EVEONLINE_CATEGORY(_FV(B3883,"category_id")))</f>
        <v>-</v>
      </c>
      <c r="K3883" s="4" cm="1">
        <f t="array" ref="K3883">IFERROR(_FV(_xldudf_EVEONLINE_TYPE(_FV(_FV(A3883,"type"),"id")),"Adjusted Price",TRUE),0)</f>
        <v>0</v>
      </c>
      <c r="L3883" s="4">
        <f t="shared" si="60"/>
        <v>0</v>
      </c>
    </row>
    <row r="3884" spans="2:12">
      <c r="B3884" t="str" cm="1">
        <f t="array" ref="B3884">IF(A3884="","-",_xldudf_EVEONLINE_GROUP(_FV(_FV(A3884,"type"),"groupID")))</f>
        <v>-</v>
      </c>
      <c r="C3884" t="str" cm="1">
        <f t="array" ref="C3884">IF(B3884="-","-",_xldudf_EVEONLINE_CATEGORY(_FV(B3884,"category_id")))</f>
        <v>-</v>
      </c>
      <c r="K3884" s="4" cm="1">
        <f t="array" ref="K3884">IFERROR(_FV(_xldudf_EVEONLINE_TYPE(_FV(_FV(A3884,"type"),"id")),"Adjusted Price",TRUE),0)</f>
        <v>0</v>
      </c>
      <c r="L3884" s="4">
        <f t="shared" si="60"/>
        <v>0</v>
      </c>
    </row>
    <row r="3885" spans="2:12">
      <c r="B3885" t="str" cm="1">
        <f t="array" ref="B3885">IF(A3885="","-",_xldudf_EVEONLINE_GROUP(_FV(_FV(A3885,"type"),"groupID")))</f>
        <v>-</v>
      </c>
      <c r="C3885" t="str" cm="1">
        <f t="array" ref="C3885">IF(B3885="-","-",_xldudf_EVEONLINE_CATEGORY(_FV(B3885,"category_id")))</f>
        <v>-</v>
      </c>
      <c r="K3885" s="4" cm="1">
        <f t="array" ref="K3885">IFERROR(_FV(_xldudf_EVEONLINE_TYPE(_FV(_FV(A3885,"type"),"id")),"Adjusted Price",TRUE),0)</f>
        <v>0</v>
      </c>
      <c r="L3885" s="4">
        <f t="shared" si="60"/>
        <v>0</v>
      </c>
    </row>
    <row r="3886" spans="2:12">
      <c r="B3886" t="str" cm="1">
        <f t="array" ref="B3886">IF(A3886="","-",_xldudf_EVEONLINE_GROUP(_FV(_FV(A3886,"type"),"groupID")))</f>
        <v>-</v>
      </c>
      <c r="C3886" t="str" cm="1">
        <f t="array" ref="C3886">IF(B3886="-","-",_xldudf_EVEONLINE_CATEGORY(_FV(B3886,"category_id")))</f>
        <v>-</v>
      </c>
      <c r="K3886" s="4" cm="1">
        <f t="array" ref="K3886">IFERROR(_FV(_xldudf_EVEONLINE_TYPE(_FV(_FV(A3886,"type"),"id")),"Adjusted Price",TRUE),0)</f>
        <v>0</v>
      </c>
      <c r="L3886" s="4">
        <f t="shared" si="60"/>
        <v>0</v>
      </c>
    </row>
    <row r="3887" spans="2:12">
      <c r="B3887" t="str" cm="1">
        <f t="array" ref="B3887">IF(A3887="","-",_xldudf_EVEONLINE_GROUP(_FV(_FV(A3887,"type"),"groupID")))</f>
        <v>-</v>
      </c>
      <c r="C3887" t="str" cm="1">
        <f t="array" ref="C3887">IF(B3887="-","-",_xldudf_EVEONLINE_CATEGORY(_FV(B3887,"category_id")))</f>
        <v>-</v>
      </c>
      <c r="K3887" s="4" cm="1">
        <f t="array" ref="K3887">IFERROR(_FV(_xldudf_EVEONLINE_TYPE(_FV(_FV(A3887,"type"),"id")),"Adjusted Price",TRUE),0)</f>
        <v>0</v>
      </c>
      <c r="L3887" s="4">
        <f t="shared" si="60"/>
        <v>0</v>
      </c>
    </row>
    <row r="3888" spans="2:12">
      <c r="B3888" t="str" cm="1">
        <f t="array" ref="B3888">IF(A3888="","-",_xldudf_EVEONLINE_GROUP(_FV(_FV(A3888,"type"),"groupID")))</f>
        <v>-</v>
      </c>
      <c r="C3888" t="str" cm="1">
        <f t="array" ref="C3888">IF(B3888="-","-",_xldudf_EVEONLINE_CATEGORY(_FV(B3888,"category_id")))</f>
        <v>-</v>
      </c>
      <c r="K3888" s="4" cm="1">
        <f t="array" ref="K3888">IFERROR(_FV(_xldudf_EVEONLINE_TYPE(_FV(_FV(A3888,"type"),"id")),"Adjusted Price",TRUE),0)</f>
        <v>0</v>
      </c>
      <c r="L3888" s="4">
        <f t="shared" si="60"/>
        <v>0</v>
      </c>
    </row>
    <row r="3889" spans="2:12">
      <c r="B3889" t="str" cm="1">
        <f t="array" ref="B3889">IF(A3889="","-",_xldudf_EVEONLINE_GROUP(_FV(_FV(A3889,"type"),"groupID")))</f>
        <v>-</v>
      </c>
      <c r="C3889" t="str" cm="1">
        <f t="array" ref="C3889">IF(B3889="-","-",_xldudf_EVEONLINE_CATEGORY(_FV(B3889,"category_id")))</f>
        <v>-</v>
      </c>
      <c r="K3889" s="4" cm="1">
        <f t="array" ref="K3889">IFERROR(_FV(_xldudf_EVEONLINE_TYPE(_FV(_FV(A3889,"type"),"id")),"Adjusted Price",TRUE),0)</f>
        <v>0</v>
      </c>
      <c r="L3889" s="4">
        <f t="shared" si="60"/>
        <v>0</v>
      </c>
    </row>
    <row r="3890" spans="2:12">
      <c r="B3890" t="str" cm="1">
        <f t="array" ref="B3890">IF(A3890="","-",_xldudf_EVEONLINE_GROUP(_FV(_FV(A3890,"type"),"groupID")))</f>
        <v>-</v>
      </c>
      <c r="C3890" t="str" cm="1">
        <f t="array" ref="C3890">IF(B3890="-","-",_xldudf_EVEONLINE_CATEGORY(_FV(B3890,"category_id")))</f>
        <v>-</v>
      </c>
      <c r="K3890" s="4" cm="1">
        <f t="array" ref="K3890">IFERROR(_FV(_xldudf_EVEONLINE_TYPE(_FV(_FV(A3890,"type"),"id")),"Adjusted Price",TRUE),0)</f>
        <v>0</v>
      </c>
      <c r="L3890" s="4">
        <f t="shared" si="60"/>
        <v>0</v>
      </c>
    </row>
    <row r="3891" spans="2:12">
      <c r="B3891" t="str" cm="1">
        <f t="array" ref="B3891">IF(A3891="","-",_xldudf_EVEONLINE_GROUP(_FV(_FV(A3891,"type"),"groupID")))</f>
        <v>-</v>
      </c>
      <c r="C3891" t="str" cm="1">
        <f t="array" ref="C3891">IF(B3891="-","-",_xldudf_EVEONLINE_CATEGORY(_FV(B3891,"category_id")))</f>
        <v>-</v>
      </c>
      <c r="K3891" s="4" cm="1">
        <f t="array" ref="K3891">IFERROR(_FV(_xldudf_EVEONLINE_TYPE(_FV(_FV(A3891,"type"),"id")),"Adjusted Price",TRUE),0)</f>
        <v>0</v>
      </c>
      <c r="L3891" s="4">
        <f t="shared" si="60"/>
        <v>0</v>
      </c>
    </row>
    <row r="3892" spans="2:12">
      <c r="B3892" t="str" cm="1">
        <f t="array" ref="B3892">IF(A3892="","-",_xldudf_EVEONLINE_GROUP(_FV(_FV(A3892,"type"),"groupID")))</f>
        <v>-</v>
      </c>
      <c r="C3892" t="str" cm="1">
        <f t="array" ref="C3892">IF(B3892="-","-",_xldudf_EVEONLINE_CATEGORY(_FV(B3892,"category_id")))</f>
        <v>-</v>
      </c>
      <c r="K3892" s="4" cm="1">
        <f t="array" ref="K3892">IFERROR(_FV(_xldudf_EVEONLINE_TYPE(_FV(_FV(A3892,"type"),"id")),"Adjusted Price",TRUE),0)</f>
        <v>0</v>
      </c>
      <c r="L3892" s="4">
        <f t="shared" si="60"/>
        <v>0</v>
      </c>
    </row>
    <row r="3893" spans="2:12">
      <c r="B3893" t="str" cm="1">
        <f t="array" ref="B3893">IF(A3893="","-",_xldudf_EVEONLINE_GROUP(_FV(_FV(A3893,"type"),"groupID")))</f>
        <v>-</v>
      </c>
      <c r="C3893" t="str" cm="1">
        <f t="array" ref="C3893">IF(B3893="-","-",_xldudf_EVEONLINE_CATEGORY(_FV(B3893,"category_id")))</f>
        <v>-</v>
      </c>
      <c r="K3893" s="4" cm="1">
        <f t="array" ref="K3893">IFERROR(_FV(_xldudf_EVEONLINE_TYPE(_FV(_FV(A3893,"type"),"id")),"Adjusted Price",TRUE),0)</f>
        <v>0</v>
      </c>
      <c r="L3893" s="4">
        <f t="shared" si="60"/>
        <v>0</v>
      </c>
    </row>
    <row r="3894" spans="2:12">
      <c r="B3894" t="str" cm="1">
        <f t="array" ref="B3894">IF(A3894="","-",_xldudf_EVEONLINE_GROUP(_FV(_FV(A3894,"type"),"groupID")))</f>
        <v>-</v>
      </c>
      <c r="C3894" t="str" cm="1">
        <f t="array" ref="C3894">IF(B3894="-","-",_xldudf_EVEONLINE_CATEGORY(_FV(B3894,"category_id")))</f>
        <v>-</v>
      </c>
      <c r="K3894" s="4" cm="1">
        <f t="array" ref="K3894">IFERROR(_FV(_xldudf_EVEONLINE_TYPE(_FV(_FV(A3894,"type"),"id")),"Adjusted Price",TRUE),0)</f>
        <v>0</v>
      </c>
      <c r="L3894" s="4">
        <f t="shared" si="60"/>
        <v>0</v>
      </c>
    </row>
    <row r="3895" spans="2:12">
      <c r="B3895" t="str" cm="1">
        <f t="array" ref="B3895">IF(A3895="","-",_xldudf_EVEONLINE_GROUP(_FV(_FV(A3895,"type"),"groupID")))</f>
        <v>-</v>
      </c>
      <c r="C3895" t="str" cm="1">
        <f t="array" ref="C3895">IF(B3895="-","-",_xldudf_EVEONLINE_CATEGORY(_FV(B3895,"category_id")))</f>
        <v>-</v>
      </c>
      <c r="K3895" s="4" cm="1">
        <f t="array" ref="K3895">IFERROR(_FV(_xldudf_EVEONLINE_TYPE(_FV(_FV(A3895,"type"),"id")),"Adjusted Price",TRUE),0)</f>
        <v>0</v>
      </c>
      <c r="L3895" s="4">
        <f t="shared" si="60"/>
        <v>0</v>
      </c>
    </row>
    <row r="3896" spans="2:12">
      <c r="B3896" t="str" cm="1">
        <f t="array" ref="B3896">IF(A3896="","-",_xldudf_EVEONLINE_GROUP(_FV(_FV(A3896,"type"),"groupID")))</f>
        <v>-</v>
      </c>
      <c r="C3896" t="str" cm="1">
        <f t="array" ref="C3896">IF(B3896="-","-",_xldudf_EVEONLINE_CATEGORY(_FV(B3896,"category_id")))</f>
        <v>-</v>
      </c>
      <c r="K3896" s="4" cm="1">
        <f t="array" ref="K3896">IFERROR(_FV(_xldudf_EVEONLINE_TYPE(_FV(_FV(A3896,"type"),"id")),"Adjusted Price",TRUE),0)</f>
        <v>0</v>
      </c>
      <c r="L3896" s="4">
        <f t="shared" si="60"/>
        <v>0</v>
      </c>
    </row>
    <row r="3897" spans="2:12">
      <c r="B3897" t="str" cm="1">
        <f t="array" ref="B3897">IF(A3897="","-",_xldudf_EVEONLINE_GROUP(_FV(_FV(A3897,"type"),"groupID")))</f>
        <v>-</v>
      </c>
      <c r="C3897" t="str" cm="1">
        <f t="array" ref="C3897">IF(B3897="-","-",_xldudf_EVEONLINE_CATEGORY(_FV(B3897,"category_id")))</f>
        <v>-</v>
      </c>
      <c r="K3897" s="4" cm="1">
        <f t="array" ref="K3897">IFERROR(_FV(_xldudf_EVEONLINE_TYPE(_FV(_FV(A3897,"type"),"id")),"Adjusted Price",TRUE),0)</f>
        <v>0</v>
      </c>
      <c r="L3897" s="4">
        <f t="shared" si="60"/>
        <v>0</v>
      </c>
    </row>
    <row r="3898" spans="2:12">
      <c r="B3898" t="str" cm="1">
        <f t="array" ref="B3898">IF(A3898="","-",_xldudf_EVEONLINE_GROUP(_FV(_FV(A3898,"type"),"groupID")))</f>
        <v>-</v>
      </c>
      <c r="C3898" t="str" cm="1">
        <f t="array" ref="C3898">IF(B3898="-","-",_xldudf_EVEONLINE_CATEGORY(_FV(B3898,"category_id")))</f>
        <v>-</v>
      </c>
      <c r="K3898" s="4" cm="1">
        <f t="array" ref="K3898">IFERROR(_FV(_xldudf_EVEONLINE_TYPE(_FV(_FV(A3898,"type"),"id")),"Adjusted Price",TRUE),0)</f>
        <v>0</v>
      </c>
      <c r="L3898" s="4">
        <f t="shared" si="60"/>
        <v>0</v>
      </c>
    </row>
    <row r="3899" spans="2:12">
      <c r="B3899" t="str" cm="1">
        <f t="array" ref="B3899">IF(A3899="","-",_xldudf_EVEONLINE_GROUP(_FV(_FV(A3899,"type"),"groupID")))</f>
        <v>-</v>
      </c>
      <c r="C3899" t="str" cm="1">
        <f t="array" ref="C3899">IF(B3899="-","-",_xldudf_EVEONLINE_CATEGORY(_FV(B3899,"category_id")))</f>
        <v>-</v>
      </c>
      <c r="K3899" s="4" cm="1">
        <f t="array" ref="K3899">IFERROR(_FV(_xldudf_EVEONLINE_TYPE(_FV(_FV(A3899,"type"),"id")),"Adjusted Price",TRUE),0)</f>
        <v>0</v>
      </c>
      <c r="L3899" s="4">
        <f t="shared" si="60"/>
        <v>0</v>
      </c>
    </row>
    <row r="3900" spans="2:12">
      <c r="B3900" t="str" cm="1">
        <f t="array" ref="B3900">IF(A3900="","-",_xldudf_EVEONLINE_GROUP(_FV(_FV(A3900,"type"),"groupID")))</f>
        <v>-</v>
      </c>
      <c r="C3900" t="str" cm="1">
        <f t="array" ref="C3900">IF(B3900="-","-",_xldudf_EVEONLINE_CATEGORY(_FV(B3900,"category_id")))</f>
        <v>-</v>
      </c>
      <c r="K3900" s="4" cm="1">
        <f t="array" ref="K3900">IFERROR(_FV(_xldudf_EVEONLINE_TYPE(_FV(_FV(A3900,"type"),"id")),"Adjusted Price",TRUE),0)</f>
        <v>0</v>
      </c>
      <c r="L3900" s="4">
        <f t="shared" si="60"/>
        <v>0</v>
      </c>
    </row>
    <row r="3901" spans="2:12">
      <c r="B3901" t="str" cm="1">
        <f t="array" ref="B3901">IF(A3901="","-",_xldudf_EVEONLINE_GROUP(_FV(_FV(A3901,"type"),"groupID")))</f>
        <v>-</v>
      </c>
      <c r="C3901" t="str" cm="1">
        <f t="array" ref="C3901">IF(B3901="-","-",_xldudf_EVEONLINE_CATEGORY(_FV(B3901,"category_id")))</f>
        <v>-</v>
      </c>
      <c r="K3901" s="4" cm="1">
        <f t="array" ref="K3901">IFERROR(_FV(_xldudf_EVEONLINE_TYPE(_FV(_FV(A3901,"type"),"id")),"Adjusted Price",TRUE),0)</f>
        <v>0</v>
      </c>
      <c r="L3901" s="4">
        <f t="shared" si="60"/>
        <v>0</v>
      </c>
    </row>
    <row r="3902" spans="2:12">
      <c r="B3902" t="str" cm="1">
        <f t="array" ref="B3902">IF(A3902="","-",_xldudf_EVEONLINE_GROUP(_FV(_FV(A3902,"type"),"groupID")))</f>
        <v>-</v>
      </c>
      <c r="C3902" t="str" cm="1">
        <f t="array" ref="C3902">IF(B3902="-","-",_xldudf_EVEONLINE_CATEGORY(_FV(B3902,"category_id")))</f>
        <v>-</v>
      </c>
      <c r="K3902" s="4" cm="1">
        <f t="array" ref="K3902">IFERROR(_FV(_xldudf_EVEONLINE_TYPE(_FV(_FV(A3902,"type"),"id")),"Adjusted Price",TRUE),0)</f>
        <v>0</v>
      </c>
      <c r="L3902" s="4">
        <f t="shared" si="60"/>
        <v>0</v>
      </c>
    </row>
    <row r="3903" spans="2:12">
      <c r="B3903" t="str" cm="1">
        <f t="array" ref="B3903">IF(A3903="","-",_xldudf_EVEONLINE_GROUP(_FV(_FV(A3903,"type"),"groupID")))</f>
        <v>-</v>
      </c>
      <c r="C3903" t="str" cm="1">
        <f t="array" ref="C3903">IF(B3903="-","-",_xldudf_EVEONLINE_CATEGORY(_FV(B3903,"category_id")))</f>
        <v>-</v>
      </c>
      <c r="K3903" s="4" cm="1">
        <f t="array" ref="K3903">IFERROR(_FV(_xldudf_EVEONLINE_TYPE(_FV(_FV(A3903,"type"),"id")),"Adjusted Price",TRUE),0)</f>
        <v>0</v>
      </c>
      <c r="L3903" s="4">
        <f t="shared" si="60"/>
        <v>0</v>
      </c>
    </row>
    <row r="3904" spans="2:12">
      <c r="B3904" t="str" cm="1">
        <f t="array" ref="B3904">IF(A3904="","-",_xldudf_EVEONLINE_GROUP(_FV(_FV(A3904,"type"),"groupID")))</f>
        <v>-</v>
      </c>
      <c r="C3904" t="str" cm="1">
        <f t="array" ref="C3904">IF(B3904="-","-",_xldudf_EVEONLINE_CATEGORY(_FV(B3904,"category_id")))</f>
        <v>-</v>
      </c>
      <c r="K3904" s="4" cm="1">
        <f t="array" ref="K3904">IFERROR(_FV(_xldudf_EVEONLINE_TYPE(_FV(_FV(A3904,"type"),"id")),"Adjusted Price",TRUE),0)</f>
        <v>0</v>
      </c>
      <c r="L3904" s="4">
        <f t="shared" si="60"/>
        <v>0</v>
      </c>
    </row>
    <row r="3905" spans="2:12">
      <c r="B3905" t="str" cm="1">
        <f t="array" ref="B3905">IF(A3905="","-",_xldudf_EVEONLINE_GROUP(_FV(_FV(A3905,"type"),"groupID")))</f>
        <v>-</v>
      </c>
      <c r="C3905" t="str" cm="1">
        <f t="array" ref="C3905">IF(B3905="-","-",_xldudf_EVEONLINE_CATEGORY(_FV(B3905,"category_id")))</f>
        <v>-</v>
      </c>
      <c r="K3905" s="4" cm="1">
        <f t="array" ref="K3905">IFERROR(_FV(_xldudf_EVEONLINE_TYPE(_FV(_FV(A3905,"type"),"id")),"Adjusted Price",TRUE),0)</f>
        <v>0</v>
      </c>
      <c r="L3905" s="4">
        <f t="shared" si="60"/>
        <v>0</v>
      </c>
    </row>
    <row r="3906" spans="2:12">
      <c r="B3906" t="str" cm="1">
        <f t="array" ref="B3906">IF(A3906="","-",_xldudf_EVEONLINE_GROUP(_FV(_FV(A3906,"type"),"groupID")))</f>
        <v>-</v>
      </c>
      <c r="C3906" t="str" cm="1">
        <f t="array" ref="C3906">IF(B3906="-","-",_xldudf_EVEONLINE_CATEGORY(_FV(B3906,"category_id")))</f>
        <v>-</v>
      </c>
      <c r="K3906" s="4" cm="1">
        <f t="array" ref="K3906">IFERROR(_FV(_xldudf_EVEONLINE_TYPE(_FV(_FV(A3906,"type"),"id")),"Adjusted Price",TRUE),0)</f>
        <v>0</v>
      </c>
      <c r="L3906" s="4">
        <f t="shared" si="60"/>
        <v>0</v>
      </c>
    </row>
    <row r="3907" spans="2:12">
      <c r="B3907" t="str" cm="1">
        <f t="array" ref="B3907">IF(A3907="","-",_xldudf_EVEONLINE_GROUP(_FV(_FV(A3907,"type"),"groupID")))</f>
        <v>-</v>
      </c>
      <c r="C3907" t="str" cm="1">
        <f t="array" ref="C3907">IF(B3907="-","-",_xldudf_EVEONLINE_CATEGORY(_FV(B3907,"category_id")))</f>
        <v>-</v>
      </c>
      <c r="K3907" s="4" cm="1">
        <f t="array" ref="K3907">IFERROR(_FV(_xldudf_EVEONLINE_TYPE(_FV(_FV(A3907,"type"),"id")),"Adjusted Price",TRUE),0)</f>
        <v>0</v>
      </c>
      <c r="L3907" s="4">
        <f t="shared" ref="L3907:L3970" si="61">F3907*K3907</f>
        <v>0</v>
      </c>
    </row>
    <row r="3908" spans="2:12">
      <c r="B3908" t="str" cm="1">
        <f t="array" ref="B3908">IF(A3908="","-",_xldudf_EVEONLINE_GROUP(_FV(_FV(A3908,"type"),"groupID")))</f>
        <v>-</v>
      </c>
      <c r="C3908" t="str" cm="1">
        <f t="array" ref="C3908">IF(B3908="-","-",_xldudf_EVEONLINE_CATEGORY(_FV(B3908,"category_id")))</f>
        <v>-</v>
      </c>
      <c r="K3908" s="4" cm="1">
        <f t="array" ref="K3908">IFERROR(_FV(_xldudf_EVEONLINE_TYPE(_FV(_FV(A3908,"type"),"id")),"Adjusted Price",TRUE),0)</f>
        <v>0</v>
      </c>
      <c r="L3908" s="4">
        <f t="shared" si="61"/>
        <v>0</v>
      </c>
    </row>
    <row r="3909" spans="2:12">
      <c r="B3909" t="str" cm="1">
        <f t="array" ref="B3909">IF(A3909="","-",_xldudf_EVEONLINE_GROUP(_FV(_FV(A3909,"type"),"groupID")))</f>
        <v>-</v>
      </c>
      <c r="C3909" t="str" cm="1">
        <f t="array" ref="C3909">IF(B3909="-","-",_xldudf_EVEONLINE_CATEGORY(_FV(B3909,"category_id")))</f>
        <v>-</v>
      </c>
      <c r="K3909" s="4" cm="1">
        <f t="array" ref="K3909">IFERROR(_FV(_xldudf_EVEONLINE_TYPE(_FV(_FV(A3909,"type"),"id")),"Adjusted Price",TRUE),0)</f>
        <v>0</v>
      </c>
      <c r="L3909" s="4">
        <f t="shared" si="61"/>
        <v>0</v>
      </c>
    </row>
    <row r="3910" spans="2:12">
      <c r="B3910" t="str" cm="1">
        <f t="array" ref="B3910">IF(A3910="","-",_xldudf_EVEONLINE_GROUP(_FV(_FV(A3910,"type"),"groupID")))</f>
        <v>-</v>
      </c>
      <c r="C3910" t="str" cm="1">
        <f t="array" ref="C3910">IF(B3910="-","-",_xldudf_EVEONLINE_CATEGORY(_FV(B3910,"category_id")))</f>
        <v>-</v>
      </c>
      <c r="K3910" s="4" cm="1">
        <f t="array" ref="K3910">IFERROR(_FV(_xldudf_EVEONLINE_TYPE(_FV(_FV(A3910,"type"),"id")),"Adjusted Price",TRUE),0)</f>
        <v>0</v>
      </c>
      <c r="L3910" s="4">
        <f t="shared" si="61"/>
        <v>0</v>
      </c>
    </row>
    <row r="3911" spans="2:12">
      <c r="B3911" t="str" cm="1">
        <f t="array" ref="B3911">IF(A3911="","-",_xldudf_EVEONLINE_GROUP(_FV(_FV(A3911,"type"),"groupID")))</f>
        <v>-</v>
      </c>
      <c r="C3911" t="str" cm="1">
        <f t="array" ref="C3911">IF(B3911="-","-",_xldudf_EVEONLINE_CATEGORY(_FV(B3911,"category_id")))</f>
        <v>-</v>
      </c>
      <c r="K3911" s="4" cm="1">
        <f t="array" ref="K3911">IFERROR(_FV(_xldudf_EVEONLINE_TYPE(_FV(_FV(A3911,"type"),"id")),"Adjusted Price",TRUE),0)</f>
        <v>0</v>
      </c>
      <c r="L3911" s="4">
        <f t="shared" si="61"/>
        <v>0</v>
      </c>
    </row>
    <row r="3912" spans="2:12">
      <c r="B3912" t="str" cm="1">
        <f t="array" ref="B3912">IF(A3912="","-",_xldudf_EVEONLINE_GROUP(_FV(_FV(A3912,"type"),"groupID")))</f>
        <v>-</v>
      </c>
      <c r="C3912" t="str" cm="1">
        <f t="array" ref="C3912">IF(B3912="-","-",_xldudf_EVEONLINE_CATEGORY(_FV(B3912,"category_id")))</f>
        <v>-</v>
      </c>
      <c r="K3912" s="4" cm="1">
        <f t="array" ref="K3912">IFERROR(_FV(_xldudf_EVEONLINE_TYPE(_FV(_FV(A3912,"type"),"id")),"Adjusted Price",TRUE),0)</f>
        <v>0</v>
      </c>
      <c r="L3912" s="4">
        <f t="shared" si="61"/>
        <v>0</v>
      </c>
    </row>
    <row r="3913" spans="2:12">
      <c r="B3913" t="str" cm="1">
        <f t="array" ref="B3913">IF(A3913="","-",_xldudf_EVEONLINE_GROUP(_FV(_FV(A3913,"type"),"groupID")))</f>
        <v>-</v>
      </c>
      <c r="C3913" t="str" cm="1">
        <f t="array" ref="C3913">IF(B3913="-","-",_xldudf_EVEONLINE_CATEGORY(_FV(B3913,"category_id")))</f>
        <v>-</v>
      </c>
      <c r="K3913" s="4" cm="1">
        <f t="array" ref="K3913">IFERROR(_FV(_xldudf_EVEONLINE_TYPE(_FV(_FV(A3913,"type"),"id")),"Adjusted Price",TRUE),0)</f>
        <v>0</v>
      </c>
      <c r="L3913" s="4">
        <f t="shared" si="61"/>
        <v>0</v>
      </c>
    </row>
    <row r="3914" spans="2:12">
      <c r="B3914" t="str" cm="1">
        <f t="array" ref="B3914">IF(A3914="","-",_xldudf_EVEONLINE_GROUP(_FV(_FV(A3914,"type"),"groupID")))</f>
        <v>-</v>
      </c>
      <c r="C3914" t="str" cm="1">
        <f t="array" ref="C3914">IF(B3914="-","-",_xldudf_EVEONLINE_CATEGORY(_FV(B3914,"category_id")))</f>
        <v>-</v>
      </c>
      <c r="K3914" s="4" cm="1">
        <f t="array" ref="K3914">IFERROR(_FV(_xldudf_EVEONLINE_TYPE(_FV(_FV(A3914,"type"),"id")),"Adjusted Price",TRUE),0)</f>
        <v>0</v>
      </c>
      <c r="L3914" s="4">
        <f t="shared" si="61"/>
        <v>0</v>
      </c>
    </row>
    <row r="3915" spans="2:12">
      <c r="B3915" t="str" cm="1">
        <f t="array" ref="B3915">IF(A3915="","-",_xldudf_EVEONLINE_GROUP(_FV(_FV(A3915,"type"),"groupID")))</f>
        <v>-</v>
      </c>
      <c r="C3915" t="str" cm="1">
        <f t="array" ref="C3915">IF(B3915="-","-",_xldudf_EVEONLINE_CATEGORY(_FV(B3915,"category_id")))</f>
        <v>-</v>
      </c>
      <c r="K3915" s="4" cm="1">
        <f t="array" ref="K3915">IFERROR(_FV(_xldudf_EVEONLINE_TYPE(_FV(_FV(A3915,"type"),"id")),"Adjusted Price",TRUE),0)</f>
        <v>0</v>
      </c>
      <c r="L3915" s="4">
        <f t="shared" si="61"/>
        <v>0</v>
      </c>
    </row>
    <row r="3916" spans="2:12">
      <c r="B3916" t="str" cm="1">
        <f t="array" ref="B3916">IF(A3916="","-",_xldudf_EVEONLINE_GROUP(_FV(_FV(A3916,"type"),"groupID")))</f>
        <v>-</v>
      </c>
      <c r="C3916" t="str" cm="1">
        <f t="array" ref="C3916">IF(B3916="-","-",_xldudf_EVEONLINE_CATEGORY(_FV(B3916,"category_id")))</f>
        <v>-</v>
      </c>
      <c r="K3916" s="4" cm="1">
        <f t="array" ref="K3916">IFERROR(_FV(_xldudf_EVEONLINE_TYPE(_FV(_FV(A3916,"type"),"id")),"Adjusted Price",TRUE),0)</f>
        <v>0</v>
      </c>
      <c r="L3916" s="4">
        <f t="shared" si="61"/>
        <v>0</v>
      </c>
    </row>
    <row r="3917" spans="2:12">
      <c r="B3917" t="str" cm="1">
        <f t="array" ref="B3917">IF(A3917="","-",_xldudf_EVEONLINE_GROUP(_FV(_FV(A3917,"type"),"groupID")))</f>
        <v>-</v>
      </c>
      <c r="C3917" t="str" cm="1">
        <f t="array" ref="C3917">IF(B3917="-","-",_xldudf_EVEONLINE_CATEGORY(_FV(B3917,"category_id")))</f>
        <v>-</v>
      </c>
      <c r="K3917" s="4" cm="1">
        <f t="array" ref="K3917">IFERROR(_FV(_xldudf_EVEONLINE_TYPE(_FV(_FV(A3917,"type"),"id")),"Adjusted Price",TRUE),0)</f>
        <v>0</v>
      </c>
      <c r="L3917" s="4">
        <f t="shared" si="61"/>
        <v>0</v>
      </c>
    </row>
    <row r="3918" spans="2:12">
      <c r="B3918" t="str" cm="1">
        <f t="array" ref="B3918">IF(A3918="","-",_xldudf_EVEONLINE_GROUP(_FV(_FV(A3918,"type"),"groupID")))</f>
        <v>-</v>
      </c>
      <c r="C3918" t="str" cm="1">
        <f t="array" ref="C3918">IF(B3918="-","-",_xldudf_EVEONLINE_CATEGORY(_FV(B3918,"category_id")))</f>
        <v>-</v>
      </c>
      <c r="K3918" s="4" cm="1">
        <f t="array" ref="K3918">IFERROR(_FV(_xldudf_EVEONLINE_TYPE(_FV(_FV(A3918,"type"),"id")),"Adjusted Price",TRUE),0)</f>
        <v>0</v>
      </c>
      <c r="L3918" s="4">
        <f t="shared" si="61"/>
        <v>0</v>
      </c>
    </row>
    <row r="3919" spans="2:12">
      <c r="B3919" t="str" cm="1">
        <f t="array" ref="B3919">IF(A3919="","-",_xldudf_EVEONLINE_GROUP(_FV(_FV(A3919,"type"),"groupID")))</f>
        <v>-</v>
      </c>
      <c r="C3919" t="str" cm="1">
        <f t="array" ref="C3919">IF(B3919="-","-",_xldudf_EVEONLINE_CATEGORY(_FV(B3919,"category_id")))</f>
        <v>-</v>
      </c>
      <c r="K3919" s="4" cm="1">
        <f t="array" ref="K3919">IFERROR(_FV(_xldudf_EVEONLINE_TYPE(_FV(_FV(A3919,"type"),"id")),"Adjusted Price",TRUE),0)</f>
        <v>0</v>
      </c>
      <c r="L3919" s="4">
        <f t="shared" si="61"/>
        <v>0</v>
      </c>
    </row>
    <row r="3920" spans="2:12">
      <c r="B3920" t="str" cm="1">
        <f t="array" ref="B3920">IF(A3920="","-",_xldudf_EVEONLINE_GROUP(_FV(_FV(A3920,"type"),"groupID")))</f>
        <v>-</v>
      </c>
      <c r="C3920" t="str" cm="1">
        <f t="array" ref="C3920">IF(B3920="-","-",_xldudf_EVEONLINE_CATEGORY(_FV(B3920,"category_id")))</f>
        <v>-</v>
      </c>
      <c r="K3920" s="4" cm="1">
        <f t="array" ref="K3920">IFERROR(_FV(_xldudf_EVEONLINE_TYPE(_FV(_FV(A3920,"type"),"id")),"Adjusted Price",TRUE),0)</f>
        <v>0</v>
      </c>
      <c r="L3920" s="4">
        <f t="shared" si="61"/>
        <v>0</v>
      </c>
    </row>
    <row r="3921" spans="2:12">
      <c r="B3921" t="str" cm="1">
        <f t="array" ref="B3921">IF(A3921="","-",_xldudf_EVEONLINE_GROUP(_FV(_FV(A3921,"type"),"groupID")))</f>
        <v>-</v>
      </c>
      <c r="C3921" t="str" cm="1">
        <f t="array" ref="C3921">IF(B3921="-","-",_xldudf_EVEONLINE_CATEGORY(_FV(B3921,"category_id")))</f>
        <v>-</v>
      </c>
      <c r="K3921" s="4" cm="1">
        <f t="array" ref="K3921">IFERROR(_FV(_xldudf_EVEONLINE_TYPE(_FV(_FV(A3921,"type"),"id")),"Adjusted Price",TRUE),0)</f>
        <v>0</v>
      </c>
      <c r="L3921" s="4">
        <f t="shared" si="61"/>
        <v>0</v>
      </c>
    </row>
    <row r="3922" spans="2:12">
      <c r="B3922" t="str" cm="1">
        <f t="array" ref="B3922">IF(A3922="","-",_xldudf_EVEONLINE_GROUP(_FV(_FV(A3922,"type"),"groupID")))</f>
        <v>-</v>
      </c>
      <c r="C3922" t="str" cm="1">
        <f t="array" ref="C3922">IF(B3922="-","-",_xldudf_EVEONLINE_CATEGORY(_FV(B3922,"category_id")))</f>
        <v>-</v>
      </c>
      <c r="K3922" s="4" cm="1">
        <f t="array" ref="K3922">IFERROR(_FV(_xldudf_EVEONLINE_TYPE(_FV(_FV(A3922,"type"),"id")),"Adjusted Price",TRUE),0)</f>
        <v>0</v>
      </c>
      <c r="L3922" s="4">
        <f t="shared" si="61"/>
        <v>0</v>
      </c>
    </row>
    <row r="3923" spans="2:12">
      <c r="B3923" t="str" cm="1">
        <f t="array" ref="B3923">IF(A3923="","-",_xldudf_EVEONLINE_GROUP(_FV(_FV(A3923,"type"),"groupID")))</f>
        <v>-</v>
      </c>
      <c r="C3923" t="str" cm="1">
        <f t="array" ref="C3923">IF(B3923="-","-",_xldudf_EVEONLINE_CATEGORY(_FV(B3923,"category_id")))</f>
        <v>-</v>
      </c>
      <c r="K3923" s="4" cm="1">
        <f t="array" ref="K3923">IFERROR(_FV(_xldudf_EVEONLINE_TYPE(_FV(_FV(A3923,"type"),"id")),"Adjusted Price",TRUE),0)</f>
        <v>0</v>
      </c>
      <c r="L3923" s="4">
        <f t="shared" si="61"/>
        <v>0</v>
      </c>
    </row>
    <row r="3924" spans="2:12">
      <c r="B3924" t="str" cm="1">
        <f t="array" ref="B3924">IF(A3924="","-",_xldudf_EVEONLINE_GROUP(_FV(_FV(A3924,"type"),"groupID")))</f>
        <v>-</v>
      </c>
      <c r="C3924" t="str" cm="1">
        <f t="array" ref="C3924">IF(B3924="-","-",_xldudf_EVEONLINE_CATEGORY(_FV(B3924,"category_id")))</f>
        <v>-</v>
      </c>
      <c r="K3924" s="4" cm="1">
        <f t="array" ref="K3924">IFERROR(_FV(_xldudf_EVEONLINE_TYPE(_FV(_FV(A3924,"type"),"id")),"Adjusted Price",TRUE),0)</f>
        <v>0</v>
      </c>
      <c r="L3924" s="4">
        <f t="shared" si="61"/>
        <v>0</v>
      </c>
    </row>
    <row r="3925" spans="2:12">
      <c r="B3925" t="str" cm="1">
        <f t="array" ref="B3925">IF(A3925="","-",_xldudf_EVEONLINE_GROUP(_FV(_FV(A3925,"type"),"groupID")))</f>
        <v>-</v>
      </c>
      <c r="C3925" t="str" cm="1">
        <f t="array" ref="C3925">IF(B3925="-","-",_xldudf_EVEONLINE_CATEGORY(_FV(B3925,"category_id")))</f>
        <v>-</v>
      </c>
      <c r="K3925" s="4" cm="1">
        <f t="array" ref="K3925">IFERROR(_FV(_xldudf_EVEONLINE_TYPE(_FV(_FV(A3925,"type"),"id")),"Adjusted Price",TRUE),0)</f>
        <v>0</v>
      </c>
      <c r="L3925" s="4">
        <f t="shared" si="61"/>
        <v>0</v>
      </c>
    </row>
    <row r="3926" spans="2:12">
      <c r="B3926" t="str" cm="1">
        <f t="array" ref="B3926">IF(A3926="","-",_xldudf_EVEONLINE_GROUP(_FV(_FV(A3926,"type"),"groupID")))</f>
        <v>-</v>
      </c>
      <c r="C3926" t="str" cm="1">
        <f t="array" ref="C3926">IF(B3926="-","-",_xldudf_EVEONLINE_CATEGORY(_FV(B3926,"category_id")))</f>
        <v>-</v>
      </c>
      <c r="K3926" s="4" cm="1">
        <f t="array" ref="K3926">IFERROR(_FV(_xldudf_EVEONLINE_TYPE(_FV(_FV(A3926,"type"),"id")),"Adjusted Price",TRUE),0)</f>
        <v>0</v>
      </c>
      <c r="L3926" s="4">
        <f t="shared" si="61"/>
        <v>0</v>
      </c>
    </row>
    <row r="3927" spans="2:12">
      <c r="B3927" t="str" cm="1">
        <f t="array" ref="B3927">IF(A3927="","-",_xldudf_EVEONLINE_GROUP(_FV(_FV(A3927,"type"),"groupID")))</f>
        <v>-</v>
      </c>
      <c r="C3927" t="str" cm="1">
        <f t="array" ref="C3927">IF(B3927="-","-",_xldudf_EVEONLINE_CATEGORY(_FV(B3927,"category_id")))</f>
        <v>-</v>
      </c>
      <c r="K3927" s="4" cm="1">
        <f t="array" ref="K3927">IFERROR(_FV(_xldudf_EVEONLINE_TYPE(_FV(_FV(A3927,"type"),"id")),"Adjusted Price",TRUE),0)</f>
        <v>0</v>
      </c>
      <c r="L3927" s="4">
        <f t="shared" si="61"/>
        <v>0</v>
      </c>
    </row>
    <row r="3928" spans="2:12">
      <c r="B3928" t="str" cm="1">
        <f t="array" ref="B3928">IF(A3928="","-",_xldudf_EVEONLINE_GROUP(_FV(_FV(A3928,"type"),"groupID")))</f>
        <v>-</v>
      </c>
      <c r="C3928" t="str" cm="1">
        <f t="array" ref="C3928">IF(B3928="-","-",_xldudf_EVEONLINE_CATEGORY(_FV(B3928,"category_id")))</f>
        <v>-</v>
      </c>
      <c r="K3928" s="4" cm="1">
        <f t="array" ref="K3928">IFERROR(_FV(_xldudf_EVEONLINE_TYPE(_FV(_FV(A3928,"type"),"id")),"Adjusted Price",TRUE),0)</f>
        <v>0</v>
      </c>
      <c r="L3928" s="4">
        <f t="shared" si="61"/>
        <v>0</v>
      </c>
    </row>
    <row r="3929" spans="2:12">
      <c r="B3929" t="str" cm="1">
        <f t="array" ref="B3929">IF(A3929="","-",_xldudf_EVEONLINE_GROUP(_FV(_FV(A3929,"type"),"groupID")))</f>
        <v>-</v>
      </c>
      <c r="C3929" t="str" cm="1">
        <f t="array" ref="C3929">IF(B3929="-","-",_xldudf_EVEONLINE_CATEGORY(_FV(B3929,"category_id")))</f>
        <v>-</v>
      </c>
      <c r="K3929" s="4" cm="1">
        <f t="array" ref="K3929">IFERROR(_FV(_xldudf_EVEONLINE_TYPE(_FV(_FV(A3929,"type"),"id")),"Adjusted Price",TRUE),0)</f>
        <v>0</v>
      </c>
      <c r="L3929" s="4">
        <f t="shared" si="61"/>
        <v>0</v>
      </c>
    </row>
    <row r="3930" spans="2:12">
      <c r="B3930" t="str" cm="1">
        <f t="array" ref="B3930">IF(A3930="","-",_xldudf_EVEONLINE_GROUP(_FV(_FV(A3930,"type"),"groupID")))</f>
        <v>-</v>
      </c>
      <c r="C3930" t="str" cm="1">
        <f t="array" ref="C3930">IF(B3930="-","-",_xldudf_EVEONLINE_CATEGORY(_FV(B3930,"category_id")))</f>
        <v>-</v>
      </c>
      <c r="K3930" s="4" cm="1">
        <f t="array" ref="K3930">IFERROR(_FV(_xldudf_EVEONLINE_TYPE(_FV(_FV(A3930,"type"),"id")),"Adjusted Price",TRUE),0)</f>
        <v>0</v>
      </c>
      <c r="L3930" s="4">
        <f t="shared" si="61"/>
        <v>0</v>
      </c>
    </row>
    <row r="3931" spans="2:12">
      <c r="B3931" t="str" cm="1">
        <f t="array" ref="B3931">IF(A3931="","-",_xldudf_EVEONLINE_GROUP(_FV(_FV(A3931,"type"),"groupID")))</f>
        <v>-</v>
      </c>
      <c r="C3931" t="str" cm="1">
        <f t="array" ref="C3931">IF(B3931="-","-",_xldudf_EVEONLINE_CATEGORY(_FV(B3931,"category_id")))</f>
        <v>-</v>
      </c>
      <c r="K3931" s="4" cm="1">
        <f t="array" ref="K3931">IFERROR(_FV(_xldudf_EVEONLINE_TYPE(_FV(_FV(A3931,"type"),"id")),"Adjusted Price",TRUE),0)</f>
        <v>0</v>
      </c>
      <c r="L3931" s="4">
        <f t="shared" si="61"/>
        <v>0</v>
      </c>
    </row>
    <row r="3932" spans="2:12">
      <c r="B3932" t="str" cm="1">
        <f t="array" ref="B3932">IF(A3932="","-",_xldudf_EVEONLINE_GROUP(_FV(_FV(A3932,"type"),"groupID")))</f>
        <v>-</v>
      </c>
      <c r="C3932" t="str" cm="1">
        <f t="array" ref="C3932">IF(B3932="-","-",_xldudf_EVEONLINE_CATEGORY(_FV(B3932,"category_id")))</f>
        <v>-</v>
      </c>
      <c r="K3932" s="4" cm="1">
        <f t="array" ref="K3932">IFERROR(_FV(_xldudf_EVEONLINE_TYPE(_FV(_FV(A3932,"type"),"id")),"Adjusted Price",TRUE),0)</f>
        <v>0</v>
      </c>
      <c r="L3932" s="4">
        <f t="shared" si="61"/>
        <v>0</v>
      </c>
    </row>
    <row r="3933" spans="2:12">
      <c r="B3933" t="str" cm="1">
        <f t="array" ref="B3933">IF(A3933="","-",_xldudf_EVEONLINE_GROUP(_FV(_FV(A3933,"type"),"groupID")))</f>
        <v>-</v>
      </c>
      <c r="C3933" t="str" cm="1">
        <f t="array" ref="C3933">IF(B3933="-","-",_xldudf_EVEONLINE_CATEGORY(_FV(B3933,"category_id")))</f>
        <v>-</v>
      </c>
      <c r="K3933" s="4" cm="1">
        <f t="array" ref="K3933">IFERROR(_FV(_xldudf_EVEONLINE_TYPE(_FV(_FV(A3933,"type"),"id")),"Adjusted Price",TRUE),0)</f>
        <v>0</v>
      </c>
      <c r="L3933" s="4">
        <f t="shared" si="61"/>
        <v>0</v>
      </c>
    </row>
    <row r="3934" spans="2:12">
      <c r="B3934" t="str" cm="1">
        <f t="array" ref="B3934">IF(A3934="","-",_xldudf_EVEONLINE_GROUP(_FV(_FV(A3934,"type"),"groupID")))</f>
        <v>-</v>
      </c>
      <c r="C3934" t="str" cm="1">
        <f t="array" ref="C3934">IF(B3934="-","-",_xldudf_EVEONLINE_CATEGORY(_FV(B3934,"category_id")))</f>
        <v>-</v>
      </c>
      <c r="K3934" s="4" cm="1">
        <f t="array" ref="K3934">IFERROR(_FV(_xldudf_EVEONLINE_TYPE(_FV(_FV(A3934,"type"),"id")),"Adjusted Price",TRUE),0)</f>
        <v>0</v>
      </c>
      <c r="L3934" s="4">
        <f t="shared" si="61"/>
        <v>0</v>
      </c>
    </row>
    <row r="3935" spans="2:12">
      <c r="B3935" t="str" cm="1">
        <f t="array" ref="B3935">IF(A3935="","-",_xldudf_EVEONLINE_GROUP(_FV(_FV(A3935,"type"),"groupID")))</f>
        <v>-</v>
      </c>
      <c r="C3935" t="str" cm="1">
        <f t="array" ref="C3935">IF(B3935="-","-",_xldudf_EVEONLINE_CATEGORY(_FV(B3935,"category_id")))</f>
        <v>-</v>
      </c>
      <c r="K3935" s="4" cm="1">
        <f t="array" ref="K3935">IFERROR(_FV(_xldudf_EVEONLINE_TYPE(_FV(_FV(A3935,"type"),"id")),"Adjusted Price",TRUE),0)</f>
        <v>0</v>
      </c>
      <c r="L3935" s="4">
        <f t="shared" si="61"/>
        <v>0</v>
      </c>
    </row>
    <row r="3936" spans="2:12">
      <c r="B3936" t="str" cm="1">
        <f t="array" ref="B3936">IF(A3936="","-",_xldudf_EVEONLINE_GROUP(_FV(_FV(A3936,"type"),"groupID")))</f>
        <v>-</v>
      </c>
      <c r="C3936" t="str" cm="1">
        <f t="array" ref="C3936">IF(B3936="-","-",_xldudf_EVEONLINE_CATEGORY(_FV(B3936,"category_id")))</f>
        <v>-</v>
      </c>
      <c r="K3936" s="4" cm="1">
        <f t="array" ref="K3936">IFERROR(_FV(_xldudf_EVEONLINE_TYPE(_FV(_FV(A3936,"type"),"id")),"Adjusted Price",TRUE),0)</f>
        <v>0</v>
      </c>
      <c r="L3936" s="4">
        <f t="shared" si="61"/>
        <v>0</v>
      </c>
    </row>
    <row r="3937" spans="2:12">
      <c r="B3937" t="str" cm="1">
        <f t="array" ref="B3937">IF(A3937="","-",_xldudf_EVEONLINE_GROUP(_FV(_FV(A3937,"type"),"groupID")))</f>
        <v>-</v>
      </c>
      <c r="C3937" t="str" cm="1">
        <f t="array" ref="C3937">IF(B3937="-","-",_xldudf_EVEONLINE_CATEGORY(_FV(B3937,"category_id")))</f>
        <v>-</v>
      </c>
      <c r="K3937" s="4" cm="1">
        <f t="array" ref="K3937">IFERROR(_FV(_xldudf_EVEONLINE_TYPE(_FV(_FV(A3937,"type"),"id")),"Adjusted Price",TRUE),0)</f>
        <v>0</v>
      </c>
      <c r="L3937" s="4">
        <f t="shared" si="61"/>
        <v>0</v>
      </c>
    </row>
    <row r="3938" spans="2:12">
      <c r="B3938" t="str" cm="1">
        <f t="array" ref="B3938">IF(A3938="","-",_xldudf_EVEONLINE_GROUP(_FV(_FV(A3938,"type"),"groupID")))</f>
        <v>-</v>
      </c>
      <c r="C3938" t="str" cm="1">
        <f t="array" ref="C3938">IF(B3938="-","-",_xldudf_EVEONLINE_CATEGORY(_FV(B3938,"category_id")))</f>
        <v>-</v>
      </c>
      <c r="K3938" s="4" cm="1">
        <f t="array" ref="K3938">IFERROR(_FV(_xldudf_EVEONLINE_TYPE(_FV(_FV(A3938,"type"),"id")),"Adjusted Price",TRUE),0)</f>
        <v>0</v>
      </c>
      <c r="L3938" s="4">
        <f t="shared" si="61"/>
        <v>0</v>
      </c>
    </row>
    <row r="3939" spans="2:12">
      <c r="B3939" t="str" cm="1">
        <f t="array" ref="B3939">IF(A3939="","-",_xldudf_EVEONLINE_GROUP(_FV(_FV(A3939,"type"),"groupID")))</f>
        <v>-</v>
      </c>
      <c r="C3939" t="str" cm="1">
        <f t="array" ref="C3939">IF(B3939="-","-",_xldudf_EVEONLINE_CATEGORY(_FV(B3939,"category_id")))</f>
        <v>-</v>
      </c>
      <c r="K3939" s="4" cm="1">
        <f t="array" ref="K3939">IFERROR(_FV(_xldudf_EVEONLINE_TYPE(_FV(_FV(A3939,"type"),"id")),"Adjusted Price",TRUE),0)</f>
        <v>0</v>
      </c>
      <c r="L3939" s="4">
        <f t="shared" si="61"/>
        <v>0</v>
      </c>
    </row>
    <row r="3940" spans="2:12">
      <c r="B3940" t="str" cm="1">
        <f t="array" ref="B3940">IF(A3940="","-",_xldudf_EVEONLINE_GROUP(_FV(_FV(A3940,"type"),"groupID")))</f>
        <v>-</v>
      </c>
      <c r="C3940" t="str" cm="1">
        <f t="array" ref="C3940">IF(B3940="-","-",_xldudf_EVEONLINE_CATEGORY(_FV(B3940,"category_id")))</f>
        <v>-</v>
      </c>
      <c r="K3940" s="4" cm="1">
        <f t="array" ref="K3940">IFERROR(_FV(_xldudf_EVEONLINE_TYPE(_FV(_FV(A3940,"type"),"id")),"Adjusted Price",TRUE),0)</f>
        <v>0</v>
      </c>
      <c r="L3940" s="4">
        <f t="shared" si="61"/>
        <v>0</v>
      </c>
    </row>
    <row r="3941" spans="2:12">
      <c r="B3941" t="str" cm="1">
        <f t="array" ref="B3941">IF(A3941="","-",_xldudf_EVEONLINE_GROUP(_FV(_FV(A3941,"type"),"groupID")))</f>
        <v>-</v>
      </c>
      <c r="C3941" t="str" cm="1">
        <f t="array" ref="C3941">IF(B3941="-","-",_xldudf_EVEONLINE_CATEGORY(_FV(B3941,"category_id")))</f>
        <v>-</v>
      </c>
      <c r="K3941" s="4" cm="1">
        <f t="array" ref="K3941">IFERROR(_FV(_xldudf_EVEONLINE_TYPE(_FV(_FV(A3941,"type"),"id")),"Adjusted Price",TRUE),0)</f>
        <v>0</v>
      </c>
      <c r="L3941" s="4">
        <f t="shared" si="61"/>
        <v>0</v>
      </c>
    </row>
    <row r="3942" spans="2:12">
      <c r="B3942" t="str" cm="1">
        <f t="array" ref="B3942">IF(A3942="","-",_xldudf_EVEONLINE_GROUP(_FV(_FV(A3942,"type"),"groupID")))</f>
        <v>-</v>
      </c>
      <c r="C3942" t="str" cm="1">
        <f t="array" ref="C3942">IF(B3942="-","-",_xldudf_EVEONLINE_CATEGORY(_FV(B3942,"category_id")))</f>
        <v>-</v>
      </c>
      <c r="K3942" s="4" cm="1">
        <f t="array" ref="K3942">IFERROR(_FV(_xldudf_EVEONLINE_TYPE(_FV(_FV(A3942,"type"),"id")),"Adjusted Price",TRUE),0)</f>
        <v>0</v>
      </c>
      <c r="L3942" s="4">
        <f t="shared" si="61"/>
        <v>0</v>
      </c>
    </row>
    <row r="3943" spans="2:12">
      <c r="B3943" t="str" cm="1">
        <f t="array" ref="B3943">IF(A3943="","-",_xldudf_EVEONLINE_GROUP(_FV(_FV(A3943,"type"),"groupID")))</f>
        <v>-</v>
      </c>
      <c r="C3943" t="str" cm="1">
        <f t="array" ref="C3943">IF(B3943="-","-",_xldudf_EVEONLINE_CATEGORY(_FV(B3943,"category_id")))</f>
        <v>-</v>
      </c>
      <c r="K3943" s="4" cm="1">
        <f t="array" ref="K3943">IFERROR(_FV(_xldudf_EVEONLINE_TYPE(_FV(_FV(A3943,"type"),"id")),"Adjusted Price",TRUE),0)</f>
        <v>0</v>
      </c>
      <c r="L3943" s="4">
        <f t="shared" si="61"/>
        <v>0</v>
      </c>
    </row>
    <row r="3944" spans="2:12">
      <c r="B3944" t="str" cm="1">
        <f t="array" ref="B3944">IF(A3944="","-",_xldudf_EVEONLINE_GROUP(_FV(_FV(A3944,"type"),"groupID")))</f>
        <v>-</v>
      </c>
      <c r="C3944" t="str" cm="1">
        <f t="array" ref="C3944">IF(B3944="-","-",_xldudf_EVEONLINE_CATEGORY(_FV(B3944,"category_id")))</f>
        <v>-</v>
      </c>
      <c r="K3944" s="4" cm="1">
        <f t="array" ref="K3944">IFERROR(_FV(_xldudf_EVEONLINE_TYPE(_FV(_FV(A3944,"type"),"id")),"Adjusted Price",TRUE),0)</f>
        <v>0</v>
      </c>
      <c r="L3944" s="4">
        <f t="shared" si="61"/>
        <v>0</v>
      </c>
    </row>
    <row r="3945" spans="2:12">
      <c r="B3945" t="str" cm="1">
        <f t="array" ref="B3945">IF(A3945="","-",_xldudf_EVEONLINE_GROUP(_FV(_FV(A3945,"type"),"groupID")))</f>
        <v>-</v>
      </c>
      <c r="C3945" t="str" cm="1">
        <f t="array" ref="C3945">IF(B3945="-","-",_xldudf_EVEONLINE_CATEGORY(_FV(B3945,"category_id")))</f>
        <v>-</v>
      </c>
      <c r="K3945" s="4" cm="1">
        <f t="array" ref="K3945">IFERROR(_FV(_xldudf_EVEONLINE_TYPE(_FV(_FV(A3945,"type"),"id")),"Adjusted Price",TRUE),0)</f>
        <v>0</v>
      </c>
      <c r="L3945" s="4">
        <f t="shared" si="61"/>
        <v>0</v>
      </c>
    </row>
    <row r="3946" spans="2:12">
      <c r="B3946" t="str" cm="1">
        <f t="array" ref="B3946">IF(A3946="","-",_xldudf_EVEONLINE_GROUP(_FV(_FV(A3946,"type"),"groupID")))</f>
        <v>-</v>
      </c>
      <c r="C3946" t="str" cm="1">
        <f t="array" ref="C3946">IF(B3946="-","-",_xldudf_EVEONLINE_CATEGORY(_FV(B3946,"category_id")))</f>
        <v>-</v>
      </c>
      <c r="K3946" s="4" cm="1">
        <f t="array" ref="K3946">IFERROR(_FV(_xldudf_EVEONLINE_TYPE(_FV(_FV(A3946,"type"),"id")),"Adjusted Price",TRUE),0)</f>
        <v>0</v>
      </c>
      <c r="L3946" s="4">
        <f t="shared" si="61"/>
        <v>0</v>
      </c>
    </row>
    <row r="3947" spans="2:12">
      <c r="B3947" t="str" cm="1">
        <f t="array" ref="B3947">IF(A3947="","-",_xldudf_EVEONLINE_GROUP(_FV(_FV(A3947,"type"),"groupID")))</f>
        <v>-</v>
      </c>
      <c r="C3947" t="str" cm="1">
        <f t="array" ref="C3947">IF(B3947="-","-",_xldudf_EVEONLINE_CATEGORY(_FV(B3947,"category_id")))</f>
        <v>-</v>
      </c>
      <c r="K3947" s="4" cm="1">
        <f t="array" ref="K3947">IFERROR(_FV(_xldudf_EVEONLINE_TYPE(_FV(_FV(A3947,"type"),"id")),"Adjusted Price",TRUE),0)</f>
        <v>0</v>
      </c>
      <c r="L3947" s="4">
        <f t="shared" si="61"/>
        <v>0</v>
      </c>
    </row>
    <row r="3948" spans="2:12">
      <c r="B3948" t="str" cm="1">
        <f t="array" ref="B3948">IF(A3948="","-",_xldudf_EVEONLINE_GROUP(_FV(_FV(A3948,"type"),"groupID")))</f>
        <v>-</v>
      </c>
      <c r="C3948" t="str" cm="1">
        <f t="array" ref="C3948">IF(B3948="-","-",_xldudf_EVEONLINE_CATEGORY(_FV(B3948,"category_id")))</f>
        <v>-</v>
      </c>
      <c r="K3948" s="4" cm="1">
        <f t="array" ref="K3948">IFERROR(_FV(_xldudf_EVEONLINE_TYPE(_FV(_FV(A3948,"type"),"id")),"Adjusted Price",TRUE),0)</f>
        <v>0</v>
      </c>
      <c r="L3948" s="4">
        <f t="shared" si="61"/>
        <v>0</v>
      </c>
    </row>
    <row r="3949" spans="2:12">
      <c r="B3949" t="str" cm="1">
        <f t="array" ref="B3949">IF(A3949="","-",_xldudf_EVEONLINE_GROUP(_FV(_FV(A3949,"type"),"groupID")))</f>
        <v>-</v>
      </c>
      <c r="C3949" t="str" cm="1">
        <f t="array" ref="C3949">IF(B3949="-","-",_xldudf_EVEONLINE_CATEGORY(_FV(B3949,"category_id")))</f>
        <v>-</v>
      </c>
      <c r="K3949" s="4" cm="1">
        <f t="array" ref="K3949">IFERROR(_FV(_xldudf_EVEONLINE_TYPE(_FV(_FV(A3949,"type"),"id")),"Adjusted Price",TRUE),0)</f>
        <v>0</v>
      </c>
      <c r="L3949" s="4">
        <f t="shared" si="61"/>
        <v>0</v>
      </c>
    </row>
    <row r="3950" spans="2:12">
      <c r="B3950" t="str" cm="1">
        <f t="array" ref="B3950">IF(A3950="","-",_xldudf_EVEONLINE_GROUP(_FV(_FV(A3950,"type"),"groupID")))</f>
        <v>-</v>
      </c>
      <c r="C3950" t="str" cm="1">
        <f t="array" ref="C3950">IF(B3950="-","-",_xldudf_EVEONLINE_CATEGORY(_FV(B3950,"category_id")))</f>
        <v>-</v>
      </c>
      <c r="K3950" s="4" cm="1">
        <f t="array" ref="K3950">IFERROR(_FV(_xldudf_EVEONLINE_TYPE(_FV(_FV(A3950,"type"),"id")),"Adjusted Price",TRUE),0)</f>
        <v>0</v>
      </c>
      <c r="L3950" s="4">
        <f t="shared" si="61"/>
        <v>0</v>
      </c>
    </row>
    <row r="3951" spans="2:12">
      <c r="B3951" t="str" cm="1">
        <f t="array" ref="B3951">IF(A3951="","-",_xldudf_EVEONLINE_GROUP(_FV(_FV(A3951,"type"),"groupID")))</f>
        <v>-</v>
      </c>
      <c r="C3951" t="str" cm="1">
        <f t="array" ref="C3951">IF(B3951="-","-",_xldudf_EVEONLINE_CATEGORY(_FV(B3951,"category_id")))</f>
        <v>-</v>
      </c>
      <c r="K3951" s="4" cm="1">
        <f t="array" ref="K3951">IFERROR(_FV(_xldudf_EVEONLINE_TYPE(_FV(_FV(A3951,"type"),"id")),"Adjusted Price",TRUE),0)</f>
        <v>0</v>
      </c>
      <c r="L3951" s="4">
        <f t="shared" si="61"/>
        <v>0</v>
      </c>
    </row>
    <row r="3952" spans="2:12">
      <c r="B3952" t="str" cm="1">
        <f t="array" ref="B3952">IF(A3952="","-",_xldudf_EVEONLINE_GROUP(_FV(_FV(A3952,"type"),"groupID")))</f>
        <v>-</v>
      </c>
      <c r="C3952" t="str" cm="1">
        <f t="array" ref="C3952">IF(B3952="-","-",_xldudf_EVEONLINE_CATEGORY(_FV(B3952,"category_id")))</f>
        <v>-</v>
      </c>
      <c r="K3952" s="4" cm="1">
        <f t="array" ref="K3952">IFERROR(_FV(_xldudf_EVEONLINE_TYPE(_FV(_FV(A3952,"type"),"id")),"Adjusted Price",TRUE),0)</f>
        <v>0</v>
      </c>
      <c r="L3952" s="4">
        <f t="shared" si="61"/>
        <v>0</v>
      </c>
    </row>
    <row r="3953" spans="2:12">
      <c r="B3953" t="str" cm="1">
        <f t="array" ref="B3953">IF(A3953="","-",_xldudf_EVEONLINE_GROUP(_FV(_FV(A3953,"type"),"groupID")))</f>
        <v>-</v>
      </c>
      <c r="C3953" t="str" cm="1">
        <f t="array" ref="C3953">IF(B3953="-","-",_xldudf_EVEONLINE_CATEGORY(_FV(B3953,"category_id")))</f>
        <v>-</v>
      </c>
      <c r="K3953" s="4" cm="1">
        <f t="array" ref="K3953">IFERROR(_FV(_xldudf_EVEONLINE_TYPE(_FV(_FV(A3953,"type"),"id")),"Adjusted Price",TRUE),0)</f>
        <v>0</v>
      </c>
      <c r="L3953" s="4">
        <f t="shared" si="61"/>
        <v>0</v>
      </c>
    </row>
    <row r="3954" spans="2:12">
      <c r="B3954" t="str" cm="1">
        <f t="array" ref="B3954">IF(A3954="","-",_xldudf_EVEONLINE_GROUP(_FV(_FV(A3954,"type"),"groupID")))</f>
        <v>-</v>
      </c>
      <c r="C3954" t="str" cm="1">
        <f t="array" ref="C3954">IF(B3954="-","-",_xldudf_EVEONLINE_CATEGORY(_FV(B3954,"category_id")))</f>
        <v>-</v>
      </c>
      <c r="K3954" s="4" cm="1">
        <f t="array" ref="K3954">IFERROR(_FV(_xldudf_EVEONLINE_TYPE(_FV(_FV(A3954,"type"),"id")),"Adjusted Price",TRUE),0)</f>
        <v>0</v>
      </c>
      <c r="L3954" s="4">
        <f t="shared" si="61"/>
        <v>0</v>
      </c>
    </row>
    <row r="3955" spans="2:12">
      <c r="B3955" t="str" cm="1">
        <f t="array" ref="B3955">IF(A3955="","-",_xldudf_EVEONLINE_GROUP(_FV(_FV(A3955,"type"),"groupID")))</f>
        <v>-</v>
      </c>
      <c r="C3955" t="str" cm="1">
        <f t="array" ref="C3955">IF(B3955="-","-",_xldudf_EVEONLINE_CATEGORY(_FV(B3955,"category_id")))</f>
        <v>-</v>
      </c>
      <c r="K3955" s="4" cm="1">
        <f t="array" ref="K3955">IFERROR(_FV(_xldudf_EVEONLINE_TYPE(_FV(_FV(A3955,"type"),"id")),"Adjusted Price",TRUE),0)</f>
        <v>0</v>
      </c>
      <c r="L3955" s="4">
        <f t="shared" si="61"/>
        <v>0</v>
      </c>
    </row>
    <row r="3956" spans="2:12">
      <c r="B3956" t="str" cm="1">
        <f t="array" ref="B3956">IF(A3956="","-",_xldudf_EVEONLINE_GROUP(_FV(_FV(A3956,"type"),"groupID")))</f>
        <v>-</v>
      </c>
      <c r="C3956" t="str" cm="1">
        <f t="array" ref="C3956">IF(B3956="-","-",_xldudf_EVEONLINE_CATEGORY(_FV(B3956,"category_id")))</f>
        <v>-</v>
      </c>
      <c r="K3956" s="4" cm="1">
        <f t="array" ref="K3956">IFERROR(_FV(_xldudf_EVEONLINE_TYPE(_FV(_FV(A3956,"type"),"id")),"Adjusted Price",TRUE),0)</f>
        <v>0</v>
      </c>
      <c r="L3956" s="4">
        <f t="shared" si="61"/>
        <v>0</v>
      </c>
    </row>
    <row r="3957" spans="2:12">
      <c r="B3957" t="str" cm="1">
        <f t="array" ref="B3957">IF(A3957="","-",_xldudf_EVEONLINE_GROUP(_FV(_FV(A3957,"type"),"groupID")))</f>
        <v>-</v>
      </c>
      <c r="C3957" t="str" cm="1">
        <f t="array" ref="C3957">IF(B3957="-","-",_xldudf_EVEONLINE_CATEGORY(_FV(B3957,"category_id")))</f>
        <v>-</v>
      </c>
      <c r="K3957" s="4" cm="1">
        <f t="array" ref="K3957">IFERROR(_FV(_xldudf_EVEONLINE_TYPE(_FV(_FV(A3957,"type"),"id")),"Adjusted Price",TRUE),0)</f>
        <v>0</v>
      </c>
      <c r="L3957" s="4">
        <f t="shared" si="61"/>
        <v>0</v>
      </c>
    </row>
    <row r="3958" spans="2:12">
      <c r="B3958" t="str" cm="1">
        <f t="array" ref="B3958">IF(A3958="","-",_xldudf_EVEONLINE_GROUP(_FV(_FV(A3958,"type"),"groupID")))</f>
        <v>-</v>
      </c>
      <c r="C3958" t="str" cm="1">
        <f t="array" ref="C3958">IF(B3958="-","-",_xldudf_EVEONLINE_CATEGORY(_FV(B3958,"category_id")))</f>
        <v>-</v>
      </c>
      <c r="K3958" s="4" cm="1">
        <f t="array" ref="K3958">IFERROR(_FV(_xldudf_EVEONLINE_TYPE(_FV(_FV(A3958,"type"),"id")),"Adjusted Price",TRUE),0)</f>
        <v>0</v>
      </c>
      <c r="L3958" s="4">
        <f t="shared" si="61"/>
        <v>0</v>
      </c>
    </row>
    <row r="3959" spans="2:12">
      <c r="B3959" t="str" cm="1">
        <f t="array" ref="B3959">IF(A3959="","-",_xldudf_EVEONLINE_GROUP(_FV(_FV(A3959,"type"),"groupID")))</f>
        <v>-</v>
      </c>
      <c r="C3959" t="str" cm="1">
        <f t="array" ref="C3959">IF(B3959="-","-",_xldudf_EVEONLINE_CATEGORY(_FV(B3959,"category_id")))</f>
        <v>-</v>
      </c>
      <c r="K3959" s="4" cm="1">
        <f t="array" ref="K3959">IFERROR(_FV(_xldudf_EVEONLINE_TYPE(_FV(_FV(A3959,"type"),"id")),"Adjusted Price",TRUE),0)</f>
        <v>0</v>
      </c>
      <c r="L3959" s="4">
        <f t="shared" si="61"/>
        <v>0</v>
      </c>
    </row>
    <row r="3960" spans="2:12">
      <c r="B3960" t="str" cm="1">
        <f t="array" ref="B3960">IF(A3960="","-",_xldudf_EVEONLINE_GROUP(_FV(_FV(A3960,"type"),"groupID")))</f>
        <v>-</v>
      </c>
      <c r="C3960" t="str" cm="1">
        <f t="array" ref="C3960">IF(B3960="-","-",_xldudf_EVEONLINE_CATEGORY(_FV(B3960,"category_id")))</f>
        <v>-</v>
      </c>
      <c r="K3960" s="4" cm="1">
        <f t="array" ref="K3960">IFERROR(_FV(_xldudf_EVEONLINE_TYPE(_FV(_FV(A3960,"type"),"id")),"Adjusted Price",TRUE),0)</f>
        <v>0</v>
      </c>
      <c r="L3960" s="4">
        <f t="shared" si="61"/>
        <v>0</v>
      </c>
    </row>
    <row r="3961" spans="2:12">
      <c r="B3961" t="str" cm="1">
        <f t="array" ref="B3961">IF(A3961="","-",_xldudf_EVEONLINE_GROUP(_FV(_FV(A3961,"type"),"groupID")))</f>
        <v>-</v>
      </c>
      <c r="C3961" t="str" cm="1">
        <f t="array" ref="C3961">IF(B3961="-","-",_xldudf_EVEONLINE_CATEGORY(_FV(B3961,"category_id")))</f>
        <v>-</v>
      </c>
      <c r="K3961" s="4" cm="1">
        <f t="array" ref="K3961">IFERROR(_FV(_xldudf_EVEONLINE_TYPE(_FV(_FV(A3961,"type"),"id")),"Adjusted Price",TRUE),0)</f>
        <v>0</v>
      </c>
      <c r="L3961" s="4">
        <f t="shared" si="61"/>
        <v>0</v>
      </c>
    </row>
    <row r="3962" spans="2:12">
      <c r="B3962" t="str" cm="1">
        <f t="array" ref="B3962">IF(A3962="","-",_xldudf_EVEONLINE_GROUP(_FV(_FV(A3962,"type"),"groupID")))</f>
        <v>-</v>
      </c>
      <c r="C3962" t="str" cm="1">
        <f t="array" ref="C3962">IF(B3962="-","-",_xldudf_EVEONLINE_CATEGORY(_FV(B3962,"category_id")))</f>
        <v>-</v>
      </c>
      <c r="K3962" s="4" cm="1">
        <f t="array" ref="K3962">IFERROR(_FV(_xldudf_EVEONLINE_TYPE(_FV(_FV(A3962,"type"),"id")),"Adjusted Price",TRUE),0)</f>
        <v>0</v>
      </c>
      <c r="L3962" s="4">
        <f t="shared" si="61"/>
        <v>0</v>
      </c>
    </row>
    <row r="3963" spans="2:12">
      <c r="B3963" t="str" cm="1">
        <f t="array" ref="B3963">IF(A3963="","-",_xldudf_EVEONLINE_GROUP(_FV(_FV(A3963,"type"),"groupID")))</f>
        <v>-</v>
      </c>
      <c r="C3963" t="str" cm="1">
        <f t="array" ref="C3963">IF(B3963="-","-",_xldudf_EVEONLINE_CATEGORY(_FV(B3963,"category_id")))</f>
        <v>-</v>
      </c>
      <c r="K3963" s="4" cm="1">
        <f t="array" ref="K3963">IFERROR(_FV(_xldudf_EVEONLINE_TYPE(_FV(_FV(A3963,"type"),"id")),"Adjusted Price",TRUE),0)</f>
        <v>0</v>
      </c>
      <c r="L3963" s="4">
        <f t="shared" si="61"/>
        <v>0</v>
      </c>
    </row>
    <row r="3964" spans="2:12">
      <c r="B3964" t="str" cm="1">
        <f t="array" ref="B3964">IF(A3964="","-",_xldudf_EVEONLINE_GROUP(_FV(_FV(A3964,"type"),"groupID")))</f>
        <v>-</v>
      </c>
      <c r="C3964" t="str" cm="1">
        <f t="array" ref="C3964">IF(B3964="-","-",_xldudf_EVEONLINE_CATEGORY(_FV(B3964,"category_id")))</f>
        <v>-</v>
      </c>
      <c r="K3964" s="4" cm="1">
        <f t="array" ref="K3964">IFERROR(_FV(_xldudf_EVEONLINE_TYPE(_FV(_FV(A3964,"type"),"id")),"Adjusted Price",TRUE),0)</f>
        <v>0</v>
      </c>
      <c r="L3964" s="4">
        <f t="shared" si="61"/>
        <v>0</v>
      </c>
    </row>
    <row r="3965" spans="2:12">
      <c r="B3965" t="str" cm="1">
        <f t="array" ref="B3965">IF(A3965="","-",_xldudf_EVEONLINE_GROUP(_FV(_FV(A3965,"type"),"groupID")))</f>
        <v>-</v>
      </c>
      <c r="C3965" t="str" cm="1">
        <f t="array" ref="C3965">IF(B3965="-","-",_xldudf_EVEONLINE_CATEGORY(_FV(B3965,"category_id")))</f>
        <v>-</v>
      </c>
      <c r="K3965" s="4" cm="1">
        <f t="array" ref="K3965">IFERROR(_FV(_xldudf_EVEONLINE_TYPE(_FV(_FV(A3965,"type"),"id")),"Adjusted Price",TRUE),0)</f>
        <v>0</v>
      </c>
      <c r="L3965" s="4">
        <f t="shared" si="61"/>
        <v>0</v>
      </c>
    </row>
    <row r="3966" spans="2:12">
      <c r="B3966" t="str" cm="1">
        <f t="array" ref="B3966">IF(A3966="","-",_xldudf_EVEONLINE_GROUP(_FV(_FV(A3966,"type"),"groupID")))</f>
        <v>-</v>
      </c>
      <c r="C3966" t="str" cm="1">
        <f t="array" ref="C3966">IF(B3966="-","-",_xldudf_EVEONLINE_CATEGORY(_FV(B3966,"category_id")))</f>
        <v>-</v>
      </c>
      <c r="K3966" s="4" cm="1">
        <f t="array" ref="K3966">IFERROR(_FV(_xldudf_EVEONLINE_TYPE(_FV(_FV(A3966,"type"),"id")),"Adjusted Price",TRUE),0)</f>
        <v>0</v>
      </c>
      <c r="L3966" s="4">
        <f t="shared" si="61"/>
        <v>0</v>
      </c>
    </row>
    <row r="3967" spans="2:12">
      <c r="B3967" t="str" cm="1">
        <f t="array" ref="B3967">IF(A3967="","-",_xldudf_EVEONLINE_GROUP(_FV(_FV(A3967,"type"),"groupID")))</f>
        <v>-</v>
      </c>
      <c r="C3967" t="str" cm="1">
        <f t="array" ref="C3967">IF(B3967="-","-",_xldudf_EVEONLINE_CATEGORY(_FV(B3967,"category_id")))</f>
        <v>-</v>
      </c>
      <c r="K3967" s="4" cm="1">
        <f t="array" ref="K3967">IFERROR(_FV(_xldudf_EVEONLINE_TYPE(_FV(_FV(A3967,"type"),"id")),"Adjusted Price",TRUE),0)</f>
        <v>0</v>
      </c>
      <c r="L3967" s="4">
        <f t="shared" si="61"/>
        <v>0</v>
      </c>
    </row>
    <row r="3968" spans="2:12">
      <c r="B3968" t="str" cm="1">
        <f t="array" ref="B3968">IF(A3968="","-",_xldudf_EVEONLINE_GROUP(_FV(_FV(A3968,"type"),"groupID")))</f>
        <v>-</v>
      </c>
      <c r="C3968" t="str" cm="1">
        <f t="array" ref="C3968">IF(B3968="-","-",_xldudf_EVEONLINE_CATEGORY(_FV(B3968,"category_id")))</f>
        <v>-</v>
      </c>
      <c r="K3968" s="4" cm="1">
        <f t="array" ref="K3968">IFERROR(_FV(_xldudf_EVEONLINE_TYPE(_FV(_FV(A3968,"type"),"id")),"Adjusted Price",TRUE),0)</f>
        <v>0</v>
      </c>
      <c r="L3968" s="4">
        <f t="shared" si="61"/>
        <v>0</v>
      </c>
    </row>
    <row r="3969" spans="2:12">
      <c r="B3969" t="str" cm="1">
        <f t="array" ref="B3969">IF(A3969="","-",_xldudf_EVEONLINE_GROUP(_FV(_FV(A3969,"type"),"groupID")))</f>
        <v>-</v>
      </c>
      <c r="C3969" t="str" cm="1">
        <f t="array" ref="C3969">IF(B3969="-","-",_xldudf_EVEONLINE_CATEGORY(_FV(B3969,"category_id")))</f>
        <v>-</v>
      </c>
      <c r="K3969" s="4" cm="1">
        <f t="array" ref="K3969">IFERROR(_FV(_xldudf_EVEONLINE_TYPE(_FV(_FV(A3969,"type"),"id")),"Adjusted Price",TRUE),0)</f>
        <v>0</v>
      </c>
      <c r="L3969" s="4">
        <f t="shared" si="61"/>
        <v>0</v>
      </c>
    </row>
    <row r="3970" spans="2:12">
      <c r="B3970" t="str" cm="1">
        <f t="array" ref="B3970">IF(A3970="","-",_xldudf_EVEONLINE_GROUP(_FV(_FV(A3970,"type"),"groupID")))</f>
        <v>-</v>
      </c>
      <c r="C3970" t="str" cm="1">
        <f t="array" ref="C3970">IF(B3970="-","-",_xldudf_EVEONLINE_CATEGORY(_FV(B3970,"category_id")))</f>
        <v>-</v>
      </c>
      <c r="K3970" s="4" cm="1">
        <f t="array" ref="K3970">IFERROR(_FV(_xldudf_EVEONLINE_TYPE(_FV(_FV(A3970,"type"),"id")),"Adjusted Price",TRUE),0)</f>
        <v>0</v>
      </c>
      <c r="L3970" s="4">
        <f t="shared" si="61"/>
        <v>0</v>
      </c>
    </row>
    <row r="3971" spans="2:12">
      <c r="B3971" t="str" cm="1">
        <f t="array" ref="B3971">IF(A3971="","-",_xldudf_EVEONLINE_GROUP(_FV(_FV(A3971,"type"),"groupID")))</f>
        <v>-</v>
      </c>
      <c r="C3971" t="str" cm="1">
        <f t="array" ref="C3971">IF(B3971="-","-",_xldudf_EVEONLINE_CATEGORY(_FV(B3971,"category_id")))</f>
        <v>-</v>
      </c>
      <c r="K3971" s="4" cm="1">
        <f t="array" ref="K3971">IFERROR(_FV(_xldudf_EVEONLINE_TYPE(_FV(_FV(A3971,"type"),"id")),"Adjusted Price",TRUE),0)</f>
        <v>0</v>
      </c>
      <c r="L3971" s="4">
        <f t="shared" ref="L3971:L4034" si="62">F3971*K3971</f>
        <v>0</v>
      </c>
    </row>
    <row r="3972" spans="2:12">
      <c r="B3972" t="str" cm="1">
        <f t="array" ref="B3972">IF(A3972="","-",_xldudf_EVEONLINE_GROUP(_FV(_FV(A3972,"type"),"groupID")))</f>
        <v>-</v>
      </c>
      <c r="C3972" t="str" cm="1">
        <f t="array" ref="C3972">IF(B3972="-","-",_xldudf_EVEONLINE_CATEGORY(_FV(B3972,"category_id")))</f>
        <v>-</v>
      </c>
      <c r="K3972" s="4" cm="1">
        <f t="array" ref="K3972">IFERROR(_FV(_xldudf_EVEONLINE_TYPE(_FV(_FV(A3972,"type"),"id")),"Adjusted Price",TRUE),0)</f>
        <v>0</v>
      </c>
      <c r="L3972" s="4">
        <f t="shared" si="62"/>
        <v>0</v>
      </c>
    </row>
    <row r="3973" spans="2:12">
      <c r="B3973" t="str" cm="1">
        <f t="array" ref="B3973">IF(A3973="","-",_xldudf_EVEONLINE_GROUP(_FV(_FV(A3973,"type"),"groupID")))</f>
        <v>-</v>
      </c>
      <c r="C3973" t="str" cm="1">
        <f t="array" ref="C3973">IF(B3973="-","-",_xldudf_EVEONLINE_CATEGORY(_FV(B3973,"category_id")))</f>
        <v>-</v>
      </c>
      <c r="K3973" s="4" cm="1">
        <f t="array" ref="K3973">IFERROR(_FV(_xldudf_EVEONLINE_TYPE(_FV(_FV(A3973,"type"),"id")),"Adjusted Price",TRUE),0)</f>
        <v>0</v>
      </c>
      <c r="L3973" s="4">
        <f t="shared" si="62"/>
        <v>0</v>
      </c>
    </row>
    <row r="3974" spans="2:12">
      <c r="B3974" t="str" cm="1">
        <f t="array" ref="B3974">IF(A3974="","-",_xldudf_EVEONLINE_GROUP(_FV(_FV(A3974,"type"),"groupID")))</f>
        <v>-</v>
      </c>
      <c r="C3974" t="str" cm="1">
        <f t="array" ref="C3974">IF(B3974="-","-",_xldudf_EVEONLINE_CATEGORY(_FV(B3974,"category_id")))</f>
        <v>-</v>
      </c>
      <c r="K3974" s="4" cm="1">
        <f t="array" ref="K3974">IFERROR(_FV(_xldudf_EVEONLINE_TYPE(_FV(_FV(A3974,"type"),"id")),"Adjusted Price",TRUE),0)</f>
        <v>0</v>
      </c>
      <c r="L3974" s="4">
        <f t="shared" si="62"/>
        <v>0</v>
      </c>
    </row>
    <row r="3975" spans="2:12">
      <c r="B3975" t="str" cm="1">
        <f t="array" ref="B3975">IF(A3975="","-",_xldudf_EVEONLINE_GROUP(_FV(_FV(A3975,"type"),"groupID")))</f>
        <v>-</v>
      </c>
      <c r="C3975" t="str" cm="1">
        <f t="array" ref="C3975">IF(B3975="-","-",_xldudf_EVEONLINE_CATEGORY(_FV(B3975,"category_id")))</f>
        <v>-</v>
      </c>
      <c r="K3975" s="4" cm="1">
        <f t="array" ref="K3975">IFERROR(_FV(_xldudf_EVEONLINE_TYPE(_FV(_FV(A3975,"type"),"id")),"Adjusted Price",TRUE),0)</f>
        <v>0</v>
      </c>
      <c r="L3975" s="4">
        <f t="shared" si="62"/>
        <v>0</v>
      </c>
    </row>
    <row r="3976" spans="2:12">
      <c r="B3976" t="str" cm="1">
        <f t="array" ref="B3976">IF(A3976="","-",_xldudf_EVEONLINE_GROUP(_FV(_FV(A3976,"type"),"groupID")))</f>
        <v>-</v>
      </c>
      <c r="C3976" t="str" cm="1">
        <f t="array" ref="C3976">IF(B3976="-","-",_xldudf_EVEONLINE_CATEGORY(_FV(B3976,"category_id")))</f>
        <v>-</v>
      </c>
      <c r="K3976" s="4" cm="1">
        <f t="array" ref="K3976">IFERROR(_FV(_xldudf_EVEONLINE_TYPE(_FV(_FV(A3976,"type"),"id")),"Adjusted Price",TRUE),0)</f>
        <v>0</v>
      </c>
      <c r="L3976" s="4">
        <f t="shared" si="62"/>
        <v>0</v>
      </c>
    </row>
    <row r="3977" spans="2:12">
      <c r="B3977" t="str" cm="1">
        <f t="array" ref="B3977">IF(A3977="","-",_xldudf_EVEONLINE_GROUP(_FV(_FV(A3977,"type"),"groupID")))</f>
        <v>-</v>
      </c>
      <c r="C3977" t="str" cm="1">
        <f t="array" ref="C3977">IF(B3977="-","-",_xldudf_EVEONLINE_CATEGORY(_FV(B3977,"category_id")))</f>
        <v>-</v>
      </c>
      <c r="K3977" s="4" cm="1">
        <f t="array" ref="K3977">IFERROR(_FV(_xldudf_EVEONLINE_TYPE(_FV(_FV(A3977,"type"),"id")),"Adjusted Price",TRUE),0)</f>
        <v>0</v>
      </c>
      <c r="L3977" s="4">
        <f t="shared" si="62"/>
        <v>0</v>
      </c>
    </row>
    <row r="3978" spans="2:12">
      <c r="B3978" t="str" cm="1">
        <f t="array" ref="B3978">IF(A3978="","-",_xldudf_EVEONLINE_GROUP(_FV(_FV(A3978,"type"),"groupID")))</f>
        <v>-</v>
      </c>
      <c r="C3978" t="str" cm="1">
        <f t="array" ref="C3978">IF(B3978="-","-",_xldudf_EVEONLINE_CATEGORY(_FV(B3978,"category_id")))</f>
        <v>-</v>
      </c>
      <c r="K3978" s="4" cm="1">
        <f t="array" ref="K3978">IFERROR(_FV(_xldudf_EVEONLINE_TYPE(_FV(_FV(A3978,"type"),"id")),"Adjusted Price",TRUE),0)</f>
        <v>0</v>
      </c>
      <c r="L3978" s="4">
        <f t="shared" si="62"/>
        <v>0</v>
      </c>
    </row>
    <row r="3979" spans="2:12">
      <c r="B3979" t="str" cm="1">
        <f t="array" ref="B3979">IF(A3979="","-",_xldudf_EVEONLINE_GROUP(_FV(_FV(A3979,"type"),"groupID")))</f>
        <v>-</v>
      </c>
      <c r="C3979" t="str" cm="1">
        <f t="array" ref="C3979">IF(B3979="-","-",_xldudf_EVEONLINE_CATEGORY(_FV(B3979,"category_id")))</f>
        <v>-</v>
      </c>
      <c r="K3979" s="4" cm="1">
        <f t="array" ref="K3979">IFERROR(_FV(_xldudf_EVEONLINE_TYPE(_FV(_FV(A3979,"type"),"id")),"Adjusted Price",TRUE),0)</f>
        <v>0</v>
      </c>
      <c r="L3979" s="4">
        <f t="shared" si="62"/>
        <v>0</v>
      </c>
    </row>
    <row r="3980" spans="2:12">
      <c r="B3980" t="str" cm="1">
        <f t="array" ref="B3980">IF(A3980="","-",_xldudf_EVEONLINE_GROUP(_FV(_FV(A3980,"type"),"groupID")))</f>
        <v>-</v>
      </c>
      <c r="C3980" t="str" cm="1">
        <f t="array" ref="C3980">IF(B3980="-","-",_xldudf_EVEONLINE_CATEGORY(_FV(B3980,"category_id")))</f>
        <v>-</v>
      </c>
      <c r="K3980" s="4" cm="1">
        <f t="array" ref="K3980">IFERROR(_FV(_xldudf_EVEONLINE_TYPE(_FV(_FV(A3980,"type"),"id")),"Adjusted Price",TRUE),0)</f>
        <v>0</v>
      </c>
      <c r="L3980" s="4">
        <f t="shared" si="62"/>
        <v>0</v>
      </c>
    </row>
    <row r="3981" spans="2:12">
      <c r="B3981" t="str" cm="1">
        <f t="array" ref="B3981">IF(A3981="","-",_xldudf_EVEONLINE_GROUP(_FV(_FV(A3981,"type"),"groupID")))</f>
        <v>-</v>
      </c>
      <c r="C3981" t="str" cm="1">
        <f t="array" ref="C3981">IF(B3981="-","-",_xldudf_EVEONLINE_CATEGORY(_FV(B3981,"category_id")))</f>
        <v>-</v>
      </c>
      <c r="K3981" s="4" cm="1">
        <f t="array" ref="K3981">IFERROR(_FV(_xldudf_EVEONLINE_TYPE(_FV(_FV(A3981,"type"),"id")),"Adjusted Price",TRUE),0)</f>
        <v>0</v>
      </c>
      <c r="L3981" s="4">
        <f t="shared" si="62"/>
        <v>0</v>
      </c>
    </row>
    <row r="3982" spans="2:12">
      <c r="B3982" t="str" cm="1">
        <f t="array" ref="B3982">IF(A3982="","-",_xldudf_EVEONLINE_GROUP(_FV(_FV(A3982,"type"),"groupID")))</f>
        <v>-</v>
      </c>
      <c r="C3982" t="str" cm="1">
        <f t="array" ref="C3982">IF(B3982="-","-",_xldudf_EVEONLINE_CATEGORY(_FV(B3982,"category_id")))</f>
        <v>-</v>
      </c>
      <c r="K3982" s="4" cm="1">
        <f t="array" ref="K3982">IFERROR(_FV(_xldudf_EVEONLINE_TYPE(_FV(_FV(A3982,"type"),"id")),"Adjusted Price",TRUE),0)</f>
        <v>0</v>
      </c>
      <c r="L3982" s="4">
        <f t="shared" si="62"/>
        <v>0</v>
      </c>
    </row>
    <row r="3983" spans="2:12">
      <c r="B3983" t="str" cm="1">
        <f t="array" ref="B3983">IF(A3983="","-",_xldudf_EVEONLINE_GROUP(_FV(_FV(A3983,"type"),"groupID")))</f>
        <v>-</v>
      </c>
      <c r="C3983" t="str" cm="1">
        <f t="array" ref="C3983">IF(B3983="-","-",_xldudf_EVEONLINE_CATEGORY(_FV(B3983,"category_id")))</f>
        <v>-</v>
      </c>
      <c r="K3983" s="4" cm="1">
        <f t="array" ref="K3983">IFERROR(_FV(_xldudf_EVEONLINE_TYPE(_FV(_FV(A3983,"type"),"id")),"Adjusted Price",TRUE),0)</f>
        <v>0</v>
      </c>
      <c r="L3983" s="4">
        <f t="shared" si="62"/>
        <v>0</v>
      </c>
    </row>
    <row r="3984" spans="2:12">
      <c r="B3984" t="str" cm="1">
        <f t="array" ref="B3984">IF(A3984="","-",_xldudf_EVEONLINE_GROUP(_FV(_FV(A3984,"type"),"groupID")))</f>
        <v>-</v>
      </c>
      <c r="C3984" t="str" cm="1">
        <f t="array" ref="C3984">IF(B3984="-","-",_xldudf_EVEONLINE_CATEGORY(_FV(B3984,"category_id")))</f>
        <v>-</v>
      </c>
      <c r="K3984" s="4" cm="1">
        <f t="array" ref="K3984">IFERROR(_FV(_xldudf_EVEONLINE_TYPE(_FV(_FV(A3984,"type"),"id")),"Adjusted Price",TRUE),0)</f>
        <v>0</v>
      </c>
      <c r="L3984" s="4">
        <f t="shared" si="62"/>
        <v>0</v>
      </c>
    </row>
    <row r="3985" spans="2:12">
      <c r="B3985" t="str" cm="1">
        <f t="array" ref="B3985">IF(A3985="","-",_xldudf_EVEONLINE_GROUP(_FV(_FV(A3985,"type"),"groupID")))</f>
        <v>-</v>
      </c>
      <c r="C3985" t="str" cm="1">
        <f t="array" ref="C3985">IF(B3985="-","-",_xldudf_EVEONLINE_CATEGORY(_FV(B3985,"category_id")))</f>
        <v>-</v>
      </c>
      <c r="K3985" s="4" cm="1">
        <f t="array" ref="K3985">IFERROR(_FV(_xldudf_EVEONLINE_TYPE(_FV(_FV(A3985,"type"),"id")),"Adjusted Price",TRUE),0)</f>
        <v>0</v>
      </c>
      <c r="L3985" s="4">
        <f t="shared" si="62"/>
        <v>0</v>
      </c>
    </row>
    <row r="3986" spans="2:12">
      <c r="B3986" t="str" cm="1">
        <f t="array" ref="B3986">IF(A3986="","-",_xldudf_EVEONLINE_GROUP(_FV(_FV(A3986,"type"),"groupID")))</f>
        <v>-</v>
      </c>
      <c r="C3986" t="str" cm="1">
        <f t="array" ref="C3986">IF(B3986="-","-",_xldudf_EVEONLINE_CATEGORY(_FV(B3986,"category_id")))</f>
        <v>-</v>
      </c>
      <c r="K3986" s="4" cm="1">
        <f t="array" ref="K3986">IFERROR(_FV(_xldudf_EVEONLINE_TYPE(_FV(_FV(A3986,"type"),"id")),"Adjusted Price",TRUE),0)</f>
        <v>0</v>
      </c>
      <c r="L3986" s="4">
        <f t="shared" si="62"/>
        <v>0</v>
      </c>
    </row>
    <row r="3987" spans="2:12">
      <c r="B3987" t="str" cm="1">
        <f t="array" ref="B3987">IF(A3987="","-",_xldudf_EVEONLINE_GROUP(_FV(_FV(A3987,"type"),"groupID")))</f>
        <v>-</v>
      </c>
      <c r="C3987" t="str" cm="1">
        <f t="array" ref="C3987">IF(B3987="-","-",_xldudf_EVEONLINE_CATEGORY(_FV(B3987,"category_id")))</f>
        <v>-</v>
      </c>
      <c r="K3987" s="4" cm="1">
        <f t="array" ref="K3987">IFERROR(_FV(_xldudf_EVEONLINE_TYPE(_FV(_FV(A3987,"type"),"id")),"Adjusted Price",TRUE),0)</f>
        <v>0</v>
      </c>
      <c r="L3987" s="4">
        <f t="shared" si="62"/>
        <v>0</v>
      </c>
    </row>
    <row r="3988" spans="2:12">
      <c r="B3988" t="str" cm="1">
        <f t="array" ref="B3988">IF(A3988="","-",_xldudf_EVEONLINE_GROUP(_FV(_FV(A3988,"type"),"groupID")))</f>
        <v>-</v>
      </c>
      <c r="C3988" t="str" cm="1">
        <f t="array" ref="C3988">IF(B3988="-","-",_xldudf_EVEONLINE_CATEGORY(_FV(B3988,"category_id")))</f>
        <v>-</v>
      </c>
      <c r="K3988" s="4" cm="1">
        <f t="array" ref="K3988">IFERROR(_FV(_xldudf_EVEONLINE_TYPE(_FV(_FV(A3988,"type"),"id")),"Adjusted Price",TRUE),0)</f>
        <v>0</v>
      </c>
      <c r="L3988" s="4">
        <f t="shared" si="62"/>
        <v>0</v>
      </c>
    </row>
    <row r="3989" spans="2:12">
      <c r="B3989" t="str" cm="1">
        <f t="array" ref="B3989">IF(A3989="","-",_xldudf_EVEONLINE_GROUP(_FV(_FV(A3989,"type"),"groupID")))</f>
        <v>-</v>
      </c>
      <c r="C3989" t="str" cm="1">
        <f t="array" ref="C3989">IF(B3989="-","-",_xldudf_EVEONLINE_CATEGORY(_FV(B3989,"category_id")))</f>
        <v>-</v>
      </c>
      <c r="K3989" s="4" cm="1">
        <f t="array" ref="K3989">IFERROR(_FV(_xldudf_EVEONLINE_TYPE(_FV(_FV(A3989,"type"),"id")),"Adjusted Price",TRUE),0)</f>
        <v>0</v>
      </c>
      <c r="L3989" s="4">
        <f t="shared" si="62"/>
        <v>0</v>
      </c>
    </row>
    <row r="3990" spans="2:12">
      <c r="B3990" t="str" cm="1">
        <f t="array" ref="B3990">IF(A3990="","-",_xldudf_EVEONLINE_GROUP(_FV(_FV(A3990,"type"),"groupID")))</f>
        <v>-</v>
      </c>
      <c r="C3990" t="str" cm="1">
        <f t="array" ref="C3990">IF(B3990="-","-",_xldudf_EVEONLINE_CATEGORY(_FV(B3990,"category_id")))</f>
        <v>-</v>
      </c>
      <c r="K3990" s="4" cm="1">
        <f t="array" ref="K3990">IFERROR(_FV(_xldudf_EVEONLINE_TYPE(_FV(_FV(A3990,"type"),"id")),"Adjusted Price",TRUE),0)</f>
        <v>0</v>
      </c>
      <c r="L3990" s="4">
        <f t="shared" si="62"/>
        <v>0</v>
      </c>
    </row>
    <row r="3991" spans="2:12">
      <c r="B3991" t="str" cm="1">
        <f t="array" ref="B3991">IF(A3991="","-",_xldudf_EVEONLINE_GROUP(_FV(_FV(A3991,"type"),"groupID")))</f>
        <v>-</v>
      </c>
      <c r="C3991" t="str" cm="1">
        <f t="array" ref="C3991">IF(B3991="-","-",_xldudf_EVEONLINE_CATEGORY(_FV(B3991,"category_id")))</f>
        <v>-</v>
      </c>
      <c r="K3991" s="4" cm="1">
        <f t="array" ref="K3991">IFERROR(_FV(_xldudf_EVEONLINE_TYPE(_FV(_FV(A3991,"type"),"id")),"Adjusted Price",TRUE),0)</f>
        <v>0</v>
      </c>
      <c r="L3991" s="4">
        <f t="shared" si="62"/>
        <v>0</v>
      </c>
    </row>
    <row r="3992" spans="2:12">
      <c r="B3992" t="str" cm="1">
        <f t="array" ref="B3992">IF(A3992="","-",_xldudf_EVEONLINE_GROUP(_FV(_FV(A3992,"type"),"groupID")))</f>
        <v>-</v>
      </c>
      <c r="C3992" t="str" cm="1">
        <f t="array" ref="C3992">IF(B3992="-","-",_xldudf_EVEONLINE_CATEGORY(_FV(B3992,"category_id")))</f>
        <v>-</v>
      </c>
      <c r="K3992" s="4" cm="1">
        <f t="array" ref="K3992">IFERROR(_FV(_xldudf_EVEONLINE_TYPE(_FV(_FV(A3992,"type"),"id")),"Adjusted Price",TRUE),0)</f>
        <v>0</v>
      </c>
      <c r="L3992" s="4">
        <f t="shared" si="62"/>
        <v>0</v>
      </c>
    </row>
    <row r="3993" spans="2:12">
      <c r="B3993" t="str" cm="1">
        <f t="array" ref="B3993">IF(A3993="","-",_xldudf_EVEONLINE_GROUP(_FV(_FV(A3993,"type"),"groupID")))</f>
        <v>-</v>
      </c>
      <c r="C3993" t="str" cm="1">
        <f t="array" ref="C3993">IF(B3993="-","-",_xldudf_EVEONLINE_CATEGORY(_FV(B3993,"category_id")))</f>
        <v>-</v>
      </c>
      <c r="K3993" s="4" cm="1">
        <f t="array" ref="K3993">IFERROR(_FV(_xldudf_EVEONLINE_TYPE(_FV(_FV(A3993,"type"),"id")),"Adjusted Price",TRUE),0)</f>
        <v>0</v>
      </c>
      <c r="L3993" s="4">
        <f t="shared" si="62"/>
        <v>0</v>
      </c>
    </row>
    <row r="3994" spans="2:12">
      <c r="B3994" t="str" cm="1">
        <f t="array" ref="B3994">IF(A3994="","-",_xldudf_EVEONLINE_GROUP(_FV(_FV(A3994,"type"),"groupID")))</f>
        <v>-</v>
      </c>
      <c r="C3994" t="str" cm="1">
        <f t="array" ref="C3994">IF(B3994="-","-",_xldudf_EVEONLINE_CATEGORY(_FV(B3994,"category_id")))</f>
        <v>-</v>
      </c>
      <c r="K3994" s="4" cm="1">
        <f t="array" ref="K3994">IFERROR(_FV(_xldudf_EVEONLINE_TYPE(_FV(_FV(A3994,"type"),"id")),"Adjusted Price",TRUE),0)</f>
        <v>0</v>
      </c>
      <c r="L3994" s="4">
        <f t="shared" si="62"/>
        <v>0</v>
      </c>
    </row>
    <row r="3995" spans="2:12">
      <c r="B3995" t="str" cm="1">
        <f t="array" ref="B3995">IF(A3995="","-",_xldudf_EVEONLINE_GROUP(_FV(_FV(A3995,"type"),"groupID")))</f>
        <v>-</v>
      </c>
      <c r="C3995" t="str" cm="1">
        <f t="array" ref="C3995">IF(B3995="-","-",_xldudf_EVEONLINE_CATEGORY(_FV(B3995,"category_id")))</f>
        <v>-</v>
      </c>
      <c r="K3995" s="4" cm="1">
        <f t="array" ref="K3995">IFERROR(_FV(_xldudf_EVEONLINE_TYPE(_FV(_FV(A3995,"type"),"id")),"Adjusted Price",TRUE),0)</f>
        <v>0</v>
      </c>
      <c r="L3995" s="4">
        <f t="shared" si="62"/>
        <v>0</v>
      </c>
    </row>
    <row r="3996" spans="2:12">
      <c r="B3996" t="str" cm="1">
        <f t="array" ref="B3996">IF(A3996="","-",_xldudf_EVEONLINE_GROUP(_FV(_FV(A3996,"type"),"groupID")))</f>
        <v>-</v>
      </c>
      <c r="C3996" t="str" cm="1">
        <f t="array" ref="C3996">IF(B3996="-","-",_xldudf_EVEONLINE_CATEGORY(_FV(B3996,"category_id")))</f>
        <v>-</v>
      </c>
      <c r="K3996" s="4" cm="1">
        <f t="array" ref="K3996">IFERROR(_FV(_xldudf_EVEONLINE_TYPE(_FV(_FV(A3996,"type"),"id")),"Adjusted Price",TRUE),0)</f>
        <v>0</v>
      </c>
      <c r="L3996" s="4">
        <f t="shared" si="62"/>
        <v>0</v>
      </c>
    </row>
    <row r="3997" spans="2:12">
      <c r="B3997" t="str" cm="1">
        <f t="array" ref="B3997">IF(A3997="","-",_xldudf_EVEONLINE_GROUP(_FV(_FV(A3997,"type"),"groupID")))</f>
        <v>-</v>
      </c>
      <c r="C3997" t="str" cm="1">
        <f t="array" ref="C3997">IF(B3997="-","-",_xldudf_EVEONLINE_CATEGORY(_FV(B3997,"category_id")))</f>
        <v>-</v>
      </c>
      <c r="K3997" s="4" cm="1">
        <f t="array" ref="K3997">IFERROR(_FV(_xldudf_EVEONLINE_TYPE(_FV(_FV(A3997,"type"),"id")),"Adjusted Price",TRUE),0)</f>
        <v>0</v>
      </c>
      <c r="L3997" s="4">
        <f t="shared" si="62"/>
        <v>0</v>
      </c>
    </row>
    <row r="3998" spans="2:12">
      <c r="B3998" t="str" cm="1">
        <f t="array" ref="B3998">IF(A3998="","-",_xldudf_EVEONLINE_GROUP(_FV(_FV(A3998,"type"),"groupID")))</f>
        <v>-</v>
      </c>
      <c r="C3998" t="str" cm="1">
        <f t="array" ref="C3998">IF(B3998="-","-",_xldudf_EVEONLINE_CATEGORY(_FV(B3998,"category_id")))</f>
        <v>-</v>
      </c>
      <c r="K3998" s="4" cm="1">
        <f t="array" ref="K3998">IFERROR(_FV(_xldudf_EVEONLINE_TYPE(_FV(_FV(A3998,"type"),"id")),"Adjusted Price",TRUE),0)</f>
        <v>0</v>
      </c>
      <c r="L3998" s="4">
        <f t="shared" si="62"/>
        <v>0</v>
      </c>
    </row>
    <row r="3999" spans="2:12">
      <c r="B3999" t="str" cm="1">
        <f t="array" ref="B3999">IF(A3999="","-",_xldudf_EVEONLINE_GROUP(_FV(_FV(A3999,"type"),"groupID")))</f>
        <v>-</v>
      </c>
      <c r="C3999" t="str" cm="1">
        <f t="array" ref="C3999">IF(B3999="-","-",_xldudf_EVEONLINE_CATEGORY(_FV(B3999,"category_id")))</f>
        <v>-</v>
      </c>
      <c r="K3999" s="4" cm="1">
        <f t="array" ref="K3999">IFERROR(_FV(_xldudf_EVEONLINE_TYPE(_FV(_FV(A3999,"type"),"id")),"Adjusted Price",TRUE),0)</f>
        <v>0</v>
      </c>
      <c r="L3999" s="4">
        <f t="shared" si="62"/>
        <v>0</v>
      </c>
    </row>
    <row r="4000" spans="2:12">
      <c r="B4000" t="str" cm="1">
        <f t="array" ref="B4000">IF(A4000="","-",_xldudf_EVEONLINE_GROUP(_FV(_FV(A4000,"type"),"groupID")))</f>
        <v>-</v>
      </c>
      <c r="C4000" t="str" cm="1">
        <f t="array" ref="C4000">IF(B4000="-","-",_xldudf_EVEONLINE_CATEGORY(_FV(B4000,"category_id")))</f>
        <v>-</v>
      </c>
      <c r="K4000" s="4" cm="1">
        <f t="array" ref="K4000">IFERROR(_FV(_xldudf_EVEONLINE_TYPE(_FV(_FV(A4000,"type"),"id")),"Adjusted Price",TRUE),0)</f>
        <v>0</v>
      </c>
      <c r="L4000" s="4">
        <f t="shared" si="62"/>
        <v>0</v>
      </c>
    </row>
    <row r="4001" spans="2:12">
      <c r="B4001" t="str" cm="1">
        <f t="array" ref="B4001">IF(A4001="","-",_xldudf_EVEONLINE_GROUP(_FV(_FV(A4001,"type"),"groupID")))</f>
        <v>-</v>
      </c>
      <c r="C4001" t="str" cm="1">
        <f t="array" ref="C4001">IF(B4001="-","-",_xldudf_EVEONLINE_CATEGORY(_FV(B4001,"category_id")))</f>
        <v>-</v>
      </c>
      <c r="K4001" s="4" cm="1">
        <f t="array" ref="K4001">IFERROR(_FV(_xldudf_EVEONLINE_TYPE(_FV(_FV(A4001,"type"),"id")),"Adjusted Price",TRUE),0)</f>
        <v>0</v>
      </c>
      <c r="L4001" s="4">
        <f t="shared" si="62"/>
        <v>0</v>
      </c>
    </row>
    <row r="4002" spans="2:12">
      <c r="B4002" t="str" cm="1">
        <f t="array" ref="B4002">IF(A4002="","-",_xldudf_EVEONLINE_GROUP(_FV(_FV(A4002,"type"),"groupID")))</f>
        <v>-</v>
      </c>
      <c r="C4002" t="str" cm="1">
        <f t="array" ref="C4002">IF(B4002="-","-",_xldudf_EVEONLINE_CATEGORY(_FV(B4002,"category_id")))</f>
        <v>-</v>
      </c>
      <c r="K4002" s="4" cm="1">
        <f t="array" ref="K4002">IFERROR(_FV(_xldudf_EVEONLINE_TYPE(_FV(_FV(A4002,"type"),"id")),"Adjusted Price",TRUE),0)</f>
        <v>0</v>
      </c>
      <c r="L4002" s="4">
        <f t="shared" si="62"/>
        <v>0</v>
      </c>
    </row>
    <row r="4003" spans="2:12">
      <c r="B4003" t="str" cm="1">
        <f t="array" ref="B4003">IF(A4003="","-",_xldudf_EVEONLINE_GROUP(_FV(_FV(A4003,"type"),"groupID")))</f>
        <v>-</v>
      </c>
      <c r="C4003" t="str" cm="1">
        <f t="array" ref="C4003">IF(B4003="-","-",_xldudf_EVEONLINE_CATEGORY(_FV(B4003,"category_id")))</f>
        <v>-</v>
      </c>
      <c r="K4003" s="4" cm="1">
        <f t="array" ref="K4003">IFERROR(_FV(_xldudf_EVEONLINE_TYPE(_FV(_FV(A4003,"type"),"id")),"Adjusted Price",TRUE),0)</f>
        <v>0</v>
      </c>
      <c r="L4003" s="4">
        <f t="shared" si="62"/>
        <v>0</v>
      </c>
    </row>
    <row r="4004" spans="2:12">
      <c r="B4004" t="str" cm="1">
        <f t="array" ref="B4004">IF(A4004="","-",_xldudf_EVEONLINE_GROUP(_FV(_FV(A4004,"type"),"groupID")))</f>
        <v>-</v>
      </c>
      <c r="C4004" t="str" cm="1">
        <f t="array" ref="C4004">IF(B4004="-","-",_xldudf_EVEONLINE_CATEGORY(_FV(B4004,"category_id")))</f>
        <v>-</v>
      </c>
      <c r="K4004" s="4" cm="1">
        <f t="array" ref="K4004">IFERROR(_FV(_xldudf_EVEONLINE_TYPE(_FV(_FV(A4004,"type"),"id")),"Adjusted Price",TRUE),0)</f>
        <v>0</v>
      </c>
      <c r="L4004" s="4">
        <f t="shared" si="62"/>
        <v>0</v>
      </c>
    </row>
    <row r="4005" spans="2:12">
      <c r="B4005" t="str" cm="1">
        <f t="array" ref="B4005">IF(A4005="","-",_xldudf_EVEONLINE_GROUP(_FV(_FV(A4005,"type"),"groupID")))</f>
        <v>-</v>
      </c>
      <c r="C4005" t="str" cm="1">
        <f t="array" ref="C4005">IF(B4005="-","-",_xldudf_EVEONLINE_CATEGORY(_FV(B4005,"category_id")))</f>
        <v>-</v>
      </c>
      <c r="K4005" s="4" cm="1">
        <f t="array" ref="K4005">IFERROR(_FV(_xldudf_EVEONLINE_TYPE(_FV(_FV(A4005,"type"),"id")),"Adjusted Price",TRUE),0)</f>
        <v>0</v>
      </c>
      <c r="L4005" s="4">
        <f t="shared" si="62"/>
        <v>0</v>
      </c>
    </row>
    <row r="4006" spans="2:12">
      <c r="B4006" t="str" cm="1">
        <f t="array" ref="B4006">IF(A4006="","-",_xldudf_EVEONLINE_GROUP(_FV(_FV(A4006,"type"),"groupID")))</f>
        <v>-</v>
      </c>
      <c r="C4006" t="str" cm="1">
        <f t="array" ref="C4006">IF(B4006="-","-",_xldudf_EVEONLINE_CATEGORY(_FV(B4006,"category_id")))</f>
        <v>-</v>
      </c>
      <c r="K4006" s="4" cm="1">
        <f t="array" ref="K4006">IFERROR(_FV(_xldudf_EVEONLINE_TYPE(_FV(_FV(A4006,"type"),"id")),"Adjusted Price",TRUE),0)</f>
        <v>0</v>
      </c>
      <c r="L4006" s="4">
        <f t="shared" si="62"/>
        <v>0</v>
      </c>
    </row>
    <row r="4007" spans="2:12">
      <c r="B4007" t="str" cm="1">
        <f t="array" ref="B4007">IF(A4007="","-",_xldudf_EVEONLINE_GROUP(_FV(_FV(A4007,"type"),"groupID")))</f>
        <v>-</v>
      </c>
      <c r="C4007" t="str" cm="1">
        <f t="array" ref="C4007">IF(B4007="-","-",_xldudf_EVEONLINE_CATEGORY(_FV(B4007,"category_id")))</f>
        <v>-</v>
      </c>
      <c r="K4007" s="4" cm="1">
        <f t="array" ref="K4007">IFERROR(_FV(_xldudf_EVEONLINE_TYPE(_FV(_FV(A4007,"type"),"id")),"Adjusted Price",TRUE),0)</f>
        <v>0</v>
      </c>
      <c r="L4007" s="4">
        <f t="shared" si="62"/>
        <v>0</v>
      </c>
    </row>
    <row r="4008" spans="2:12">
      <c r="B4008" t="str" cm="1">
        <f t="array" ref="B4008">IF(A4008="","-",_xldudf_EVEONLINE_GROUP(_FV(_FV(A4008,"type"),"groupID")))</f>
        <v>-</v>
      </c>
      <c r="C4008" t="str" cm="1">
        <f t="array" ref="C4008">IF(B4008="-","-",_xldudf_EVEONLINE_CATEGORY(_FV(B4008,"category_id")))</f>
        <v>-</v>
      </c>
      <c r="K4008" s="4" cm="1">
        <f t="array" ref="K4008">IFERROR(_FV(_xldudf_EVEONLINE_TYPE(_FV(_FV(A4008,"type"),"id")),"Adjusted Price",TRUE),0)</f>
        <v>0</v>
      </c>
      <c r="L4008" s="4">
        <f t="shared" si="62"/>
        <v>0</v>
      </c>
    </row>
    <row r="4009" spans="2:12">
      <c r="B4009" t="str" cm="1">
        <f t="array" ref="B4009">IF(A4009="","-",_xldudf_EVEONLINE_GROUP(_FV(_FV(A4009,"type"),"groupID")))</f>
        <v>-</v>
      </c>
      <c r="C4009" t="str" cm="1">
        <f t="array" ref="C4009">IF(B4009="-","-",_xldudf_EVEONLINE_CATEGORY(_FV(B4009,"category_id")))</f>
        <v>-</v>
      </c>
      <c r="K4009" s="4" cm="1">
        <f t="array" ref="K4009">IFERROR(_FV(_xldudf_EVEONLINE_TYPE(_FV(_FV(A4009,"type"),"id")),"Adjusted Price",TRUE),0)</f>
        <v>0</v>
      </c>
      <c r="L4009" s="4">
        <f t="shared" si="62"/>
        <v>0</v>
      </c>
    </row>
    <row r="4010" spans="2:12">
      <c r="B4010" t="str" cm="1">
        <f t="array" ref="B4010">IF(A4010="","-",_xldudf_EVEONLINE_GROUP(_FV(_FV(A4010,"type"),"groupID")))</f>
        <v>-</v>
      </c>
      <c r="C4010" t="str" cm="1">
        <f t="array" ref="C4010">IF(B4010="-","-",_xldudf_EVEONLINE_CATEGORY(_FV(B4010,"category_id")))</f>
        <v>-</v>
      </c>
      <c r="K4010" s="4" cm="1">
        <f t="array" ref="K4010">IFERROR(_FV(_xldudf_EVEONLINE_TYPE(_FV(_FV(A4010,"type"),"id")),"Adjusted Price",TRUE),0)</f>
        <v>0</v>
      </c>
      <c r="L4010" s="4">
        <f t="shared" si="62"/>
        <v>0</v>
      </c>
    </row>
    <row r="4011" spans="2:12">
      <c r="B4011" t="str" cm="1">
        <f t="array" ref="B4011">IF(A4011="","-",_xldudf_EVEONLINE_GROUP(_FV(_FV(A4011,"type"),"groupID")))</f>
        <v>-</v>
      </c>
      <c r="C4011" t="str" cm="1">
        <f t="array" ref="C4011">IF(B4011="-","-",_xldudf_EVEONLINE_CATEGORY(_FV(B4011,"category_id")))</f>
        <v>-</v>
      </c>
      <c r="K4011" s="4" cm="1">
        <f t="array" ref="K4011">IFERROR(_FV(_xldudf_EVEONLINE_TYPE(_FV(_FV(A4011,"type"),"id")),"Adjusted Price",TRUE),0)</f>
        <v>0</v>
      </c>
      <c r="L4011" s="4">
        <f t="shared" si="62"/>
        <v>0</v>
      </c>
    </row>
    <row r="4012" spans="2:12">
      <c r="B4012" t="str" cm="1">
        <f t="array" ref="B4012">IF(A4012="","-",_xldudf_EVEONLINE_GROUP(_FV(_FV(A4012,"type"),"groupID")))</f>
        <v>-</v>
      </c>
      <c r="C4012" t="str" cm="1">
        <f t="array" ref="C4012">IF(B4012="-","-",_xldudf_EVEONLINE_CATEGORY(_FV(B4012,"category_id")))</f>
        <v>-</v>
      </c>
      <c r="K4012" s="4" cm="1">
        <f t="array" ref="K4012">IFERROR(_FV(_xldudf_EVEONLINE_TYPE(_FV(_FV(A4012,"type"),"id")),"Adjusted Price",TRUE),0)</f>
        <v>0</v>
      </c>
      <c r="L4012" s="4">
        <f t="shared" si="62"/>
        <v>0</v>
      </c>
    </row>
    <row r="4013" spans="2:12">
      <c r="B4013" t="str" cm="1">
        <f t="array" ref="B4013">IF(A4013="","-",_xldudf_EVEONLINE_GROUP(_FV(_FV(A4013,"type"),"groupID")))</f>
        <v>-</v>
      </c>
      <c r="C4013" t="str" cm="1">
        <f t="array" ref="C4013">IF(B4013="-","-",_xldudf_EVEONLINE_CATEGORY(_FV(B4013,"category_id")))</f>
        <v>-</v>
      </c>
      <c r="K4013" s="4" cm="1">
        <f t="array" ref="K4013">IFERROR(_FV(_xldudf_EVEONLINE_TYPE(_FV(_FV(A4013,"type"),"id")),"Adjusted Price",TRUE),0)</f>
        <v>0</v>
      </c>
      <c r="L4013" s="4">
        <f t="shared" si="62"/>
        <v>0</v>
      </c>
    </row>
    <row r="4014" spans="2:12">
      <c r="B4014" t="str" cm="1">
        <f t="array" ref="B4014">IF(A4014="","-",_xldudf_EVEONLINE_GROUP(_FV(_FV(A4014,"type"),"groupID")))</f>
        <v>-</v>
      </c>
      <c r="C4014" t="str" cm="1">
        <f t="array" ref="C4014">IF(B4014="-","-",_xldudf_EVEONLINE_CATEGORY(_FV(B4014,"category_id")))</f>
        <v>-</v>
      </c>
      <c r="K4014" s="4" cm="1">
        <f t="array" ref="K4014">IFERROR(_FV(_xldudf_EVEONLINE_TYPE(_FV(_FV(A4014,"type"),"id")),"Adjusted Price",TRUE),0)</f>
        <v>0</v>
      </c>
      <c r="L4014" s="4">
        <f t="shared" si="62"/>
        <v>0</v>
      </c>
    </row>
    <row r="4015" spans="2:12">
      <c r="B4015" t="str" cm="1">
        <f t="array" ref="B4015">IF(A4015="","-",_xldudf_EVEONLINE_GROUP(_FV(_FV(A4015,"type"),"groupID")))</f>
        <v>-</v>
      </c>
      <c r="C4015" t="str" cm="1">
        <f t="array" ref="C4015">IF(B4015="-","-",_xldudf_EVEONLINE_CATEGORY(_FV(B4015,"category_id")))</f>
        <v>-</v>
      </c>
      <c r="K4015" s="4" cm="1">
        <f t="array" ref="K4015">IFERROR(_FV(_xldudf_EVEONLINE_TYPE(_FV(_FV(A4015,"type"),"id")),"Adjusted Price",TRUE),0)</f>
        <v>0</v>
      </c>
      <c r="L4015" s="4">
        <f t="shared" si="62"/>
        <v>0</v>
      </c>
    </row>
    <row r="4016" spans="2:12">
      <c r="B4016" t="str" cm="1">
        <f t="array" ref="B4016">IF(A4016="","-",_xldudf_EVEONLINE_GROUP(_FV(_FV(A4016,"type"),"groupID")))</f>
        <v>-</v>
      </c>
      <c r="C4016" t="str" cm="1">
        <f t="array" ref="C4016">IF(B4016="-","-",_xldudf_EVEONLINE_CATEGORY(_FV(B4016,"category_id")))</f>
        <v>-</v>
      </c>
      <c r="K4016" s="4" cm="1">
        <f t="array" ref="K4016">IFERROR(_FV(_xldudf_EVEONLINE_TYPE(_FV(_FV(A4016,"type"),"id")),"Adjusted Price",TRUE),0)</f>
        <v>0</v>
      </c>
      <c r="L4016" s="4">
        <f t="shared" si="62"/>
        <v>0</v>
      </c>
    </row>
    <row r="4017" spans="2:12">
      <c r="B4017" t="str" cm="1">
        <f t="array" ref="B4017">IF(A4017="","-",_xldudf_EVEONLINE_GROUP(_FV(_FV(A4017,"type"),"groupID")))</f>
        <v>-</v>
      </c>
      <c r="C4017" t="str" cm="1">
        <f t="array" ref="C4017">IF(B4017="-","-",_xldudf_EVEONLINE_CATEGORY(_FV(B4017,"category_id")))</f>
        <v>-</v>
      </c>
      <c r="K4017" s="4" cm="1">
        <f t="array" ref="K4017">IFERROR(_FV(_xldudf_EVEONLINE_TYPE(_FV(_FV(A4017,"type"),"id")),"Adjusted Price",TRUE),0)</f>
        <v>0</v>
      </c>
      <c r="L4017" s="4">
        <f t="shared" si="62"/>
        <v>0</v>
      </c>
    </row>
    <row r="4018" spans="2:12">
      <c r="B4018" t="str" cm="1">
        <f t="array" ref="B4018">IF(A4018="","-",_xldudf_EVEONLINE_GROUP(_FV(_FV(A4018,"type"),"groupID")))</f>
        <v>-</v>
      </c>
      <c r="C4018" t="str" cm="1">
        <f t="array" ref="C4018">IF(B4018="-","-",_xldudf_EVEONLINE_CATEGORY(_FV(B4018,"category_id")))</f>
        <v>-</v>
      </c>
      <c r="K4018" s="4" cm="1">
        <f t="array" ref="K4018">IFERROR(_FV(_xldudf_EVEONLINE_TYPE(_FV(_FV(A4018,"type"),"id")),"Adjusted Price",TRUE),0)</f>
        <v>0</v>
      </c>
      <c r="L4018" s="4">
        <f t="shared" si="62"/>
        <v>0</v>
      </c>
    </row>
    <row r="4019" spans="2:12">
      <c r="B4019" t="str" cm="1">
        <f t="array" ref="B4019">IF(A4019="","-",_xldudf_EVEONLINE_GROUP(_FV(_FV(A4019,"type"),"groupID")))</f>
        <v>-</v>
      </c>
      <c r="C4019" t="str" cm="1">
        <f t="array" ref="C4019">IF(B4019="-","-",_xldudf_EVEONLINE_CATEGORY(_FV(B4019,"category_id")))</f>
        <v>-</v>
      </c>
      <c r="K4019" s="4" cm="1">
        <f t="array" ref="K4019">IFERROR(_FV(_xldudf_EVEONLINE_TYPE(_FV(_FV(A4019,"type"),"id")),"Adjusted Price",TRUE),0)</f>
        <v>0</v>
      </c>
      <c r="L4019" s="4">
        <f t="shared" si="62"/>
        <v>0</v>
      </c>
    </row>
    <row r="4020" spans="2:12">
      <c r="B4020" t="str" cm="1">
        <f t="array" ref="B4020">IF(A4020="","-",_xldudf_EVEONLINE_GROUP(_FV(_FV(A4020,"type"),"groupID")))</f>
        <v>-</v>
      </c>
      <c r="C4020" t="str" cm="1">
        <f t="array" ref="C4020">IF(B4020="-","-",_xldudf_EVEONLINE_CATEGORY(_FV(B4020,"category_id")))</f>
        <v>-</v>
      </c>
      <c r="K4020" s="4" cm="1">
        <f t="array" ref="K4020">IFERROR(_FV(_xldudf_EVEONLINE_TYPE(_FV(_FV(A4020,"type"),"id")),"Adjusted Price",TRUE),0)</f>
        <v>0</v>
      </c>
      <c r="L4020" s="4">
        <f t="shared" si="62"/>
        <v>0</v>
      </c>
    </row>
    <row r="4021" spans="2:12">
      <c r="B4021" t="str" cm="1">
        <f t="array" ref="B4021">IF(A4021="","-",_xldudf_EVEONLINE_GROUP(_FV(_FV(A4021,"type"),"groupID")))</f>
        <v>-</v>
      </c>
      <c r="C4021" t="str" cm="1">
        <f t="array" ref="C4021">IF(B4021="-","-",_xldudf_EVEONLINE_CATEGORY(_FV(B4021,"category_id")))</f>
        <v>-</v>
      </c>
      <c r="K4021" s="4" cm="1">
        <f t="array" ref="K4021">IFERROR(_FV(_xldudf_EVEONLINE_TYPE(_FV(_FV(A4021,"type"),"id")),"Adjusted Price",TRUE),0)</f>
        <v>0</v>
      </c>
      <c r="L4021" s="4">
        <f t="shared" si="62"/>
        <v>0</v>
      </c>
    </row>
    <row r="4022" spans="2:12">
      <c r="B4022" t="str" cm="1">
        <f t="array" ref="B4022">IF(A4022="","-",_xldudf_EVEONLINE_GROUP(_FV(_FV(A4022,"type"),"groupID")))</f>
        <v>-</v>
      </c>
      <c r="C4022" t="str" cm="1">
        <f t="array" ref="C4022">IF(B4022="-","-",_xldudf_EVEONLINE_CATEGORY(_FV(B4022,"category_id")))</f>
        <v>-</v>
      </c>
      <c r="K4022" s="4" cm="1">
        <f t="array" ref="K4022">IFERROR(_FV(_xldudf_EVEONLINE_TYPE(_FV(_FV(A4022,"type"),"id")),"Adjusted Price",TRUE),0)</f>
        <v>0</v>
      </c>
      <c r="L4022" s="4">
        <f t="shared" si="62"/>
        <v>0</v>
      </c>
    </row>
    <row r="4023" spans="2:12">
      <c r="B4023" t="str" cm="1">
        <f t="array" ref="B4023">IF(A4023="","-",_xldudf_EVEONLINE_GROUP(_FV(_FV(A4023,"type"),"groupID")))</f>
        <v>-</v>
      </c>
      <c r="C4023" t="str" cm="1">
        <f t="array" ref="C4023">IF(B4023="-","-",_xldudf_EVEONLINE_CATEGORY(_FV(B4023,"category_id")))</f>
        <v>-</v>
      </c>
      <c r="K4023" s="4" cm="1">
        <f t="array" ref="K4023">IFERROR(_FV(_xldudf_EVEONLINE_TYPE(_FV(_FV(A4023,"type"),"id")),"Adjusted Price",TRUE),0)</f>
        <v>0</v>
      </c>
      <c r="L4023" s="4">
        <f t="shared" si="62"/>
        <v>0</v>
      </c>
    </row>
    <row r="4024" spans="2:12">
      <c r="B4024" t="str" cm="1">
        <f t="array" ref="B4024">IF(A4024="","-",_xldudf_EVEONLINE_GROUP(_FV(_FV(A4024,"type"),"groupID")))</f>
        <v>-</v>
      </c>
      <c r="C4024" t="str" cm="1">
        <f t="array" ref="C4024">IF(B4024="-","-",_xldudf_EVEONLINE_CATEGORY(_FV(B4024,"category_id")))</f>
        <v>-</v>
      </c>
      <c r="K4024" s="4" cm="1">
        <f t="array" ref="K4024">IFERROR(_FV(_xldudf_EVEONLINE_TYPE(_FV(_FV(A4024,"type"),"id")),"Adjusted Price",TRUE),0)</f>
        <v>0</v>
      </c>
      <c r="L4024" s="4">
        <f t="shared" si="62"/>
        <v>0</v>
      </c>
    </row>
    <row r="4025" spans="2:12">
      <c r="B4025" t="str" cm="1">
        <f t="array" ref="B4025">IF(A4025="","-",_xldudf_EVEONLINE_GROUP(_FV(_FV(A4025,"type"),"groupID")))</f>
        <v>-</v>
      </c>
      <c r="C4025" t="str" cm="1">
        <f t="array" ref="C4025">IF(B4025="-","-",_xldudf_EVEONLINE_CATEGORY(_FV(B4025,"category_id")))</f>
        <v>-</v>
      </c>
      <c r="K4025" s="4" cm="1">
        <f t="array" ref="K4025">IFERROR(_FV(_xldudf_EVEONLINE_TYPE(_FV(_FV(A4025,"type"),"id")),"Adjusted Price",TRUE),0)</f>
        <v>0</v>
      </c>
      <c r="L4025" s="4">
        <f t="shared" si="62"/>
        <v>0</v>
      </c>
    </row>
    <row r="4026" spans="2:12">
      <c r="B4026" t="str" cm="1">
        <f t="array" ref="B4026">IF(A4026="","-",_xldudf_EVEONLINE_GROUP(_FV(_FV(A4026,"type"),"groupID")))</f>
        <v>-</v>
      </c>
      <c r="C4026" t="str" cm="1">
        <f t="array" ref="C4026">IF(B4026="-","-",_xldudf_EVEONLINE_CATEGORY(_FV(B4026,"category_id")))</f>
        <v>-</v>
      </c>
      <c r="K4026" s="4" cm="1">
        <f t="array" ref="K4026">IFERROR(_FV(_xldudf_EVEONLINE_TYPE(_FV(_FV(A4026,"type"),"id")),"Adjusted Price",TRUE),0)</f>
        <v>0</v>
      </c>
      <c r="L4026" s="4">
        <f t="shared" si="62"/>
        <v>0</v>
      </c>
    </row>
    <row r="4027" spans="2:12">
      <c r="B4027" t="str" cm="1">
        <f t="array" ref="B4027">IF(A4027="","-",_xldudf_EVEONLINE_GROUP(_FV(_FV(A4027,"type"),"groupID")))</f>
        <v>-</v>
      </c>
      <c r="C4027" t="str" cm="1">
        <f t="array" ref="C4027">IF(B4027="-","-",_xldudf_EVEONLINE_CATEGORY(_FV(B4027,"category_id")))</f>
        <v>-</v>
      </c>
      <c r="K4027" s="4" cm="1">
        <f t="array" ref="K4027">IFERROR(_FV(_xldudf_EVEONLINE_TYPE(_FV(_FV(A4027,"type"),"id")),"Adjusted Price",TRUE),0)</f>
        <v>0</v>
      </c>
      <c r="L4027" s="4">
        <f t="shared" si="62"/>
        <v>0</v>
      </c>
    </row>
    <row r="4028" spans="2:12">
      <c r="B4028" t="str" cm="1">
        <f t="array" ref="B4028">IF(A4028="","-",_xldudf_EVEONLINE_GROUP(_FV(_FV(A4028,"type"),"groupID")))</f>
        <v>-</v>
      </c>
      <c r="C4028" t="str" cm="1">
        <f t="array" ref="C4028">IF(B4028="-","-",_xldudf_EVEONLINE_CATEGORY(_FV(B4028,"category_id")))</f>
        <v>-</v>
      </c>
      <c r="K4028" s="4" cm="1">
        <f t="array" ref="K4028">IFERROR(_FV(_xldudf_EVEONLINE_TYPE(_FV(_FV(A4028,"type"),"id")),"Adjusted Price",TRUE),0)</f>
        <v>0</v>
      </c>
      <c r="L4028" s="4">
        <f t="shared" si="62"/>
        <v>0</v>
      </c>
    </row>
    <row r="4029" spans="2:12">
      <c r="B4029" t="str" cm="1">
        <f t="array" ref="B4029">IF(A4029="","-",_xldudf_EVEONLINE_GROUP(_FV(_FV(A4029,"type"),"groupID")))</f>
        <v>-</v>
      </c>
      <c r="C4029" t="str" cm="1">
        <f t="array" ref="C4029">IF(B4029="-","-",_xldudf_EVEONLINE_CATEGORY(_FV(B4029,"category_id")))</f>
        <v>-</v>
      </c>
      <c r="K4029" s="4" cm="1">
        <f t="array" ref="K4029">IFERROR(_FV(_xldudf_EVEONLINE_TYPE(_FV(_FV(A4029,"type"),"id")),"Adjusted Price",TRUE),0)</f>
        <v>0</v>
      </c>
      <c r="L4029" s="4">
        <f t="shared" si="62"/>
        <v>0</v>
      </c>
    </row>
    <row r="4030" spans="2:12">
      <c r="B4030" t="str" cm="1">
        <f t="array" ref="B4030">IF(A4030="","-",_xldudf_EVEONLINE_GROUP(_FV(_FV(A4030,"type"),"groupID")))</f>
        <v>-</v>
      </c>
      <c r="C4030" t="str" cm="1">
        <f t="array" ref="C4030">IF(B4030="-","-",_xldudf_EVEONLINE_CATEGORY(_FV(B4030,"category_id")))</f>
        <v>-</v>
      </c>
      <c r="K4030" s="4" cm="1">
        <f t="array" ref="K4030">IFERROR(_FV(_xldudf_EVEONLINE_TYPE(_FV(_FV(A4030,"type"),"id")),"Adjusted Price",TRUE),0)</f>
        <v>0</v>
      </c>
      <c r="L4030" s="4">
        <f t="shared" si="62"/>
        <v>0</v>
      </c>
    </row>
    <row r="4031" spans="2:12">
      <c r="B4031" t="str" cm="1">
        <f t="array" ref="B4031">IF(A4031="","-",_xldudf_EVEONLINE_GROUP(_FV(_FV(A4031,"type"),"groupID")))</f>
        <v>-</v>
      </c>
      <c r="C4031" t="str" cm="1">
        <f t="array" ref="C4031">IF(B4031="-","-",_xldudf_EVEONLINE_CATEGORY(_FV(B4031,"category_id")))</f>
        <v>-</v>
      </c>
      <c r="K4031" s="4" cm="1">
        <f t="array" ref="K4031">IFERROR(_FV(_xldudf_EVEONLINE_TYPE(_FV(_FV(A4031,"type"),"id")),"Adjusted Price",TRUE),0)</f>
        <v>0</v>
      </c>
      <c r="L4031" s="4">
        <f t="shared" si="62"/>
        <v>0</v>
      </c>
    </row>
    <row r="4032" spans="2:12">
      <c r="B4032" t="str" cm="1">
        <f t="array" ref="B4032">IF(A4032="","-",_xldudf_EVEONLINE_GROUP(_FV(_FV(A4032,"type"),"groupID")))</f>
        <v>-</v>
      </c>
      <c r="C4032" t="str" cm="1">
        <f t="array" ref="C4032">IF(B4032="-","-",_xldudf_EVEONLINE_CATEGORY(_FV(B4032,"category_id")))</f>
        <v>-</v>
      </c>
      <c r="K4032" s="4" cm="1">
        <f t="array" ref="K4032">IFERROR(_FV(_xldudf_EVEONLINE_TYPE(_FV(_FV(A4032,"type"),"id")),"Adjusted Price",TRUE),0)</f>
        <v>0</v>
      </c>
      <c r="L4032" s="4">
        <f t="shared" si="62"/>
        <v>0</v>
      </c>
    </row>
    <row r="4033" spans="2:12">
      <c r="B4033" t="str" cm="1">
        <f t="array" ref="B4033">IF(A4033="","-",_xldudf_EVEONLINE_GROUP(_FV(_FV(A4033,"type"),"groupID")))</f>
        <v>-</v>
      </c>
      <c r="C4033" t="str" cm="1">
        <f t="array" ref="C4033">IF(B4033="-","-",_xldudf_EVEONLINE_CATEGORY(_FV(B4033,"category_id")))</f>
        <v>-</v>
      </c>
      <c r="K4033" s="4" cm="1">
        <f t="array" ref="K4033">IFERROR(_FV(_xldudf_EVEONLINE_TYPE(_FV(_FV(A4033,"type"),"id")),"Adjusted Price",TRUE),0)</f>
        <v>0</v>
      </c>
      <c r="L4033" s="4">
        <f t="shared" si="62"/>
        <v>0</v>
      </c>
    </row>
    <row r="4034" spans="2:12">
      <c r="B4034" t="str" cm="1">
        <f t="array" ref="B4034">IF(A4034="","-",_xldudf_EVEONLINE_GROUP(_FV(_FV(A4034,"type"),"groupID")))</f>
        <v>-</v>
      </c>
      <c r="C4034" t="str" cm="1">
        <f t="array" ref="C4034">IF(B4034="-","-",_xldudf_EVEONLINE_CATEGORY(_FV(B4034,"category_id")))</f>
        <v>-</v>
      </c>
      <c r="K4034" s="4" cm="1">
        <f t="array" ref="K4034">IFERROR(_FV(_xldudf_EVEONLINE_TYPE(_FV(_FV(A4034,"type"),"id")),"Adjusted Price",TRUE),0)</f>
        <v>0</v>
      </c>
      <c r="L4034" s="4">
        <f t="shared" si="62"/>
        <v>0</v>
      </c>
    </row>
    <row r="4035" spans="2:12">
      <c r="B4035" t="str" cm="1">
        <f t="array" ref="B4035">IF(A4035="","-",_xldudf_EVEONLINE_GROUP(_FV(_FV(A4035,"type"),"groupID")))</f>
        <v>-</v>
      </c>
      <c r="C4035" t="str" cm="1">
        <f t="array" ref="C4035">IF(B4035="-","-",_xldudf_EVEONLINE_CATEGORY(_FV(B4035,"category_id")))</f>
        <v>-</v>
      </c>
      <c r="K4035" s="4" cm="1">
        <f t="array" ref="K4035">IFERROR(_FV(_xldudf_EVEONLINE_TYPE(_FV(_FV(A4035,"type"),"id")),"Adjusted Price",TRUE),0)</f>
        <v>0</v>
      </c>
      <c r="L4035" s="4">
        <f t="shared" ref="L4035:L4098" si="63">F4035*K4035</f>
        <v>0</v>
      </c>
    </row>
    <row r="4036" spans="2:12">
      <c r="B4036" t="str" cm="1">
        <f t="array" ref="B4036">IF(A4036="","-",_xldudf_EVEONLINE_GROUP(_FV(_FV(A4036,"type"),"groupID")))</f>
        <v>-</v>
      </c>
      <c r="C4036" t="str" cm="1">
        <f t="array" ref="C4036">IF(B4036="-","-",_xldudf_EVEONLINE_CATEGORY(_FV(B4036,"category_id")))</f>
        <v>-</v>
      </c>
      <c r="K4036" s="4" cm="1">
        <f t="array" ref="K4036">IFERROR(_FV(_xldudf_EVEONLINE_TYPE(_FV(_FV(A4036,"type"),"id")),"Adjusted Price",TRUE),0)</f>
        <v>0</v>
      </c>
      <c r="L4036" s="4">
        <f t="shared" si="63"/>
        <v>0</v>
      </c>
    </row>
    <row r="4037" spans="2:12">
      <c r="B4037" t="str" cm="1">
        <f t="array" ref="B4037">IF(A4037="","-",_xldudf_EVEONLINE_GROUP(_FV(_FV(A4037,"type"),"groupID")))</f>
        <v>-</v>
      </c>
      <c r="C4037" t="str" cm="1">
        <f t="array" ref="C4037">IF(B4037="-","-",_xldudf_EVEONLINE_CATEGORY(_FV(B4037,"category_id")))</f>
        <v>-</v>
      </c>
      <c r="K4037" s="4" cm="1">
        <f t="array" ref="K4037">IFERROR(_FV(_xldudf_EVEONLINE_TYPE(_FV(_FV(A4037,"type"),"id")),"Adjusted Price",TRUE),0)</f>
        <v>0</v>
      </c>
      <c r="L4037" s="4">
        <f t="shared" si="63"/>
        <v>0</v>
      </c>
    </row>
    <row r="4038" spans="2:12">
      <c r="B4038" t="str" cm="1">
        <f t="array" ref="B4038">IF(A4038="","-",_xldudf_EVEONLINE_GROUP(_FV(_FV(A4038,"type"),"groupID")))</f>
        <v>-</v>
      </c>
      <c r="C4038" t="str" cm="1">
        <f t="array" ref="C4038">IF(B4038="-","-",_xldudf_EVEONLINE_CATEGORY(_FV(B4038,"category_id")))</f>
        <v>-</v>
      </c>
      <c r="K4038" s="4" cm="1">
        <f t="array" ref="K4038">IFERROR(_FV(_xldudf_EVEONLINE_TYPE(_FV(_FV(A4038,"type"),"id")),"Adjusted Price",TRUE),0)</f>
        <v>0</v>
      </c>
      <c r="L4038" s="4">
        <f t="shared" si="63"/>
        <v>0</v>
      </c>
    </row>
    <row r="4039" spans="2:12">
      <c r="B4039" t="str" cm="1">
        <f t="array" ref="B4039">IF(A4039="","-",_xldudf_EVEONLINE_GROUP(_FV(_FV(A4039,"type"),"groupID")))</f>
        <v>-</v>
      </c>
      <c r="C4039" t="str" cm="1">
        <f t="array" ref="C4039">IF(B4039="-","-",_xldudf_EVEONLINE_CATEGORY(_FV(B4039,"category_id")))</f>
        <v>-</v>
      </c>
      <c r="K4039" s="4" cm="1">
        <f t="array" ref="K4039">IFERROR(_FV(_xldudf_EVEONLINE_TYPE(_FV(_FV(A4039,"type"),"id")),"Adjusted Price",TRUE),0)</f>
        <v>0</v>
      </c>
      <c r="L4039" s="4">
        <f t="shared" si="63"/>
        <v>0</v>
      </c>
    </row>
    <row r="4040" spans="2:12">
      <c r="B4040" t="str" cm="1">
        <f t="array" ref="B4040">IF(A4040="","-",_xldudf_EVEONLINE_GROUP(_FV(_FV(A4040,"type"),"groupID")))</f>
        <v>-</v>
      </c>
      <c r="C4040" t="str" cm="1">
        <f t="array" ref="C4040">IF(B4040="-","-",_xldudf_EVEONLINE_CATEGORY(_FV(B4040,"category_id")))</f>
        <v>-</v>
      </c>
      <c r="K4040" s="4" cm="1">
        <f t="array" ref="K4040">IFERROR(_FV(_xldudf_EVEONLINE_TYPE(_FV(_FV(A4040,"type"),"id")),"Adjusted Price",TRUE),0)</f>
        <v>0</v>
      </c>
      <c r="L4040" s="4">
        <f t="shared" si="63"/>
        <v>0</v>
      </c>
    </row>
    <row r="4041" spans="2:12">
      <c r="B4041" t="str" cm="1">
        <f t="array" ref="B4041">IF(A4041="","-",_xldudf_EVEONLINE_GROUP(_FV(_FV(A4041,"type"),"groupID")))</f>
        <v>-</v>
      </c>
      <c r="C4041" t="str" cm="1">
        <f t="array" ref="C4041">IF(B4041="-","-",_xldudf_EVEONLINE_CATEGORY(_FV(B4041,"category_id")))</f>
        <v>-</v>
      </c>
      <c r="K4041" s="4" cm="1">
        <f t="array" ref="K4041">IFERROR(_FV(_xldudf_EVEONLINE_TYPE(_FV(_FV(A4041,"type"),"id")),"Adjusted Price",TRUE),0)</f>
        <v>0</v>
      </c>
      <c r="L4041" s="4">
        <f t="shared" si="63"/>
        <v>0</v>
      </c>
    </row>
    <row r="4042" spans="2:12">
      <c r="B4042" t="str" cm="1">
        <f t="array" ref="B4042">IF(A4042="","-",_xldudf_EVEONLINE_GROUP(_FV(_FV(A4042,"type"),"groupID")))</f>
        <v>-</v>
      </c>
      <c r="C4042" t="str" cm="1">
        <f t="array" ref="C4042">IF(B4042="-","-",_xldudf_EVEONLINE_CATEGORY(_FV(B4042,"category_id")))</f>
        <v>-</v>
      </c>
      <c r="K4042" s="4" cm="1">
        <f t="array" ref="K4042">IFERROR(_FV(_xldudf_EVEONLINE_TYPE(_FV(_FV(A4042,"type"),"id")),"Adjusted Price",TRUE),0)</f>
        <v>0</v>
      </c>
      <c r="L4042" s="4">
        <f t="shared" si="63"/>
        <v>0</v>
      </c>
    </row>
    <row r="4043" spans="2:12">
      <c r="B4043" t="str" cm="1">
        <f t="array" ref="B4043">IF(A4043="","-",_xldudf_EVEONLINE_GROUP(_FV(_FV(A4043,"type"),"groupID")))</f>
        <v>-</v>
      </c>
      <c r="C4043" t="str" cm="1">
        <f t="array" ref="C4043">IF(B4043="-","-",_xldudf_EVEONLINE_CATEGORY(_FV(B4043,"category_id")))</f>
        <v>-</v>
      </c>
      <c r="K4043" s="4" cm="1">
        <f t="array" ref="K4043">IFERROR(_FV(_xldudf_EVEONLINE_TYPE(_FV(_FV(A4043,"type"),"id")),"Adjusted Price",TRUE),0)</f>
        <v>0</v>
      </c>
      <c r="L4043" s="4">
        <f t="shared" si="63"/>
        <v>0</v>
      </c>
    </row>
    <row r="4044" spans="2:12">
      <c r="B4044" t="str" cm="1">
        <f t="array" ref="B4044">IF(A4044="","-",_xldudf_EVEONLINE_GROUP(_FV(_FV(A4044,"type"),"groupID")))</f>
        <v>-</v>
      </c>
      <c r="C4044" t="str" cm="1">
        <f t="array" ref="C4044">IF(B4044="-","-",_xldudf_EVEONLINE_CATEGORY(_FV(B4044,"category_id")))</f>
        <v>-</v>
      </c>
      <c r="K4044" s="4" cm="1">
        <f t="array" ref="K4044">IFERROR(_FV(_xldudf_EVEONLINE_TYPE(_FV(_FV(A4044,"type"),"id")),"Adjusted Price",TRUE),0)</f>
        <v>0</v>
      </c>
      <c r="L4044" s="4">
        <f t="shared" si="63"/>
        <v>0</v>
      </c>
    </row>
    <row r="4045" spans="2:12">
      <c r="B4045" t="str" cm="1">
        <f t="array" ref="B4045">IF(A4045="","-",_xldudf_EVEONLINE_GROUP(_FV(_FV(A4045,"type"),"groupID")))</f>
        <v>-</v>
      </c>
      <c r="C4045" t="str" cm="1">
        <f t="array" ref="C4045">IF(B4045="-","-",_xldudf_EVEONLINE_CATEGORY(_FV(B4045,"category_id")))</f>
        <v>-</v>
      </c>
      <c r="K4045" s="4" cm="1">
        <f t="array" ref="K4045">IFERROR(_FV(_xldudf_EVEONLINE_TYPE(_FV(_FV(A4045,"type"),"id")),"Adjusted Price",TRUE),0)</f>
        <v>0</v>
      </c>
      <c r="L4045" s="4">
        <f t="shared" si="63"/>
        <v>0</v>
      </c>
    </row>
    <row r="4046" spans="2:12">
      <c r="B4046" t="str" cm="1">
        <f t="array" ref="B4046">IF(A4046="","-",_xldudf_EVEONLINE_GROUP(_FV(_FV(A4046,"type"),"groupID")))</f>
        <v>-</v>
      </c>
      <c r="C4046" t="str" cm="1">
        <f t="array" ref="C4046">IF(B4046="-","-",_xldudf_EVEONLINE_CATEGORY(_FV(B4046,"category_id")))</f>
        <v>-</v>
      </c>
      <c r="K4046" s="4" cm="1">
        <f t="array" ref="K4046">IFERROR(_FV(_xldudf_EVEONLINE_TYPE(_FV(_FV(A4046,"type"),"id")),"Adjusted Price",TRUE),0)</f>
        <v>0</v>
      </c>
      <c r="L4046" s="4">
        <f t="shared" si="63"/>
        <v>0</v>
      </c>
    </row>
    <row r="4047" spans="2:12">
      <c r="B4047" t="str" cm="1">
        <f t="array" ref="B4047">IF(A4047="","-",_xldudf_EVEONLINE_GROUP(_FV(_FV(A4047,"type"),"groupID")))</f>
        <v>-</v>
      </c>
      <c r="C4047" t="str" cm="1">
        <f t="array" ref="C4047">IF(B4047="-","-",_xldudf_EVEONLINE_CATEGORY(_FV(B4047,"category_id")))</f>
        <v>-</v>
      </c>
      <c r="K4047" s="4" cm="1">
        <f t="array" ref="K4047">IFERROR(_FV(_xldudf_EVEONLINE_TYPE(_FV(_FV(A4047,"type"),"id")),"Adjusted Price",TRUE),0)</f>
        <v>0</v>
      </c>
      <c r="L4047" s="4">
        <f t="shared" si="63"/>
        <v>0</v>
      </c>
    </row>
    <row r="4048" spans="2:12">
      <c r="B4048" t="str" cm="1">
        <f t="array" ref="B4048">IF(A4048="","-",_xldudf_EVEONLINE_GROUP(_FV(_FV(A4048,"type"),"groupID")))</f>
        <v>-</v>
      </c>
      <c r="C4048" t="str" cm="1">
        <f t="array" ref="C4048">IF(B4048="-","-",_xldudf_EVEONLINE_CATEGORY(_FV(B4048,"category_id")))</f>
        <v>-</v>
      </c>
      <c r="K4048" s="4" cm="1">
        <f t="array" ref="K4048">IFERROR(_FV(_xldudf_EVEONLINE_TYPE(_FV(_FV(A4048,"type"),"id")),"Adjusted Price",TRUE),0)</f>
        <v>0</v>
      </c>
      <c r="L4048" s="4">
        <f t="shared" si="63"/>
        <v>0</v>
      </c>
    </row>
    <row r="4049" spans="2:12">
      <c r="B4049" t="str" cm="1">
        <f t="array" ref="B4049">IF(A4049="","-",_xldudf_EVEONLINE_GROUP(_FV(_FV(A4049,"type"),"groupID")))</f>
        <v>-</v>
      </c>
      <c r="C4049" t="str" cm="1">
        <f t="array" ref="C4049">IF(B4049="-","-",_xldudf_EVEONLINE_CATEGORY(_FV(B4049,"category_id")))</f>
        <v>-</v>
      </c>
      <c r="K4049" s="4" cm="1">
        <f t="array" ref="K4049">IFERROR(_FV(_xldudf_EVEONLINE_TYPE(_FV(_FV(A4049,"type"),"id")),"Adjusted Price",TRUE),0)</f>
        <v>0</v>
      </c>
      <c r="L4049" s="4">
        <f t="shared" si="63"/>
        <v>0</v>
      </c>
    </row>
    <row r="4050" spans="2:12">
      <c r="B4050" t="str" cm="1">
        <f t="array" ref="B4050">IF(A4050="","-",_xldudf_EVEONLINE_GROUP(_FV(_FV(A4050,"type"),"groupID")))</f>
        <v>-</v>
      </c>
      <c r="C4050" t="str" cm="1">
        <f t="array" ref="C4050">IF(B4050="-","-",_xldudf_EVEONLINE_CATEGORY(_FV(B4050,"category_id")))</f>
        <v>-</v>
      </c>
      <c r="K4050" s="4" cm="1">
        <f t="array" ref="K4050">IFERROR(_FV(_xldudf_EVEONLINE_TYPE(_FV(_FV(A4050,"type"),"id")),"Adjusted Price",TRUE),0)</f>
        <v>0</v>
      </c>
      <c r="L4050" s="4">
        <f t="shared" si="63"/>
        <v>0</v>
      </c>
    </row>
    <row r="4051" spans="2:12">
      <c r="B4051" t="str" cm="1">
        <f t="array" ref="B4051">IF(A4051="","-",_xldudf_EVEONLINE_GROUP(_FV(_FV(A4051,"type"),"groupID")))</f>
        <v>-</v>
      </c>
      <c r="C4051" t="str" cm="1">
        <f t="array" ref="C4051">IF(B4051="-","-",_xldudf_EVEONLINE_CATEGORY(_FV(B4051,"category_id")))</f>
        <v>-</v>
      </c>
      <c r="K4051" s="4" cm="1">
        <f t="array" ref="K4051">IFERROR(_FV(_xldudf_EVEONLINE_TYPE(_FV(_FV(A4051,"type"),"id")),"Adjusted Price",TRUE),0)</f>
        <v>0</v>
      </c>
      <c r="L4051" s="4">
        <f t="shared" si="63"/>
        <v>0</v>
      </c>
    </row>
    <row r="4052" spans="2:12">
      <c r="B4052" t="str" cm="1">
        <f t="array" ref="B4052">IF(A4052="","-",_xldudf_EVEONLINE_GROUP(_FV(_FV(A4052,"type"),"groupID")))</f>
        <v>-</v>
      </c>
      <c r="C4052" t="str" cm="1">
        <f t="array" ref="C4052">IF(B4052="-","-",_xldudf_EVEONLINE_CATEGORY(_FV(B4052,"category_id")))</f>
        <v>-</v>
      </c>
      <c r="K4052" s="4" cm="1">
        <f t="array" ref="K4052">IFERROR(_FV(_xldudf_EVEONLINE_TYPE(_FV(_FV(A4052,"type"),"id")),"Adjusted Price",TRUE),0)</f>
        <v>0</v>
      </c>
      <c r="L4052" s="4">
        <f t="shared" si="63"/>
        <v>0</v>
      </c>
    </row>
    <row r="4053" spans="2:12">
      <c r="B4053" t="str" cm="1">
        <f t="array" ref="B4053">IF(A4053="","-",_xldudf_EVEONLINE_GROUP(_FV(_FV(A4053,"type"),"groupID")))</f>
        <v>-</v>
      </c>
      <c r="C4053" t="str" cm="1">
        <f t="array" ref="C4053">IF(B4053="-","-",_xldudf_EVEONLINE_CATEGORY(_FV(B4053,"category_id")))</f>
        <v>-</v>
      </c>
      <c r="K4053" s="4" cm="1">
        <f t="array" ref="K4053">IFERROR(_FV(_xldudf_EVEONLINE_TYPE(_FV(_FV(A4053,"type"),"id")),"Adjusted Price",TRUE),0)</f>
        <v>0</v>
      </c>
      <c r="L4053" s="4">
        <f t="shared" si="63"/>
        <v>0</v>
      </c>
    </row>
    <row r="4054" spans="2:12">
      <c r="B4054" t="str" cm="1">
        <f t="array" ref="B4054">IF(A4054="","-",_xldudf_EVEONLINE_GROUP(_FV(_FV(A4054,"type"),"groupID")))</f>
        <v>-</v>
      </c>
      <c r="C4054" t="str" cm="1">
        <f t="array" ref="C4054">IF(B4054="-","-",_xldudf_EVEONLINE_CATEGORY(_FV(B4054,"category_id")))</f>
        <v>-</v>
      </c>
      <c r="K4054" s="4" cm="1">
        <f t="array" ref="K4054">IFERROR(_FV(_xldudf_EVEONLINE_TYPE(_FV(_FV(A4054,"type"),"id")),"Adjusted Price",TRUE),0)</f>
        <v>0</v>
      </c>
      <c r="L4054" s="4">
        <f t="shared" si="63"/>
        <v>0</v>
      </c>
    </row>
    <row r="4055" spans="2:12">
      <c r="B4055" t="str" cm="1">
        <f t="array" ref="B4055">IF(A4055="","-",_xldudf_EVEONLINE_GROUP(_FV(_FV(A4055,"type"),"groupID")))</f>
        <v>-</v>
      </c>
      <c r="C4055" t="str" cm="1">
        <f t="array" ref="C4055">IF(B4055="-","-",_xldudf_EVEONLINE_CATEGORY(_FV(B4055,"category_id")))</f>
        <v>-</v>
      </c>
      <c r="K4055" s="4" cm="1">
        <f t="array" ref="K4055">IFERROR(_FV(_xldudf_EVEONLINE_TYPE(_FV(_FV(A4055,"type"),"id")),"Adjusted Price",TRUE),0)</f>
        <v>0</v>
      </c>
      <c r="L4055" s="4">
        <f t="shared" si="63"/>
        <v>0</v>
      </c>
    </row>
    <row r="4056" spans="2:12">
      <c r="B4056" t="str" cm="1">
        <f t="array" ref="B4056">IF(A4056="","-",_xldudf_EVEONLINE_GROUP(_FV(_FV(A4056,"type"),"groupID")))</f>
        <v>-</v>
      </c>
      <c r="C4056" t="str" cm="1">
        <f t="array" ref="C4056">IF(B4056="-","-",_xldudf_EVEONLINE_CATEGORY(_FV(B4056,"category_id")))</f>
        <v>-</v>
      </c>
      <c r="K4056" s="4" cm="1">
        <f t="array" ref="K4056">IFERROR(_FV(_xldudf_EVEONLINE_TYPE(_FV(_FV(A4056,"type"),"id")),"Adjusted Price",TRUE),0)</f>
        <v>0</v>
      </c>
      <c r="L4056" s="4">
        <f t="shared" si="63"/>
        <v>0</v>
      </c>
    </row>
    <row r="4057" spans="2:12">
      <c r="B4057" t="str" cm="1">
        <f t="array" ref="B4057">IF(A4057="","-",_xldudf_EVEONLINE_GROUP(_FV(_FV(A4057,"type"),"groupID")))</f>
        <v>-</v>
      </c>
      <c r="C4057" t="str" cm="1">
        <f t="array" ref="C4057">IF(B4057="-","-",_xldudf_EVEONLINE_CATEGORY(_FV(B4057,"category_id")))</f>
        <v>-</v>
      </c>
      <c r="K4057" s="4" cm="1">
        <f t="array" ref="K4057">IFERROR(_FV(_xldudf_EVEONLINE_TYPE(_FV(_FV(A4057,"type"),"id")),"Adjusted Price",TRUE),0)</f>
        <v>0</v>
      </c>
      <c r="L4057" s="4">
        <f t="shared" si="63"/>
        <v>0</v>
      </c>
    </row>
    <row r="4058" spans="2:12">
      <c r="B4058" t="str" cm="1">
        <f t="array" ref="B4058">IF(A4058="","-",_xldudf_EVEONLINE_GROUP(_FV(_FV(A4058,"type"),"groupID")))</f>
        <v>-</v>
      </c>
      <c r="C4058" t="str" cm="1">
        <f t="array" ref="C4058">IF(B4058="-","-",_xldudf_EVEONLINE_CATEGORY(_FV(B4058,"category_id")))</f>
        <v>-</v>
      </c>
      <c r="K4058" s="4" cm="1">
        <f t="array" ref="K4058">IFERROR(_FV(_xldudf_EVEONLINE_TYPE(_FV(_FV(A4058,"type"),"id")),"Adjusted Price",TRUE),0)</f>
        <v>0</v>
      </c>
      <c r="L4058" s="4">
        <f t="shared" si="63"/>
        <v>0</v>
      </c>
    </row>
    <row r="4059" spans="2:12">
      <c r="B4059" t="str" cm="1">
        <f t="array" ref="B4059">IF(A4059="","-",_xldudf_EVEONLINE_GROUP(_FV(_FV(A4059,"type"),"groupID")))</f>
        <v>-</v>
      </c>
      <c r="C4059" t="str" cm="1">
        <f t="array" ref="C4059">IF(B4059="-","-",_xldudf_EVEONLINE_CATEGORY(_FV(B4059,"category_id")))</f>
        <v>-</v>
      </c>
      <c r="K4059" s="4" cm="1">
        <f t="array" ref="K4059">IFERROR(_FV(_xldudf_EVEONLINE_TYPE(_FV(_FV(A4059,"type"),"id")),"Adjusted Price",TRUE),0)</f>
        <v>0</v>
      </c>
      <c r="L4059" s="4">
        <f t="shared" si="63"/>
        <v>0</v>
      </c>
    </row>
    <row r="4060" spans="2:12">
      <c r="B4060" t="str" cm="1">
        <f t="array" ref="B4060">IF(A4060="","-",_xldudf_EVEONLINE_GROUP(_FV(_FV(A4060,"type"),"groupID")))</f>
        <v>-</v>
      </c>
      <c r="C4060" t="str" cm="1">
        <f t="array" ref="C4060">IF(B4060="-","-",_xldudf_EVEONLINE_CATEGORY(_FV(B4060,"category_id")))</f>
        <v>-</v>
      </c>
      <c r="K4060" s="4" cm="1">
        <f t="array" ref="K4060">IFERROR(_FV(_xldudf_EVEONLINE_TYPE(_FV(_FV(A4060,"type"),"id")),"Adjusted Price",TRUE),0)</f>
        <v>0</v>
      </c>
      <c r="L4060" s="4">
        <f t="shared" si="63"/>
        <v>0</v>
      </c>
    </row>
    <row r="4061" spans="2:12">
      <c r="B4061" t="str" cm="1">
        <f t="array" ref="B4061">IF(A4061="","-",_xldudf_EVEONLINE_GROUP(_FV(_FV(A4061,"type"),"groupID")))</f>
        <v>-</v>
      </c>
      <c r="C4061" t="str" cm="1">
        <f t="array" ref="C4061">IF(B4061="-","-",_xldudf_EVEONLINE_CATEGORY(_FV(B4061,"category_id")))</f>
        <v>-</v>
      </c>
      <c r="K4061" s="4" cm="1">
        <f t="array" ref="K4061">IFERROR(_FV(_xldudf_EVEONLINE_TYPE(_FV(_FV(A4061,"type"),"id")),"Adjusted Price",TRUE),0)</f>
        <v>0</v>
      </c>
      <c r="L4061" s="4">
        <f t="shared" si="63"/>
        <v>0</v>
      </c>
    </row>
    <row r="4062" spans="2:12">
      <c r="B4062" t="str" cm="1">
        <f t="array" ref="B4062">IF(A4062="","-",_xldudf_EVEONLINE_GROUP(_FV(_FV(A4062,"type"),"groupID")))</f>
        <v>-</v>
      </c>
      <c r="C4062" t="str" cm="1">
        <f t="array" ref="C4062">IF(B4062="-","-",_xldudf_EVEONLINE_CATEGORY(_FV(B4062,"category_id")))</f>
        <v>-</v>
      </c>
      <c r="K4062" s="4" cm="1">
        <f t="array" ref="K4062">IFERROR(_FV(_xldudf_EVEONLINE_TYPE(_FV(_FV(A4062,"type"),"id")),"Adjusted Price",TRUE),0)</f>
        <v>0</v>
      </c>
      <c r="L4062" s="4">
        <f t="shared" si="63"/>
        <v>0</v>
      </c>
    </row>
    <row r="4063" spans="2:12">
      <c r="B4063" t="str" cm="1">
        <f t="array" ref="B4063">IF(A4063="","-",_xldudf_EVEONLINE_GROUP(_FV(_FV(A4063,"type"),"groupID")))</f>
        <v>-</v>
      </c>
      <c r="C4063" t="str" cm="1">
        <f t="array" ref="C4063">IF(B4063="-","-",_xldudf_EVEONLINE_CATEGORY(_FV(B4063,"category_id")))</f>
        <v>-</v>
      </c>
      <c r="K4063" s="4" cm="1">
        <f t="array" ref="K4063">IFERROR(_FV(_xldudf_EVEONLINE_TYPE(_FV(_FV(A4063,"type"),"id")),"Adjusted Price",TRUE),0)</f>
        <v>0</v>
      </c>
      <c r="L4063" s="4">
        <f t="shared" si="63"/>
        <v>0</v>
      </c>
    </row>
    <row r="4064" spans="2:12">
      <c r="B4064" t="str" cm="1">
        <f t="array" ref="B4064">IF(A4064="","-",_xldudf_EVEONLINE_GROUP(_FV(_FV(A4064,"type"),"groupID")))</f>
        <v>-</v>
      </c>
      <c r="C4064" t="str" cm="1">
        <f t="array" ref="C4064">IF(B4064="-","-",_xldudf_EVEONLINE_CATEGORY(_FV(B4064,"category_id")))</f>
        <v>-</v>
      </c>
      <c r="K4064" s="4" cm="1">
        <f t="array" ref="K4064">IFERROR(_FV(_xldudf_EVEONLINE_TYPE(_FV(_FV(A4064,"type"),"id")),"Adjusted Price",TRUE),0)</f>
        <v>0</v>
      </c>
      <c r="L4064" s="4">
        <f t="shared" si="63"/>
        <v>0</v>
      </c>
    </row>
    <row r="4065" spans="2:12">
      <c r="B4065" t="str" cm="1">
        <f t="array" ref="B4065">IF(A4065="","-",_xldudf_EVEONLINE_GROUP(_FV(_FV(A4065,"type"),"groupID")))</f>
        <v>-</v>
      </c>
      <c r="C4065" t="str" cm="1">
        <f t="array" ref="C4065">IF(B4065="-","-",_xldudf_EVEONLINE_CATEGORY(_FV(B4065,"category_id")))</f>
        <v>-</v>
      </c>
      <c r="K4065" s="4" cm="1">
        <f t="array" ref="K4065">IFERROR(_FV(_xldudf_EVEONLINE_TYPE(_FV(_FV(A4065,"type"),"id")),"Adjusted Price",TRUE),0)</f>
        <v>0</v>
      </c>
      <c r="L4065" s="4">
        <f t="shared" si="63"/>
        <v>0</v>
      </c>
    </row>
    <row r="4066" spans="2:12">
      <c r="B4066" t="str" cm="1">
        <f t="array" ref="B4066">IF(A4066="","-",_xldudf_EVEONLINE_GROUP(_FV(_FV(A4066,"type"),"groupID")))</f>
        <v>-</v>
      </c>
      <c r="C4066" t="str" cm="1">
        <f t="array" ref="C4066">IF(B4066="-","-",_xldudf_EVEONLINE_CATEGORY(_FV(B4066,"category_id")))</f>
        <v>-</v>
      </c>
      <c r="K4066" s="4" cm="1">
        <f t="array" ref="K4066">IFERROR(_FV(_xldudf_EVEONLINE_TYPE(_FV(_FV(A4066,"type"),"id")),"Adjusted Price",TRUE),0)</f>
        <v>0</v>
      </c>
      <c r="L4066" s="4">
        <f t="shared" si="63"/>
        <v>0</v>
      </c>
    </row>
    <row r="4067" spans="2:12">
      <c r="B4067" t="str" cm="1">
        <f t="array" ref="B4067">IF(A4067="","-",_xldudf_EVEONLINE_GROUP(_FV(_FV(A4067,"type"),"groupID")))</f>
        <v>-</v>
      </c>
      <c r="C4067" t="str" cm="1">
        <f t="array" ref="C4067">IF(B4067="-","-",_xldudf_EVEONLINE_CATEGORY(_FV(B4067,"category_id")))</f>
        <v>-</v>
      </c>
      <c r="K4067" s="4" cm="1">
        <f t="array" ref="K4067">IFERROR(_FV(_xldudf_EVEONLINE_TYPE(_FV(_FV(A4067,"type"),"id")),"Adjusted Price",TRUE),0)</f>
        <v>0</v>
      </c>
      <c r="L4067" s="4">
        <f t="shared" si="63"/>
        <v>0</v>
      </c>
    </row>
    <row r="4068" spans="2:12">
      <c r="B4068" t="str" cm="1">
        <f t="array" ref="B4068">IF(A4068="","-",_xldudf_EVEONLINE_GROUP(_FV(_FV(A4068,"type"),"groupID")))</f>
        <v>-</v>
      </c>
      <c r="C4068" t="str" cm="1">
        <f t="array" ref="C4068">IF(B4068="-","-",_xldudf_EVEONLINE_CATEGORY(_FV(B4068,"category_id")))</f>
        <v>-</v>
      </c>
      <c r="K4068" s="4" cm="1">
        <f t="array" ref="K4068">IFERROR(_FV(_xldudf_EVEONLINE_TYPE(_FV(_FV(A4068,"type"),"id")),"Adjusted Price",TRUE),0)</f>
        <v>0</v>
      </c>
      <c r="L4068" s="4">
        <f t="shared" si="63"/>
        <v>0</v>
      </c>
    </row>
    <row r="4069" spans="2:12">
      <c r="B4069" t="str" cm="1">
        <f t="array" ref="B4069">IF(A4069="","-",_xldudf_EVEONLINE_GROUP(_FV(_FV(A4069,"type"),"groupID")))</f>
        <v>-</v>
      </c>
      <c r="C4069" t="str" cm="1">
        <f t="array" ref="C4069">IF(B4069="-","-",_xldudf_EVEONLINE_CATEGORY(_FV(B4069,"category_id")))</f>
        <v>-</v>
      </c>
      <c r="K4069" s="4" cm="1">
        <f t="array" ref="K4069">IFERROR(_FV(_xldudf_EVEONLINE_TYPE(_FV(_FV(A4069,"type"),"id")),"Adjusted Price",TRUE),0)</f>
        <v>0</v>
      </c>
      <c r="L4069" s="4">
        <f t="shared" si="63"/>
        <v>0</v>
      </c>
    </row>
    <row r="4070" spans="2:12">
      <c r="B4070" t="str" cm="1">
        <f t="array" ref="B4070">IF(A4070="","-",_xldudf_EVEONLINE_GROUP(_FV(_FV(A4070,"type"),"groupID")))</f>
        <v>-</v>
      </c>
      <c r="C4070" t="str" cm="1">
        <f t="array" ref="C4070">IF(B4070="-","-",_xldudf_EVEONLINE_CATEGORY(_FV(B4070,"category_id")))</f>
        <v>-</v>
      </c>
      <c r="K4070" s="4" cm="1">
        <f t="array" ref="K4070">IFERROR(_FV(_xldudf_EVEONLINE_TYPE(_FV(_FV(A4070,"type"),"id")),"Adjusted Price",TRUE),0)</f>
        <v>0</v>
      </c>
      <c r="L4070" s="4">
        <f t="shared" si="63"/>
        <v>0</v>
      </c>
    </row>
    <row r="4071" spans="2:12">
      <c r="B4071" t="str" cm="1">
        <f t="array" ref="B4071">IF(A4071="","-",_xldudf_EVEONLINE_GROUP(_FV(_FV(A4071,"type"),"groupID")))</f>
        <v>-</v>
      </c>
      <c r="C4071" t="str" cm="1">
        <f t="array" ref="C4071">IF(B4071="-","-",_xldudf_EVEONLINE_CATEGORY(_FV(B4071,"category_id")))</f>
        <v>-</v>
      </c>
      <c r="K4071" s="4" cm="1">
        <f t="array" ref="K4071">IFERROR(_FV(_xldudf_EVEONLINE_TYPE(_FV(_FV(A4071,"type"),"id")),"Adjusted Price",TRUE),0)</f>
        <v>0</v>
      </c>
      <c r="L4071" s="4">
        <f t="shared" si="63"/>
        <v>0</v>
      </c>
    </row>
    <row r="4072" spans="2:12">
      <c r="B4072" t="str" cm="1">
        <f t="array" ref="B4072">IF(A4072="","-",_xldudf_EVEONLINE_GROUP(_FV(_FV(A4072,"type"),"groupID")))</f>
        <v>-</v>
      </c>
      <c r="C4072" t="str" cm="1">
        <f t="array" ref="C4072">IF(B4072="-","-",_xldudf_EVEONLINE_CATEGORY(_FV(B4072,"category_id")))</f>
        <v>-</v>
      </c>
      <c r="K4072" s="4" cm="1">
        <f t="array" ref="K4072">IFERROR(_FV(_xldudf_EVEONLINE_TYPE(_FV(_FV(A4072,"type"),"id")),"Adjusted Price",TRUE),0)</f>
        <v>0</v>
      </c>
      <c r="L4072" s="4">
        <f t="shared" si="63"/>
        <v>0</v>
      </c>
    </row>
    <row r="4073" spans="2:12">
      <c r="B4073" t="str" cm="1">
        <f t="array" ref="B4073">IF(A4073="","-",_xldudf_EVEONLINE_GROUP(_FV(_FV(A4073,"type"),"groupID")))</f>
        <v>-</v>
      </c>
      <c r="C4073" t="str" cm="1">
        <f t="array" ref="C4073">IF(B4073="-","-",_xldudf_EVEONLINE_CATEGORY(_FV(B4073,"category_id")))</f>
        <v>-</v>
      </c>
      <c r="K4073" s="4" cm="1">
        <f t="array" ref="K4073">IFERROR(_FV(_xldudf_EVEONLINE_TYPE(_FV(_FV(A4073,"type"),"id")),"Adjusted Price",TRUE),0)</f>
        <v>0</v>
      </c>
      <c r="L4073" s="4">
        <f t="shared" si="63"/>
        <v>0</v>
      </c>
    </row>
    <row r="4074" spans="2:12">
      <c r="B4074" t="str" cm="1">
        <f t="array" ref="B4074">IF(A4074="","-",_xldudf_EVEONLINE_GROUP(_FV(_FV(A4074,"type"),"groupID")))</f>
        <v>-</v>
      </c>
      <c r="C4074" t="str" cm="1">
        <f t="array" ref="C4074">IF(B4074="-","-",_xldudf_EVEONLINE_CATEGORY(_FV(B4074,"category_id")))</f>
        <v>-</v>
      </c>
      <c r="K4074" s="4" cm="1">
        <f t="array" ref="K4074">IFERROR(_FV(_xldudf_EVEONLINE_TYPE(_FV(_FV(A4074,"type"),"id")),"Adjusted Price",TRUE),0)</f>
        <v>0</v>
      </c>
      <c r="L4074" s="4">
        <f t="shared" si="63"/>
        <v>0</v>
      </c>
    </row>
    <row r="4075" spans="2:12">
      <c r="B4075" t="str" cm="1">
        <f t="array" ref="B4075">IF(A4075="","-",_xldudf_EVEONLINE_GROUP(_FV(_FV(A4075,"type"),"groupID")))</f>
        <v>-</v>
      </c>
      <c r="C4075" t="str" cm="1">
        <f t="array" ref="C4075">IF(B4075="-","-",_xldudf_EVEONLINE_CATEGORY(_FV(B4075,"category_id")))</f>
        <v>-</v>
      </c>
      <c r="K4075" s="4" cm="1">
        <f t="array" ref="K4075">IFERROR(_FV(_xldudf_EVEONLINE_TYPE(_FV(_FV(A4075,"type"),"id")),"Adjusted Price",TRUE),0)</f>
        <v>0</v>
      </c>
      <c r="L4075" s="4">
        <f t="shared" si="63"/>
        <v>0</v>
      </c>
    </row>
    <row r="4076" spans="2:12">
      <c r="B4076" t="str" cm="1">
        <f t="array" ref="B4076">IF(A4076="","-",_xldudf_EVEONLINE_GROUP(_FV(_FV(A4076,"type"),"groupID")))</f>
        <v>-</v>
      </c>
      <c r="C4076" t="str" cm="1">
        <f t="array" ref="C4076">IF(B4076="-","-",_xldudf_EVEONLINE_CATEGORY(_FV(B4076,"category_id")))</f>
        <v>-</v>
      </c>
      <c r="K4076" s="4" cm="1">
        <f t="array" ref="K4076">IFERROR(_FV(_xldudf_EVEONLINE_TYPE(_FV(_FV(A4076,"type"),"id")),"Adjusted Price",TRUE),0)</f>
        <v>0</v>
      </c>
      <c r="L4076" s="4">
        <f t="shared" si="63"/>
        <v>0</v>
      </c>
    </row>
    <row r="4077" spans="2:12">
      <c r="B4077" t="str" cm="1">
        <f t="array" ref="B4077">IF(A4077="","-",_xldudf_EVEONLINE_GROUP(_FV(_FV(A4077,"type"),"groupID")))</f>
        <v>-</v>
      </c>
      <c r="C4077" t="str" cm="1">
        <f t="array" ref="C4077">IF(B4077="-","-",_xldudf_EVEONLINE_CATEGORY(_FV(B4077,"category_id")))</f>
        <v>-</v>
      </c>
      <c r="K4077" s="4" cm="1">
        <f t="array" ref="K4077">IFERROR(_FV(_xldudf_EVEONLINE_TYPE(_FV(_FV(A4077,"type"),"id")),"Adjusted Price",TRUE),0)</f>
        <v>0</v>
      </c>
      <c r="L4077" s="4">
        <f t="shared" si="63"/>
        <v>0</v>
      </c>
    </row>
    <row r="4078" spans="2:12">
      <c r="B4078" t="str" cm="1">
        <f t="array" ref="B4078">IF(A4078="","-",_xldudf_EVEONLINE_GROUP(_FV(_FV(A4078,"type"),"groupID")))</f>
        <v>-</v>
      </c>
      <c r="C4078" t="str" cm="1">
        <f t="array" ref="C4078">IF(B4078="-","-",_xldudf_EVEONLINE_CATEGORY(_FV(B4078,"category_id")))</f>
        <v>-</v>
      </c>
      <c r="K4078" s="4" cm="1">
        <f t="array" ref="K4078">IFERROR(_FV(_xldudf_EVEONLINE_TYPE(_FV(_FV(A4078,"type"),"id")),"Adjusted Price",TRUE),0)</f>
        <v>0</v>
      </c>
      <c r="L4078" s="4">
        <f t="shared" si="63"/>
        <v>0</v>
      </c>
    </row>
    <row r="4079" spans="2:12">
      <c r="B4079" t="str" cm="1">
        <f t="array" ref="B4079">IF(A4079="","-",_xldudf_EVEONLINE_GROUP(_FV(_FV(A4079,"type"),"groupID")))</f>
        <v>-</v>
      </c>
      <c r="C4079" t="str" cm="1">
        <f t="array" ref="C4079">IF(B4079="-","-",_xldudf_EVEONLINE_CATEGORY(_FV(B4079,"category_id")))</f>
        <v>-</v>
      </c>
      <c r="K4079" s="4" cm="1">
        <f t="array" ref="K4079">IFERROR(_FV(_xldudf_EVEONLINE_TYPE(_FV(_FV(A4079,"type"),"id")),"Adjusted Price",TRUE),0)</f>
        <v>0</v>
      </c>
      <c r="L4079" s="4">
        <f t="shared" si="63"/>
        <v>0</v>
      </c>
    </row>
    <row r="4080" spans="2:12">
      <c r="B4080" t="str" cm="1">
        <f t="array" ref="B4080">IF(A4080="","-",_xldudf_EVEONLINE_GROUP(_FV(_FV(A4080,"type"),"groupID")))</f>
        <v>-</v>
      </c>
      <c r="C4080" t="str" cm="1">
        <f t="array" ref="C4080">IF(B4080="-","-",_xldudf_EVEONLINE_CATEGORY(_FV(B4080,"category_id")))</f>
        <v>-</v>
      </c>
      <c r="K4080" s="4" cm="1">
        <f t="array" ref="K4080">IFERROR(_FV(_xldudf_EVEONLINE_TYPE(_FV(_FV(A4080,"type"),"id")),"Adjusted Price",TRUE),0)</f>
        <v>0</v>
      </c>
      <c r="L4080" s="4">
        <f t="shared" si="63"/>
        <v>0</v>
      </c>
    </row>
    <row r="4081" spans="2:12">
      <c r="B4081" t="str" cm="1">
        <f t="array" ref="B4081">IF(A4081="","-",_xldudf_EVEONLINE_GROUP(_FV(_FV(A4081,"type"),"groupID")))</f>
        <v>-</v>
      </c>
      <c r="C4081" t="str" cm="1">
        <f t="array" ref="C4081">IF(B4081="-","-",_xldudf_EVEONLINE_CATEGORY(_FV(B4081,"category_id")))</f>
        <v>-</v>
      </c>
      <c r="K4081" s="4" cm="1">
        <f t="array" ref="K4081">IFERROR(_FV(_xldudf_EVEONLINE_TYPE(_FV(_FV(A4081,"type"),"id")),"Adjusted Price",TRUE),0)</f>
        <v>0</v>
      </c>
      <c r="L4081" s="4">
        <f t="shared" si="63"/>
        <v>0</v>
      </c>
    </row>
    <row r="4082" spans="2:12">
      <c r="B4082" t="str" cm="1">
        <f t="array" ref="B4082">IF(A4082="","-",_xldudf_EVEONLINE_GROUP(_FV(_FV(A4082,"type"),"groupID")))</f>
        <v>-</v>
      </c>
      <c r="C4082" t="str" cm="1">
        <f t="array" ref="C4082">IF(B4082="-","-",_xldudf_EVEONLINE_CATEGORY(_FV(B4082,"category_id")))</f>
        <v>-</v>
      </c>
      <c r="K4082" s="4" cm="1">
        <f t="array" ref="K4082">IFERROR(_FV(_xldudf_EVEONLINE_TYPE(_FV(_FV(A4082,"type"),"id")),"Adjusted Price",TRUE),0)</f>
        <v>0</v>
      </c>
      <c r="L4082" s="4">
        <f t="shared" si="63"/>
        <v>0</v>
      </c>
    </row>
    <row r="4083" spans="2:12">
      <c r="B4083" t="str" cm="1">
        <f t="array" ref="B4083">IF(A4083="","-",_xldudf_EVEONLINE_GROUP(_FV(_FV(A4083,"type"),"groupID")))</f>
        <v>-</v>
      </c>
      <c r="C4083" t="str" cm="1">
        <f t="array" ref="C4083">IF(B4083="-","-",_xldudf_EVEONLINE_CATEGORY(_FV(B4083,"category_id")))</f>
        <v>-</v>
      </c>
      <c r="K4083" s="4" cm="1">
        <f t="array" ref="K4083">IFERROR(_FV(_xldudf_EVEONLINE_TYPE(_FV(_FV(A4083,"type"),"id")),"Adjusted Price",TRUE),0)</f>
        <v>0</v>
      </c>
      <c r="L4083" s="4">
        <f t="shared" si="63"/>
        <v>0</v>
      </c>
    </row>
    <row r="4084" spans="2:12">
      <c r="B4084" t="str" cm="1">
        <f t="array" ref="B4084">IF(A4084="","-",_xldudf_EVEONLINE_GROUP(_FV(_FV(A4084,"type"),"groupID")))</f>
        <v>-</v>
      </c>
      <c r="C4084" t="str" cm="1">
        <f t="array" ref="C4084">IF(B4084="-","-",_xldudf_EVEONLINE_CATEGORY(_FV(B4084,"category_id")))</f>
        <v>-</v>
      </c>
      <c r="K4084" s="4" cm="1">
        <f t="array" ref="K4084">IFERROR(_FV(_xldudf_EVEONLINE_TYPE(_FV(_FV(A4084,"type"),"id")),"Adjusted Price",TRUE),0)</f>
        <v>0</v>
      </c>
      <c r="L4084" s="4">
        <f t="shared" si="63"/>
        <v>0</v>
      </c>
    </row>
    <row r="4085" spans="2:12">
      <c r="B4085" t="str" cm="1">
        <f t="array" ref="B4085">IF(A4085="","-",_xldudf_EVEONLINE_GROUP(_FV(_FV(A4085,"type"),"groupID")))</f>
        <v>-</v>
      </c>
      <c r="C4085" t="str" cm="1">
        <f t="array" ref="C4085">IF(B4085="-","-",_xldudf_EVEONLINE_CATEGORY(_FV(B4085,"category_id")))</f>
        <v>-</v>
      </c>
      <c r="K4085" s="4" cm="1">
        <f t="array" ref="K4085">IFERROR(_FV(_xldudf_EVEONLINE_TYPE(_FV(_FV(A4085,"type"),"id")),"Adjusted Price",TRUE),0)</f>
        <v>0</v>
      </c>
      <c r="L4085" s="4">
        <f t="shared" si="63"/>
        <v>0</v>
      </c>
    </row>
    <row r="4086" spans="2:12">
      <c r="B4086" t="str" cm="1">
        <f t="array" ref="B4086">IF(A4086="","-",_xldudf_EVEONLINE_GROUP(_FV(_FV(A4086,"type"),"groupID")))</f>
        <v>-</v>
      </c>
      <c r="C4086" t="str" cm="1">
        <f t="array" ref="C4086">IF(B4086="-","-",_xldudf_EVEONLINE_CATEGORY(_FV(B4086,"category_id")))</f>
        <v>-</v>
      </c>
      <c r="K4086" s="4" cm="1">
        <f t="array" ref="K4086">IFERROR(_FV(_xldudf_EVEONLINE_TYPE(_FV(_FV(A4086,"type"),"id")),"Adjusted Price",TRUE),0)</f>
        <v>0</v>
      </c>
      <c r="L4086" s="4">
        <f t="shared" si="63"/>
        <v>0</v>
      </c>
    </row>
    <row r="4087" spans="2:12">
      <c r="B4087" t="str" cm="1">
        <f t="array" ref="B4087">IF(A4087="","-",_xldudf_EVEONLINE_GROUP(_FV(_FV(A4087,"type"),"groupID")))</f>
        <v>-</v>
      </c>
      <c r="C4087" t="str" cm="1">
        <f t="array" ref="C4087">IF(B4087="-","-",_xldudf_EVEONLINE_CATEGORY(_FV(B4087,"category_id")))</f>
        <v>-</v>
      </c>
      <c r="K4087" s="4" cm="1">
        <f t="array" ref="K4087">IFERROR(_FV(_xldudf_EVEONLINE_TYPE(_FV(_FV(A4087,"type"),"id")),"Adjusted Price",TRUE),0)</f>
        <v>0</v>
      </c>
      <c r="L4087" s="4">
        <f t="shared" si="63"/>
        <v>0</v>
      </c>
    </row>
    <row r="4088" spans="2:12">
      <c r="B4088" t="str" cm="1">
        <f t="array" ref="B4088">IF(A4088="","-",_xldudf_EVEONLINE_GROUP(_FV(_FV(A4088,"type"),"groupID")))</f>
        <v>-</v>
      </c>
      <c r="C4088" t="str" cm="1">
        <f t="array" ref="C4088">IF(B4088="-","-",_xldudf_EVEONLINE_CATEGORY(_FV(B4088,"category_id")))</f>
        <v>-</v>
      </c>
      <c r="K4088" s="4" cm="1">
        <f t="array" ref="K4088">IFERROR(_FV(_xldudf_EVEONLINE_TYPE(_FV(_FV(A4088,"type"),"id")),"Adjusted Price",TRUE),0)</f>
        <v>0</v>
      </c>
      <c r="L4088" s="4">
        <f t="shared" si="63"/>
        <v>0</v>
      </c>
    </row>
    <row r="4089" spans="2:12">
      <c r="B4089" t="str" cm="1">
        <f t="array" ref="B4089">IF(A4089="","-",_xldudf_EVEONLINE_GROUP(_FV(_FV(A4089,"type"),"groupID")))</f>
        <v>-</v>
      </c>
      <c r="C4089" t="str" cm="1">
        <f t="array" ref="C4089">IF(B4089="-","-",_xldudf_EVEONLINE_CATEGORY(_FV(B4089,"category_id")))</f>
        <v>-</v>
      </c>
      <c r="K4089" s="4" cm="1">
        <f t="array" ref="K4089">IFERROR(_FV(_xldudf_EVEONLINE_TYPE(_FV(_FV(A4089,"type"),"id")),"Adjusted Price",TRUE),0)</f>
        <v>0</v>
      </c>
      <c r="L4089" s="4">
        <f t="shared" si="63"/>
        <v>0</v>
      </c>
    </row>
    <row r="4090" spans="2:12">
      <c r="B4090" t="str" cm="1">
        <f t="array" ref="B4090">IF(A4090="","-",_xldudf_EVEONLINE_GROUP(_FV(_FV(A4090,"type"),"groupID")))</f>
        <v>-</v>
      </c>
      <c r="C4090" t="str" cm="1">
        <f t="array" ref="C4090">IF(B4090="-","-",_xldudf_EVEONLINE_CATEGORY(_FV(B4090,"category_id")))</f>
        <v>-</v>
      </c>
      <c r="K4090" s="4" cm="1">
        <f t="array" ref="K4090">IFERROR(_FV(_xldudf_EVEONLINE_TYPE(_FV(_FV(A4090,"type"),"id")),"Adjusted Price",TRUE),0)</f>
        <v>0</v>
      </c>
      <c r="L4090" s="4">
        <f t="shared" si="63"/>
        <v>0</v>
      </c>
    </row>
    <row r="4091" spans="2:12">
      <c r="B4091" t="str" cm="1">
        <f t="array" ref="B4091">IF(A4091="","-",_xldudf_EVEONLINE_GROUP(_FV(_FV(A4091,"type"),"groupID")))</f>
        <v>-</v>
      </c>
      <c r="C4091" t="str" cm="1">
        <f t="array" ref="C4091">IF(B4091="-","-",_xldudf_EVEONLINE_CATEGORY(_FV(B4091,"category_id")))</f>
        <v>-</v>
      </c>
      <c r="K4091" s="4" cm="1">
        <f t="array" ref="K4091">IFERROR(_FV(_xldudf_EVEONLINE_TYPE(_FV(_FV(A4091,"type"),"id")),"Adjusted Price",TRUE),0)</f>
        <v>0</v>
      </c>
      <c r="L4091" s="4">
        <f t="shared" si="63"/>
        <v>0</v>
      </c>
    </row>
    <row r="4092" spans="2:12">
      <c r="B4092" t="str" cm="1">
        <f t="array" ref="B4092">IF(A4092="","-",_xldudf_EVEONLINE_GROUP(_FV(_FV(A4092,"type"),"groupID")))</f>
        <v>-</v>
      </c>
      <c r="C4092" t="str" cm="1">
        <f t="array" ref="C4092">IF(B4092="-","-",_xldudf_EVEONLINE_CATEGORY(_FV(B4092,"category_id")))</f>
        <v>-</v>
      </c>
      <c r="K4092" s="4" cm="1">
        <f t="array" ref="K4092">IFERROR(_FV(_xldudf_EVEONLINE_TYPE(_FV(_FV(A4092,"type"),"id")),"Adjusted Price",TRUE),0)</f>
        <v>0</v>
      </c>
      <c r="L4092" s="4">
        <f t="shared" si="63"/>
        <v>0</v>
      </c>
    </row>
    <row r="4093" spans="2:12">
      <c r="B4093" t="str" cm="1">
        <f t="array" ref="B4093">IF(A4093="","-",_xldudf_EVEONLINE_GROUP(_FV(_FV(A4093,"type"),"groupID")))</f>
        <v>-</v>
      </c>
      <c r="C4093" t="str" cm="1">
        <f t="array" ref="C4093">IF(B4093="-","-",_xldudf_EVEONLINE_CATEGORY(_FV(B4093,"category_id")))</f>
        <v>-</v>
      </c>
      <c r="K4093" s="4" cm="1">
        <f t="array" ref="K4093">IFERROR(_FV(_xldudf_EVEONLINE_TYPE(_FV(_FV(A4093,"type"),"id")),"Adjusted Price",TRUE),0)</f>
        <v>0</v>
      </c>
      <c r="L4093" s="4">
        <f t="shared" si="63"/>
        <v>0</v>
      </c>
    </row>
    <row r="4094" spans="2:12">
      <c r="B4094" t="str" cm="1">
        <f t="array" ref="B4094">IF(A4094="","-",_xldudf_EVEONLINE_GROUP(_FV(_FV(A4094,"type"),"groupID")))</f>
        <v>-</v>
      </c>
      <c r="C4094" t="str" cm="1">
        <f t="array" ref="C4094">IF(B4094="-","-",_xldudf_EVEONLINE_CATEGORY(_FV(B4094,"category_id")))</f>
        <v>-</v>
      </c>
      <c r="K4094" s="4" cm="1">
        <f t="array" ref="K4094">IFERROR(_FV(_xldudf_EVEONLINE_TYPE(_FV(_FV(A4094,"type"),"id")),"Adjusted Price",TRUE),0)</f>
        <v>0</v>
      </c>
      <c r="L4094" s="4">
        <f t="shared" si="63"/>
        <v>0</v>
      </c>
    </row>
    <row r="4095" spans="2:12">
      <c r="B4095" t="str" cm="1">
        <f t="array" ref="B4095">IF(A4095="","-",_xldudf_EVEONLINE_GROUP(_FV(_FV(A4095,"type"),"groupID")))</f>
        <v>-</v>
      </c>
      <c r="C4095" t="str" cm="1">
        <f t="array" ref="C4095">IF(B4095="-","-",_xldudf_EVEONLINE_CATEGORY(_FV(B4095,"category_id")))</f>
        <v>-</v>
      </c>
      <c r="K4095" s="4" cm="1">
        <f t="array" ref="K4095">IFERROR(_FV(_xldudf_EVEONLINE_TYPE(_FV(_FV(A4095,"type"),"id")),"Adjusted Price",TRUE),0)</f>
        <v>0</v>
      </c>
      <c r="L4095" s="4">
        <f t="shared" si="63"/>
        <v>0</v>
      </c>
    </row>
    <row r="4096" spans="2:12">
      <c r="B4096" t="str" cm="1">
        <f t="array" ref="B4096">IF(A4096="","-",_xldudf_EVEONLINE_GROUP(_FV(_FV(A4096,"type"),"groupID")))</f>
        <v>-</v>
      </c>
      <c r="C4096" t="str" cm="1">
        <f t="array" ref="C4096">IF(B4096="-","-",_xldudf_EVEONLINE_CATEGORY(_FV(B4096,"category_id")))</f>
        <v>-</v>
      </c>
      <c r="K4096" s="4" cm="1">
        <f t="array" ref="K4096">IFERROR(_FV(_xldudf_EVEONLINE_TYPE(_FV(_FV(A4096,"type"),"id")),"Adjusted Price",TRUE),0)</f>
        <v>0</v>
      </c>
      <c r="L4096" s="4">
        <f t="shared" si="63"/>
        <v>0</v>
      </c>
    </row>
    <row r="4097" spans="2:12">
      <c r="B4097" t="str" cm="1">
        <f t="array" ref="B4097">IF(A4097="","-",_xldudf_EVEONLINE_GROUP(_FV(_FV(A4097,"type"),"groupID")))</f>
        <v>-</v>
      </c>
      <c r="C4097" t="str" cm="1">
        <f t="array" ref="C4097">IF(B4097="-","-",_xldudf_EVEONLINE_CATEGORY(_FV(B4097,"category_id")))</f>
        <v>-</v>
      </c>
      <c r="K4097" s="4" cm="1">
        <f t="array" ref="K4097">IFERROR(_FV(_xldudf_EVEONLINE_TYPE(_FV(_FV(A4097,"type"),"id")),"Adjusted Price",TRUE),0)</f>
        <v>0</v>
      </c>
      <c r="L4097" s="4">
        <f t="shared" si="63"/>
        <v>0</v>
      </c>
    </row>
    <row r="4098" spans="2:12">
      <c r="B4098" t="str" cm="1">
        <f t="array" ref="B4098">IF(A4098="","-",_xldudf_EVEONLINE_GROUP(_FV(_FV(A4098,"type"),"groupID")))</f>
        <v>-</v>
      </c>
      <c r="C4098" t="str" cm="1">
        <f t="array" ref="C4098">IF(B4098="-","-",_xldudf_EVEONLINE_CATEGORY(_FV(B4098,"category_id")))</f>
        <v>-</v>
      </c>
      <c r="K4098" s="4" cm="1">
        <f t="array" ref="K4098">IFERROR(_FV(_xldudf_EVEONLINE_TYPE(_FV(_FV(A4098,"type"),"id")),"Adjusted Price",TRUE),0)</f>
        <v>0</v>
      </c>
      <c r="L4098" s="4">
        <f t="shared" si="63"/>
        <v>0</v>
      </c>
    </row>
    <row r="4099" spans="2:12">
      <c r="B4099" t="str" cm="1">
        <f t="array" ref="B4099">IF(A4099="","-",_xldudf_EVEONLINE_GROUP(_FV(_FV(A4099,"type"),"groupID")))</f>
        <v>-</v>
      </c>
      <c r="C4099" t="str" cm="1">
        <f t="array" ref="C4099">IF(B4099="-","-",_xldudf_EVEONLINE_CATEGORY(_FV(B4099,"category_id")))</f>
        <v>-</v>
      </c>
      <c r="K4099" s="4" cm="1">
        <f t="array" ref="K4099">IFERROR(_FV(_xldudf_EVEONLINE_TYPE(_FV(_FV(A4099,"type"),"id")),"Adjusted Price",TRUE),0)</f>
        <v>0</v>
      </c>
      <c r="L4099" s="4">
        <f t="shared" ref="L4099:L4162" si="64">F4099*K4099</f>
        <v>0</v>
      </c>
    </row>
    <row r="4100" spans="2:12">
      <c r="B4100" t="str" cm="1">
        <f t="array" ref="B4100">IF(A4100="","-",_xldudf_EVEONLINE_GROUP(_FV(_FV(A4100,"type"),"groupID")))</f>
        <v>-</v>
      </c>
      <c r="C4100" t="str" cm="1">
        <f t="array" ref="C4100">IF(B4100="-","-",_xldudf_EVEONLINE_CATEGORY(_FV(B4100,"category_id")))</f>
        <v>-</v>
      </c>
      <c r="K4100" s="4" cm="1">
        <f t="array" ref="K4100">IFERROR(_FV(_xldudf_EVEONLINE_TYPE(_FV(_FV(A4100,"type"),"id")),"Adjusted Price",TRUE),0)</f>
        <v>0</v>
      </c>
      <c r="L4100" s="4">
        <f t="shared" si="64"/>
        <v>0</v>
      </c>
    </row>
    <row r="4101" spans="2:12">
      <c r="B4101" t="str" cm="1">
        <f t="array" ref="B4101">IF(A4101="","-",_xldudf_EVEONLINE_GROUP(_FV(_FV(A4101,"type"),"groupID")))</f>
        <v>-</v>
      </c>
      <c r="C4101" t="str" cm="1">
        <f t="array" ref="C4101">IF(B4101="-","-",_xldudf_EVEONLINE_CATEGORY(_FV(B4101,"category_id")))</f>
        <v>-</v>
      </c>
      <c r="K4101" s="4" cm="1">
        <f t="array" ref="K4101">IFERROR(_FV(_xldudf_EVEONLINE_TYPE(_FV(_FV(A4101,"type"),"id")),"Adjusted Price",TRUE),0)</f>
        <v>0</v>
      </c>
      <c r="L4101" s="4">
        <f t="shared" si="64"/>
        <v>0</v>
      </c>
    </row>
    <row r="4102" spans="2:12">
      <c r="B4102" t="str" cm="1">
        <f t="array" ref="B4102">IF(A4102="","-",_xldudf_EVEONLINE_GROUP(_FV(_FV(A4102,"type"),"groupID")))</f>
        <v>-</v>
      </c>
      <c r="C4102" t="str" cm="1">
        <f t="array" ref="C4102">IF(B4102="-","-",_xldudf_EVEONLINE_CATEGORY(_FV(B4102,"category_id")))</f>
        <v>-</v>
      </c>
      <c r="K4102" s="4" cm="1">
        <f t="array" ref="K4102">IFERROR(_FV(_xldudf_EVEONLINE_TYPE(_FV(_FV(A4102,"type"),"id")),"Adjusted Price",TRUE),0)</f>
        <v>0</v>
      </c>
      <c r="L4102" s="4">
        <f t="shared" si="64"/>
        <v>0</v>
      </c>
    </row>
    <row r="4103" spans="2:12">
      <c r="B4103" t="str" cm="1">
        <f t="array" ref="B4103">IF(A4103="","-",_xldudf_EVEONLINE_GROUP(_FV(_FV(A4103,"type"),"groupID")))</f>
        <v>-</v>
      </c>
      <c r="C4103" t="str" cm="1">
        <f t="array" ref="C4103">IF(B4103="-","-",_xldudf_EVEONLINE_CATEGORY(_FV(B4103,"category_id")))</f>
        <v>-</v>
      </c>
      <c r="K4103" s="4" cm="1">
        <f t="array" ref="K4103">IFERROR(_FV(_xldudf_EVEONLINE_TYPE(_FV(_FV(A4103,"type"),"id")),"Adjusted Price",TRUE),0)</f>
        <v>0</v>
      </c>
      <c r="L4103" s="4">
        <f t="shared" si="64"/>
        <v>0</v>
      </c>
    </row>
    <row r="4104" spans="2:12">
      <c r="B4104" t="str" cm="1">
        <f t="array" ref="B4104">IF(A4104="","-",_xldudf_EVEONLINE_GROUP(_FV(_FV(A4104,"type"),"groupID")))</f>
        <v>-</v>
      </c>
      <c r="C4104" t="str" cm="1">
        <f t="array" ref="C4104">IF(B4104="-","-",_xldudf_EVEONLINE_CATEGORY(_FV(B4104,"category_id")))</f>
        <v>-</v>
      </c>
      <c r="K4104" s="4" cm="1">
        <f t="array" ref="K4104">IFERROR(_FV(_xldudf_EVEONLINE_TYPE(_FV(_FV(A4104,"type"),"id")),"Adjusted Price",TRUE),0)</f>
        <v>0</v>
      </c>
      <c r="L4104" s="4">
        <f t="shared" si="64"/>
        <v>0</v>
      </c>
    </row>
    <row r="4105" spans="2:12">
      <c r="B4105" t="str" cm="1">
        <f t="array" ref="B4105">IF(A4105="","-",_xldudf_EVEONLINE_GROUP(_FV(_FV(A4105,"type"),"groupID")))</f>
        <v>-</v>
      </c>
      <c r="C4105" t="str" cm="1">
        <f t="array" ref="C4105">IF(B4105="-","-",_xldudf_EVEONLINE_CATEGORY(_FV(B4105,"category_id")))</f>
        <v>-</v>
      </c>
      <c r="K4105" s="4" cm="1">
        <f t="array" ref="K4105">IFERROR(_FV(_xldudf_EVEONLINE_TYPE(_FV(_FV(A4105,"type"),"id")),"Adjusted Price",TRUE),0)</f>
        <v>0</v>
      </c>
      <c r="L4105" s="4">
        <f t="shared" si="64"/>
        <v>0</v>
      </c>
    </row>
    <row r="4106" spans="2:12">
      <c r="B4106" t="str" cm="1">
        <f t="array" ref="B4106">IF(A4106="","-",_xldudf_EVEONLINE_GROUP(_FV(_FV(A4106,"type"),"groupID")))</f>
        <v>-</v>
      </c>
      <c r="C4106" t="str" cm="1">
        <f t="array" ref="C4106">IF(B4106="-","-",_xldudf_EVEONLINE_CATEGORY(_FV(B4106,"category_id")))</f>
        <v>-</v>
      </c>
      <c r="K4106" s="4" cm="1">
        <f t="array" ref="K4106">IFERROR(_FV(_xldudf_EVEONLINE_TYPE(_FV(_FV(A4106,"type"),"id")),"Adjusted Price",TRUE),0)</f>
        <v>0</v>
      </c>
      <c r="L4106" s="4">
        <f t="shared" si="64"/>
        <v>0</v>
      </c>
    </row>
    <row r="4107" spans="2:12">
      <c r="B4107" t="str" cm="1">
        <f t="array" ref="B4107">IF(A4107="","-",_xldudf_EVEONLINE_GROUP(_FV(_FV(A4107,"type"),"groupID")))</f>
        <v>-</v>
      </c>
      <c r="C4107" t="str" cm="1">
        <f t="array" ref="C4107">IF(B4107="-","-",_xldudf_EVEONLINE_CATEGORY(_FV(B4107,"category_id")))</f>
        <v>-</v>
      </c>
      <c r="K4107" s="4" cm="1">
        <f t="array" ref="K4107">IFERROR(_FV(_xldudf_EVEONLINE_TYPE(_FV(_FV(A4107,"type"),"id")),"Adjusted Price",TRUE),0)</f>
        <v>0</v>
      </c>
      <c r="L4107" s="4">
        <f t="shared" si="64"/>
        <v>0</v>
      </c>
    </row>
    <row r="4108" spans="2:12">
      <c r="B4108" t="str" cm="1">
        <f t="array" ref="B4108">IF(A4108="","-",_xldudf_EVEONLINE_GROUP(_FV(_FV(A4108,"type"),"groupID")))</f>
        <v>-</v>
      </c>
      <c r="C4108" t="str" cm="1">
        <f t="array" ref="C4108">IF(B4108="-","-",_xldudf_EVEONLINE_CATEGORY(_FV(B4108,"category_id")))</f>
        <v>-</v>
      </c>
      <c r="K4108" s="4" cm="1">
        <f t="array" ref="K4108">IFERROR(_FV(_xldudf_EVEONLINE_TYPE(_FV(_FV(A4108,"type"),"id")),"Adjusted Price",TRUE),0)</f>
        <v>0</v>
      </c>
      <c r="L4108" s="4">
        <f t="shared" si="64"/>
        <v>0</v>
      </c>
    </row>
    <row r="4109" spans="2:12">
      <c r="B4109" t="str" cm="1">
        <f t="array" ref="B4109">IF(A4109="","-",_xldudf_EVEONLINE_GROUP(_FV(_FV(A4109,"type"),"groupID")))</f>
        <v>-</v>
      </c>
      <c r="C4109" t="str" cm="1">
        <f t="array" ref="C4109">IF(B4109="-","-",_xldudf_EVEONLINE_CATEGORY(_FV(B4109,"category_id")))</f>
        <v>-</v>
      </c>
      <c r="K4109" s="4" cm="1">
        <f t="array" ref="K4109">IFERROR(_FV(_xldudf_EVEONLINE_TYPE(_FV(_FV(A4109,"type"),"id")),"Adjusted Price",TRUE),0)</f>
        <v>0</v>
      </c>
      <c r="L4109" s="4">
        <f t="shared" si="64"/>
        <v>0</v>
      </c>
    </row>
    <row r="4110" spans="2:12">
      <c r="B4110" t="str" cm="1">
        <f t="array" ref="B4110">IF(A4110="","-",_xldudf_EVEONLINE_GROUP(_FV(_FV(A4110,"type"),"groupID")))</f>
        <v>-</v>
      </c>
      <c r="C4110" t="str" cm="1">
        <f t="array" ref="C4110">IF(B4110="-","-",_xldudf_EVEONLINE_CATEGORY(_FV(B4110,"category_id")))</f>
        <v>-</v>
      </c>
      <c r="K4110" s="4" cm="1">
        <f t="array" ref="K4110">IFERROR(_FV(_xldudf_EVEONLINE_TYPE(_FV(_FV(A4110,"type"),"id")),"Adjusted Price",TRUE),0)</f>
        <v>0</v>
      </c>
      <c r="L4110" s="4">
        <f t="shared" si="64"/>
        <v>0</v>
      </c>
    </row>
    <row r="4111" spans="2:12">
      <c r="B4111" t="str" cm="1">
        <f t="array" ref="B4111">IF(A4111="","-",_xldudf_EVEONLINE_GROUP(_FV(_FV(A4111,"type"),"groupID")))</f>
        <v>-</v>
      </c>
      <c r="C4111" t="str" cm="1">
        <f t="array" ref="C4111">IF(B4111="-","-",_xldudf_EVEONLINE_CATEGORY(_FV(B4111,"category_id")))</f>
        <v>-</v>
      </c>
      <c r="K4111" s="4" cm="1">
        <f t="array" ref="K4111">IFERROR(_FV(_xldudf_EVEONLINE_TYPE(_FV(_FV(A4111,"type"),"id")),"Adjusted Price",TRUE),0)</f>
        <v>0</v>
      </c>
      <c r="L4111" s="4">
        <f t="shared" si="64"/>
        <v>0</v>
      </c>
    </row>
    <row r="4112" spans="2:12">
      <c r="B4112" t="str" cm="1">
        <f t="array" ref="B4112">IF(A4112="","-",_xldudf_EVEONLINE_GROUP(_FV(_FV(A4112,"type"),"groupID")))</f>
        <v>-</v>
      </c>
      <c r="C4112" t="str" cm="1">
        <f t="array" ref="C4112">IF(B4112="-","-",_xldudf_EVEONLINE_CATEGORY(_FV(B4112,"category_id")))</f>
        <v>-</v>
      </c>
      <c r="K4112" s="4" cm="1">
        <f t="array" ref="K4112">IFERROR(_FV(_xldudf_EVEONLINE_TYPE(_FV(_FV(A4112,"type"),"id")),"Adjusted Price",TRUE),0)</f>
        <v>0</v>
      </c>
      <c r="L4112" s="4">
        <f t="shared" si="64"/>
        <v>0</v>
      </c>
    </row>
    <row r="4113" spans="2:12">
      <c r="B4113" t="str" cm="1">
        <f t="array" ref="B4113">IF(A4113="","-",_xldudf_EVEONLINE_GROUP(_FV(_FV(A4113,"type"),"groupID")))</f>
        <v>-</v>
      </c>
      <c r="C4113" t="str" cm="1">
        <f t="array" ref="C4113">IF(B4113="-","-",_xldudf_EVEONLINE_CATEGORY(_FV(B4113,"category_id")))</f>
        <v>-</v>
      </c>
      <c r="K4113" s="4" cm="1">
        <f t="array" ref="K4113">IFERROR(_FV(_xldudf_EVEONLINE_TYPE(_FV(_FV(A4113,"type"),"id")),"Adjusted Price",TRUE),0)</f>
        <v>0</v>
      </c>
      <c r="L4113" s="4">
        <f t="shared" si="64"/>
        <v>0</v>
      </c>
    </row>
    <row r="4114" spans="2:12">
      <c r="B4114" t="str" cm="1">
        <f t="array" ref="B4114">IF(A4114="","-",_xldudf_EVEONLINE_GROUP(_FV(_FV(A4114,"type"),"groupID")))</f>
        <v>-</v>
      </c>
      <c r="C4114" t="str" cm="1">
        <f t="array" ref="C4114">IF(B4114="-","-",_xldudf_EVEONLINE_CATEGORY(_FV(B4114,"category_id")))</f>
        <v>-</v>
      </c>
      <c r="K4114" s="4" cm="1">
        <f t="array" ref="K4114">IFERROR(_FV(_xldudf_EVEONLINE_TYPE(_FV(_FV(A4114,"type"),"id")),"Adjusted Price",TRUE),0)</f>
        <v>0</v>
      </c>
      <c r="L4114" s="4">
        <f t="shared" si="64"/>
        <v>0</v>
      </c>
    </row>
    <row r="4115" spans="2:12">
      <c r="B4115" t="str" cm="1">
        <f t="array" ref="B4115">IF(A4115="","-",_xldudf_EVEONLINE_GROUP(_FV(_FV(A4115,"type"),"groupID")))</f>
        <v>-</v>
      </c>
      <c r="C4115" t="str" cm="1">
        <f t="array" ref="C4115">IF(B4115="-","-",_xldudf_EVEONLINE_CATEGORY(_FV(B4115,"category_id")))</f>
        <v>-</v>
      </c>
      <c r="K4115" s="4" cm="1">
        <f t="array" ref="K4115">IFERROR(_FV(_xldudf_EVEONLINE_TYPE(_FV(_FV(A4115,"type"),"id")),"Adjusted Price",TRUE),0)</f>
        <v>0</v>
      </c>
      <c r="L4115" s="4">
        <f t="shared" si="64"/>
        <v>0</v>
      </c>
    </row>
    <row r="4116" spans="2:12">
      <c r="B4116" t="str" cm="1">
        <f t="array" ref="B4116">IF(A4116="","-",_xldudf_EVEONLINE_GROUP(_FV(_FV(A4116,"type"),"groupID")))</f>
        <v>-</v>
      </c>
      <c r="C4116" t="str" cm="1">
        <f t="array" ref="C4116">IF(B4116="-","-",_xldudf_EVEONLINE_CATEGORY(_FV(B4116,"category_id")))</f>
        <v>-</v>
      </c>
      <c r="K4116" s="4" cm="1">
        <f t="array" ref="K4116">IFERROR(_FV(_xldudf_EVEONLINE_TYPE(_FV(_FV(A4116,"type"),"id")),"Adjusted Price",TRUE),0)</f>
        <v>0</v>
      </c>
      <c r="L4116" s="4">
        <f t="shared" si="64"/>
        <v>0</v>
      </c>
    </row>
    <row r="4117" spans="2:12">
      <c r="B4117" t="str" cm="1">
        <f t="array" ref="B4117">IF(A4117="","-",_xldudf_EVEONLINE_GROUP(_FV(_FV(A4117,"type"),"groupID")))</f>
        <v>-</v>
      </c>
      <c r="C4117" t="str" cm="1">
        <f t="array" ref="C4117">IF(B4117="-","-",_xldudf_EVEONLINE_CATEGORY(_FV(B4117,"category_id")))</f>
        <v>-</v>
      </c>
      <c r="K4117" s="4" cm="1">
        <f t="array" ref="K4117">IFERROR(_FV(_xldudf_EVEONLINE_TYPE(_FV(_FV(A4117,"type"),"id")),"Adjusted Price",TRUE),0)</f>
        <v>0</v>
      </c>
      <c r="L4117" s="4">
        <f t="shared" si="64"/>
        <v>0</v>
      </c>
    </row>
    <row r="4118" spans="2:12">
      <c r="B4118" t="str" cm="1">
        <f t="array" ref="B4118">IF(A4118="","-",_xldudf_EVEONLINE_GROUP(_FV(_FV(A4118,"type"),"groupID")))</f>
        <v>-</v>
      </c>
      <c r="C4118" t="str" cm="1">
        <f t="array" ref="C4118">IF(B4118="-","-",_xldudf_EVEONLINE_CATEGORY(_FV(B4118,"category_id")))</f>
        <v>-</v>
      </c>
      <c r="K4118" s="4" cm="1">
        <f t="array" ref="K4118">IFERROR(_FV(_xldudf_EVEONLINE_TYPE(_FV(_FV(A4118,"type"),"id")),"Adjusted Price",TRUE),0)</f>
        <v>0</v>
      </c>
      <c r="L4118" s="4">
        <f t="shared" si="64"/>
        <v>0</v>
      </c>
    </row>
    <row r="4119" spans="2:12">
      <c r="B4119" t="str" cm="1">
        <f t="array" ref="B4119">IF(A4119="","-",_xldudf_EVEONLINE_GROUP(_FV(_FV(A4119,"type"),"groupID")))</f>
        <v>-</v>
      </c>
      <c r="C4119" t="str" cm="1">
        <f t="array" ref="C4119">IF(B4119="-","-",_xldudf_EVEONLINE_CATEGORY(_FV(B4119,"category_id")))</f>
        <v>-</v>
      </c>
      <c r="K4119" s="4" cm="1">
        <f t="array" ref="K4119">IFERROR(_FV(_xldudf_EVEONLINE_TYPE(_FV(_FV(A4119,"type"),"id")),"Adjusted Price",TRUE),0)</f>
        <v>0</v>
      </c>
      <c r="L4119" s="4">
        <f t="shared" si="64"/>
        <v>0</v>
      </c>
    </row>
    <row r="4120" spans="2:12">
      <c r="B4120" t="str" cm="1">
        <f t="array" ref="B4120">IF(A4120="","-",_xldudf_EVEONLINE_GROUP(_FV(_FV(A4120,"type"),"groupID")))</f>
        <v>-</v>
      </c>
      <c r="C4120" t="str" cm="1">
        <f t="array" ref="C4120">IF(B4120="-","-",_xldudf_EVEONLINE_CATEGORY(_FV(B4120,"category_id")))</f>
        <v>-</v>
      </c>
      <c r="K4120" s="4" cm="1">
        <f t="array" ref="K4120">IFERROR(_FV(_xldudf_EVEONLINE_TYPE(_FV(_FV(A4120,"type"),"id")),"Adjusted Price",TRUE),0)</f>
        <v>0</v>
      </c>
      <c r="L4120" s="4">
        <f t="shared" si="64"/>
        <v>0</v>
      </c>
    </row>
    <row r="4121" spans="2:12">
      <c r="B4121" t="str" cm="1">
        <f t="array" ref="B4121">IF(A4121="","-",_xldudf_EVEONLINE_GROUP(_FV(_FV(A4121,"type"),"groupID")))</f>
        <v>-</v>
      </c>
      <c r="C4121" t="str" cm="1">
        <f t="array" ref="C4121">IF(B4121="-","-",_xldudf_EVEONLINE_CATEGORY(_FV(B4121,"category_id")))</f>
        <v>-</v>
      </c>
      <c r="K4121" s="4" cm="1">
        <f t="array" ref="K4121">IFERROR(_FV(_xldudf_EVEONLINE_TYPE(_FV(_FV(A4121,"type"),"id")),"Adjusted Price",TRUE),0)</f>
        <v>0</v>
      </c>
      <c r="L4121" s="4">
        <f t="shared" si="64"/>
        <v>0</v>
      </c>
    </row>
    <row r="4122" spans="2:12">
      <c r="B4122" t="str" cm="1">
        <f t="array" ref="B4122">IF(A4122="","-",_xldudf_EVEONLINE_GROUP(_FV(_FV(A4122,"type"),"groupID")))</f>
        <v>-</v>
      </c>
      <c r="C4122" t="str" cm="1">
        <f t="array" ref="C4122">IF(B4122="-","-",_xldudf_EVEONLINE_CATEGORY(_FV(B4122,"category_id")))</f>
        <v>-</v>
      </c>
      <c r="K4122" s="4" cm="1">
        <f t="array" ref="K4122">IFERROR(_FV(_xldudf_EVEONLINE_TYPE(_FV(_FV(A4122,"type"),"id")),"Adjusted Price",TRUE),0)</f>
        <v>0</v>
      </c>
      <c r="L4122" s="4">
        <f t="shared" si="64"/>
        <v>0</v>
      </c>
    </row>
    <row r="4123" spans="2:12">
      <c r="B4123" t="str" cm="1">
        <f t="array" ref="B4123">IF(A4123="","-",_xldudf_EVEONLINE_GROUP(_FV(_FV(A4123,"type"),"groupID")))</f>
        <v>-</v>
      </c>
      <c r="C4123" t="str" cm="1">
        <f t="array" ref="C4123">IF(B4123="-","-",_xldudf_EVEONLINE_CATEGORY(_FV(B4123,"category_id")))</f>
        <v>-</v>
      </c>
      <c r="K4123" s="4" cm="1">
        <f t="array" ref="K4123">IFERROR(_FV(_xldudf_EVEONLINE_TYPE(_FV(_FV(A4123,"type"),"id")),"Adjusted Price",TRUE),0)</f>
        <v>0</v>
      </c>
      <c r="L4123" s="4">
        <f t="shared" si="64"/>
        <v>0</v>
      </c>
    </row>
    <row r="4124" spans="2:12">
      <c r="B4124" t="str" cm="1">
        <f t="array" ref="B4124">IF(A4124="","-",_xldudf_EVEONLINE_GROUP(_FV(_FV(A4124,"type"),"groupID")))</f>
        <v>-</v>
      </c>
      <c r="C4124" t="str" cm="1">
        <f t="array" ref="C4124">IF(B4124="-","-",_xldudf_EVEONLINE_CATEGORY(_FV(B4124,"category_id")))</f>
        <v>-</v>
      </c>
      <c r="K4124" s="4" cm="1">
        <f t="array" ref="K4124">IFERROR(_FV(_xldudf_EVEONLINE_TYPE(_FV(_FV(A4124,"type"),"id")),"Adjusted Price",TRUE),0)</f>
        <v>0</v>
      </c>
      <c r="L4124" s="4">
        <f t="shared" si="64"/>
        <v>0</v>
      </c>
    </row>
    <row r="4125" spans="2:12">
      <c r="B4125" t="str" cm="1">
        <f t="array" ref="B4125">IF(A4125="","-",_xldudf_EVEONLINE_GROUP(_FV(_FV(A4125,"type"),"groupID")))</f>
        <v>-</v>
      </c>
      <c r="C4125" t="str" cm="1">
        <f t="array" ref="C4125">IF(B4125="-","-",_xldudf_EVEONLINE_CATEGORY(_FV(B4125,"category_id")))</f>
        <v>-</v>
      </c>
      <c r="K4125" s="4" cm="1">
        <f t="array" ref="K4125">IFERROR(_FV(_xldudf_EVEONLINE_TYPE(_FV(_FV(A4125,"type"),"id")),"Adjusted Price",TRUE),0)</f>
        <v>0</v>
      </c>
      <c r="L4125" s="4">
        <f t="shared" si="64"/>
        <v>0</v>
      </c>
    </row>
    <row r="4126" spans="2:12">
      <c r="B4126" t="str" cm="1">
        <f t="array" ref="B4126">IF(A4126="","-",_xldudf_EVEONLINE_GROUP(_FV(_FV(A4126,"type"),"groupID")))</f>
        <v>-</v>
      </c>
      <c r="C4126" t="str" cm="1">
        <f t="array" ref="C4126">IF(B4126="-","-",_xldudf_EVEONLINE_CATEGORY(_FV(B4126,"category_id")))</f>
        <v>-</v>
      </c>
      <c r="K4126" s="4" cm="1">
        <f t="array" ref="K4126">IFERROR(_FV(_xldudf_EVEONLINE_TYPE(_FV(_FV(A4126,"type"),"id")),"Adjusted Price",TRUE),0)</f>
        <v>0</v>
      </c>
      <c r="L4126" s="4">
        <f t="shared" si="64"/>
        <v>0</v>
      </c>
    </row>
    <row r="4127" spans="2:12">
      <c r="B4127" t="str" cm="1">
        <f t="array" ref="B4127">IF(A4127="","-",_xldudf_EVEONLINE_GROUP(_FV(_FV(A4127,"type"),"groupID")))</f>
        <v>-</v>
      </c>
      <c r="C4127" t="str" cm="1">
        <f t="array" ref="C4127">IF(B4127="-","-",_xldudf_EVEONLINE_CATEGORY(_FV(B4127,"category_id")))</f>
        <v>-</v>
      </c>
      <c r="K4127" s="4" cm="1">
        <f t="array" ref="K4127">IFERROR(_FV(_xldudf_EVEONLINE_TYPE(_FV(_FV(A4127,"type"),"id")),"Adjusted Price",TRUE),0)</f>
        <v>0</v>
      </c>
      <c r="L4127" s="4">
        <f t="shared" si="64"/>
        <v>0</v>
      </c>
    </row>
    <row r="4128" spans="2:12">
      <c r="B4128" t="str" cm="1">
        <f t="array" ref="B4128">IF(A4128="","-",_xldudf_EVEONLINE_GROUP(_FV(_FV(A4128,"type"),"groupID")))</f>
        <v>-</v>
      </c>
      <c r="C4128" t="str" cm="1">
        <f t="array" ref="C4128">IF(B4128="-","-",_xldudf_EVEONLINE_CATEGORY(_FV(B4128,"category_id")))</f>
        <v>-</v>
      </c>
      <c r="K4128" s="4" cm="1">
        <f t="array" ref="K4128">IFERROR(_FV(_xldudf_EVEONLINE_TYPE(_FV(_FV(A4128,"type"),"id")),"Adjusted Price",TRUE),0)</f>
        <v>0</v>
      </c>
      <c r="L4128" s="4">
        <f t="shared" si="64"/>
        <v>0</v>
      </c>
    </row>
    <row r="4129" spans="2:12">
      <c r="B4129" t="str" cm="1">
        <f t="array" ref="B4129">IF(A4129="","-",_xldudf_EVEONLINE_GROUP(_FV(_FV(A4129,"type"),"groupID")))</f>
        <v>-</v>
      </c>
      <c r="C4129" t="str" cm="1">
        <f t="array" ref="C4129">IF(B4129="-","-",_xldudf_EVEONLINE_CATEGORY(_FV(B4129,"category_id")))</f>
        <v>-</v>
      </c>
      <c r="K4129" s="4" cm="1">
        <f t="array" ref="K4129">IFERROR(_FV(_xldudf_EVEONLINE_TYPE(_FV(_FV(A4129,"type"),"id")),"Adjusted Price",TRUE),0)</f>
        <v>0</v>
      </c>
      <c r="L4129" s="4">
        <f t="shared" si="64"/>
        <v>0</v>
      </c>
    </row>
    <row r="4130" spans="2:12">
      <c r="B4130" t="str" cm="1">
        <f t="array" ref="B4130">IF(A4130="","-",_xldudf_EVEONLINE_GROUP(_FV(_FV(A4130,"type"),"groupID")))</f>
        <v>-</v>
      </c>
      <c r="C4130" t="str" cm="1">
        <f t="array" ref="C4130">IF(B4130="-","-",_xldudf_EVEONLINE_CATEGORY(_FV(B4130,"category_id")))</f>
        <v>-</v>
      </c>
      <c r="K4130" s="4" cm="1">
        <f t="array" ref="K4130">IFERROR(_FV(_xldudf_EVEONLINE_TYPE(_FV(_FV(A4130,"type"),"id")),"Adjusted Price",TRUE),0)</f>
        <v>0</v>
      </c>
      <c r="L4130" s="4">
        <f t="shared" si="64"/>
        <v>0</v>
      </c>
    </row>
    <row r="4131" spans="2:12">
      <c r="B4131" t="str" cm="1">
        <f t="array" ref="B4131">IF(A4131="","-",_xldudf_EVEONLINE_GROUP(_FV(_FV(A4131,"type"),"groupID")))</f>
        <v>-</v>
      </c>
      <c r="C4131" t="str" cm="1">
        <f t="array" ref="C4131">IF(B4131="-","-",_xldudf_EVEONLINE_CATEGORY(_FV(B4131,"category_id")))</f>
        <v>-</v>
      </c>
      <c r="K4131" s="4" cm="1">
        <f t="array" ref="K4131">IFERROR(_FV(_xldudf_EVEONLINE_TYPE(_FV(_FV(A4131,"type"),"id")),"Adjusted Price",TRUE),0)</f>
        <v>0</v>
      </c>
      <c r="L4131" s="4">
        <f t="shared" si="64"/>
        <v>0</v>
      </c>
    </row>
    <row r="4132" spans="2:12">
      <c r="B4132" t="str" cm="1">
        <f t="array" ref="B4132">IF(A4132="","-",_xldudf_EVEONLINE_GROUP(_FV(_FV(A4132,"type"),"groupID")))</f>
        <v>-</v>
      </c>
      <c r="C4132" t="str" cm="1">
        <f t="array" ref="C4132">IF(B4132="-","-",_xldudf_EVEONLINE_CATEGORY(_FV(B4132,"category_id")))</f>
        <v>-</v>
      </c>
      <c r="K4132" s="4" cm="1">
        <f t="array" ref="K4132">IFERROR(_FV(_xldudf_EVEONLINE_TYPE(_FV(_FV(A4132,"type"),"id")),"Adjusted Price",TRUE),0)</f>
        <v>0</v>
      </c>
      <c r="L4132" s="4">
        <f t="shared" si="64"/>
        <v>0</v>
      </c>
    </row>
    <row r="4133" spans="2:12">
      <c r="B4133" t="str" cm="1">
        <f t="array" ref="B4133">IF(A4133="","-",_xldudf_EVEONLINE_GROUP(_FV(_FV(A4133,"type"),"groupID")))</f>
        <v>-</v>
      </c>
      <c r="C4133" t="str" cm="1">
        <f t="array" ref="C4133">IF(B4133="-","-",_xldudf_EVEONLINE_CATEGORY(_FV(B4133,"category_id")))</f>
        <v>-</v>
      </c>
      <c r="K4133" s="4" cm="1">
        <f t="array" ref="K4133">IFERROR(_FV(_xldudf_EVEONLINE_TYPE(_FV(_FV(A4133,"type"),"id")),"Adjusted Price",TRUE),0)</f>
        <v>0</v>
      </c>
      <c r="L4133" s="4">
        <f t="shared" si="64"/>
        <v>0</v>
      </c>
    </row>
    <row r="4134" spans="2:12">
      <c r="B4134" t="str" cm="1">
        <f t="array" ref="B4134">IF(A4134="","-",_xldudf_EVEONLINE_GROUP(_FV(_FV(A4134,"type"),"groupID")))</f>
        <v>-</v>
      </c>
      <c r="C4134" t="str" cm="1">
        <f t="array" ref="C4134">IF(B4134="-","-",_xldudf_EVEONLINE_CATEGORY(_FV(B4134,"category_id")))</f>
        <v>-</v>
      </c>
      <c r="K4134" s="4" cm="1">
        <f t="array" ref="K4134">IFERROR(_FV(_xldudf_EVEONLINE_TYPE(_FV(_FV(A4134,"type"),"id")),"Adjusted Price",TRUE),0)</f>
        <v>0</v>
      </c>
      <c r="L4134" s="4">
        <f t="shared" si="64"/>
        <v>0</v>
      </c>
    </row>
    <row r="4135" spans="2:12">
      <c r="B4135" t="str" cm="1">
        <f t="array" ref="B4135">IF(A4135="","-",_xldudf_EVEONLINE_GROUP(_FV(_FV(A4135,"type"),"groupID")))</f>
        <v>-</v>
      </c>
      <c r="C4135" t="str" cm="1">
        <f t="array" ref="C4135">IF(B4135="-","-",_xldudf_EVEONLINE_CATEGORY(_FV(B4135,"category_id")))</f>
        <v>-</v>
      </c>
      <c r="K4135" s="4" cm="1">
        <f t="array" ref="K4135">IFERROR(_FV(_xldudf_EVEONLINE_TYPE(_FV(_FV(A4135,"type"),"id")),"Adjusted Price",TRUE),0)</f>
        <v>0</v>
      </c>
      <c r="L4135" s="4">
        <f t="shared" si="64"/>
        <v>0</v>
      </c>
    </row>
    <row r="4136" spans="2:12">
      <c r="B4136" t="str" cm="1">
        <f t="array" ref="B4136">IF(A4136="","-",_xldudf_EVEONLINE_GROUP(_FV(_FV(A4136,"type"),"groupID")))</f>
        <v>-</v>
      </c>
      <c r="C4136" t="str" cm="1">
        <f t="array" ref="C4136">IF(B4136="-","-",_xldudf_EVEONLINE_CATEGORY(_FV(B4136,"category_id")))</f>
        <v>-</v>
      </c>
      <c r="K4136" s="4" cm="1">
        <f t="array" ref="K4136">IFERROR(_FV(_xldudf_EVEONLINE_TYPE(_FV(_FV(A4136,"type"),"id")),"Adjusted Price",TRUE),0)</f>
        <v>0</v>
      </c>
      <c r="L4136" s="4">
        <f t="shared" si="64"/>
        <v>0</v>
      </c>
    </row>
    <row r="4137" spans="2:12">
      <c r="B4137" t="str" cm="1">
        <f t="array" ref="B4137">IF(A4137="","-",_xldudf_EVEONLINE_GROUP(_FV(_FV(A4137,"type"),"groupID")))</f>
        <v>-</v>
      </c>
      <c r="C4137" t="str" cm="1">
        <f t="array" ref="C4137">IF(B4137="-","-",_xldudf_EVEONLINE_CATEGORY(_FV(B4137,"category_id")))</f>
        <v>-</v>
      </c>
      <c r="K4137" s="4" cm="1">
        <f t="array" ref="K4137">IFERROR(_FV(_xldudf_EVEONLINE_TYPE(_FV(_FV(A4137,"type"),"id")),"Adjusted Price",TRUE),0)</f>
        <v>0</v>
      </c>
      <c r="L4137" s="4">
        <f t="shared" si="64"/>
        <v>0</v>
      </c>
    </row>
    <row r="4138" spans="2:12">
      <c r="B4138" t="str" cm="1">
        <f t="array" ref="B4138">IF(A4138="","-",_xldudf_EVEONLINE_GROUP(_FV(_FV(A4138,"type"),"groupID")))</f>
        <v>-</v>
      </c>
      <c r="C4138" t="str" cm="1">
        <f t="array" ref="C4138">IF(B4138="-","-",_xldudf_EVEONLINE_CATEGORY(_FV(B4138,"category_id")))</f>
        <v>-</v>
      </c>
      <c r="K4138" s="4" cm="1">
        <f t="array" ref="K4138">IFERROR(_FV(_xldudf_EVEONLINE_TYPE(_FV(_FV(A4138,"type"),"id")),"Adjusted Price",TRUE),0)</f>
        <v>0</v>
      </c>
      <c r="L4138" s="4">
        <f t="shared" si="64"/>
        <v>0</v>
      </c>
    </row>
    <row r="4139" spans="2:12">
      <c r="B4139" t="str" cm="1">
        <f t="array" ref="B4139">IF(A4139="","-",_xldudf_EVEONLINE_GROUP(_FV(_FV(A4139,"type"),"groupID")))</f>
        <v>-</v>
      </c>
      <c r="C4139" t="str" cm="1">
        <f t="array" ref="C4139">IF(B4139="-","-",_xldudf_EVEONLINE_CATEGORY(_FV(B4139,"category_id")))</f>
        <v>-</v>
      </c>
      <c r="K4139" s="4" cm="1">
        <f t="array" ref="K4139">IFERROR(_FV(_xldudf_EVEONLINE_TYPE(_FV(_FV(A4139,"type"),"id")),"Adjusted Price",TRUE),0)</f>
        <v>0</v>
      </c>
      <c r="L4139" s="4">
        <f t="shared" si="64"/>
        <v>0</v>
      </c>
    </row>
    <row r="4140" spans="2:12">
      <c r="B4140" t="str" cm="1">
        <f t="array" ref="B4140">IF(A4140="","-",_xldudf_EVEONLINE_GROUP(_FV(_FV(A4140,"type"),"groupID")))</f>
        <v>-</v>
      </c>
      <c r="C4140" t="str" cm="1">
        <f t="array" ref="C4140">IF(B4140="-","-",_xldudf_EVEONLINE_CATEGORY(_FV(B4140,"category_id")))</f>
        <v>-</v>
      </c>
      <c r="K4140" s="4" cm="1">
        <f t="array" ref="K4140">IFERROR(_FV(_xldudf_EVEONLINE_TYPE(_FV(_FV(A4140,"type"),"id")),"Adjusted Price",TRUE),0)</f>
        <v>0</v>
      </c>
      <c r="L4140" s="4">
        <f t="shared" si="64"/>
        <v>0</v>
      </c>
    </row>
    <row r="4141" spans="2:12">
      <c r="B4141" t="str" cm="1">
        <f t="array" ref="B4141">IF(A4141="","-",_xldudf_EVEONLINE_GROUP(_FV(_FV(A4141,"type"),"groupID")))</f>
        <v>-</v>
      </c>
      <c r="C4141" t="str" cm="1">
        <f t="array" ref="C4141">IF(B4141="-","-",_xldudf_EVEONLINE_CATEGORY(_FV(B4141,"category_id")))</f>
        <v>-</v>
      </c>
      <c r="K4141" s="4" cm="1">
        <f t="array" ref="K4141">IFERROR(_FV(_xldudf_EVEONLINE_TYPE(_FV(_FV(A4141,"type"),"id")),"Adjusted Price",TRUE),0)</f>
        <v>0</v>
      </c>
      <c r="L4141" s="4">
        <f t="shared" si="64"/>
        <v>0</v>
      </c>
    </row>
    <row r="4142" spans="2:12">
      <c r="B4142" t="str" cm="1">
        <f t="array" ref="B4142">IF(A4142="","-",_xldudf_EVEONLINE_GROUP(_FV(_FV(A4142,"type"),"groupID")))</f>
        <v>-</v>
      </c>
      <c r="C4142" t="str" cm="1">
        <f t="array" ref="C4142">IF(B4142="-","-",_xldudf_EVEONLINE_CATEGORY(_FV(B4142,"category_id")))</f>
        <v>-</v>
      </c>
      <c r="K4142" s="4" cm="1">
        <f t="array" ref="K4142">IFERROR(_FV(_xldudf_EVEONLINE_TYPE(_FV(_FV(A4142,"type"),"id")),"Adjusted Price",TRUE),0)</f>
        <v>0</v>
      </c>
      <c r="L4142" s="4">
        <f t="shared" si="64"/>
        <v>0</v>
      </c>
    </row>
    <row r="4143" spans="2:12">
      <c r="B4143" t="str" cm="1">
        <f t="array" ref="B4143">IF(A4143="","-",_xldudf_EVEONLINE_GROUP(_FV(_FV(A4143,"type"),"groupID")))</f>
        <v>-</v>
      </c>
      <c r="C4143" t="str" cm="1">
        <f t="array" ref="C4143">IF(B4143="-","-",_xldudf_EVEONLINE_CATEGORY(_FV(B4143,"category_id")))</f>
        <v>-</v>
      </c>
      <c r="K4143" s="4" cm="1">
        <f t="array" ref="K4143">IFERROR(_FV(_xldudf_EVEONLINE_TYPE(_FV(_FV(A4143,"type"),"id")),"Adjusted Price",TRUE),0)</f>
        <v>0</v>
      </c>
      <c r="L4143" s="4">
        <f t="shared" si="64"/>
        <v>0</v>
      </c>
    </row>
    <row r="4144" spans="2:12">
      <c r="B4144" t="str" cm="1">
        <f t="array" ref="B4144">IF(A4144="","-",_xldudf_EVEONLINE_GROUP(_FV(_FV(A4144,"type"),"groupID")))</f>
        <v>-</v>
      </c>
      <c r="C4144" t="str" cm="1">
        <f t="array" ref="C4144">IF(B4144="-","-",_xldudf_EVEONLINE_CATEGORY(_FV(B4144,"category_id")))</f>
        <v>-</v>
      </c>
      <c r="K4144" s="4" cm="1">
        <f t="array" ref="K4144">IFERROR(_FV(_xldudf_EVEONLINE_TYPE(_FV(_FV(A4144,"type"),"id")),"Adjusted Price",TRUE),0)</f>
        <v>0</v>
      </c>
      <c r="L4144" s="4">
        <f t="shared" si="64"/>
        <v>0</v>
      </c>
    </row>
    <row r="4145" spans="2:12">
      <c r="B4145" t="str" cm="1">
        <f t="array" ref="B4145">IF(A4145="","-",_xldudf_EVEONLINE_GROUP(_FV(_FV(A4145,"type"),"groupID")))</f>
        <v>-</v>
      </c>
      <c r="C4145" t="str" cm="1">
        <f t="array" ref="C4145">IF(B4145="-","-",_xldudf_EVEONLINE_CATEGORY(_FV(B4145,"category_id")))</f>
        <v>-</v>
      </c>
      <c r="K4145" s="4" cm="1">
        <f t="array" ref="K4145">IFERROR(_FV(_xldudf_EVEONLINE_TYPE(_FV(_FV(A4145,"type"),"id")),"Adjusted Price",TRUE),0)</f>
        <v>0</v>
      </c>
      <c r="L4145" s="4">
        <f t="shared" si="64"/>
        <v>0</v>
      </c>
    </row>
    <row r="4146" spans="2:12">
      <c r="B4146" t="str" cm="1">
        <f t="array" ref="B4146">IF(A4146="","-",_xldudf_EVEONLINE_GROUP(_FV(_FV(A4146,"type"),"groupID")))</f>
        <v>-</v>
      </c>
      <c r="C4146" t="str" cm="1">
        <f t="array" ref="C4146">IF(B4146="-","-",_xldudf_EVEONLINE_CATEGORY(_FV(B4146,"category_id")))</f>
        <v>-</v>
      </c>
      <c r="K4146" s="4" cm="1">
        <f t="array" ref="K4146">IFERROR(_FV(_xldudf_EVEONLINE_TYPE(_FV(_FV(A4146,"type"),"id")),"Adjusted Price",TRUE),0)</f>
        <v>0</v>
      </c>
      <c r="L4146" s="4">
        <f t="shared" si="64"/>
        <v>0</v>
      </c>
    </row>
    <row r="4147" spans="2:12">
      <c r="B4147" t="str" cm="1">
        <f t="array" ref="B4147">IF(A4147="","-",_xldudf_EVEONLINE_GROUP(_FV(_FV(A4147,"type"),"groupID")))</f>
        <v>-</v>
      </c>
      <c r="C4147" t="str" cm="1">
        <f t="array" ref="C4147">IF(B4147="-","-",_xldudf_EVEONLINE_CATEGORY(_FV(B4147,"category_id")))</f>
        <v>-</v>
      </c>
      <c r="K4147" s="4" cm="1">
        <f t="array" ref="K4147">IFERROR(_FV(_xldudf_EVEONLINE_TYPE(_FV(_FV(A4147,"type"),"id")),"Adjusted Price",TRUE),0)</f>
        <v>0</v>
      </c>
      <c r="L4147" s="4">
        <f t="shared" si="64"/>
        <v>0</v>
      </c>
    </row>
    <row r="4148" spans="2:12">
      <c r="B4148" t="str" cm="1">
        <f t="array" ref="B4148">IF(A4148="","-",_xldudf_EVEONLINE_GROUP(_FV(_FV(A4148,"type"),"groupID")))</f>
        <v>-</v>
      </c>
      <c r="C4148" t="str" cm="1">
        <f t="array" ref="C4148">IF(B4148="-","-",_xldudf_EVEONLINE_CATEGORY(_FV(B4148,"category_id")))</f>
        <v>-</v>
      </c>
      <c r="K4148" s="4" cm="1">
        <f t="array" ref="K4148">IFERROR(_FV(_xldudf_EVEONLINE_TYPE(_FV(_FV(A4148,"type"),"id")),"Adjusted Price",TRUE),0)</f>
        <v>0</v>
      </c>
      <c r="L4148" s="4">
        <f t="shared" si="64"/>
        <v>0</v>
      </c>
    </row>
    <row r="4149" spans="2:12">
      <c r="B4149" t="str" cm="1">
        <f t="array" ref="B4149">IF(A4149="","-",_xldudf_EVEONLINE_GROUP(_FV(_FV(A4149,"type"),"groupID")))</f>
        <v>-</v>
      </c>
      <c r="C4149" t="str" cm="1">
        <f t="array" ref="C4149">IF(B4149="-","-",_xldudf_EVEONLINE_CATEGORY(_FV(B4149,"category_id")))</f>
        <v>-</v>
      </c>
      <c r="K4149" s="4" cm="1">
        <f t="array" ref="K4149">IFERROR(_FV(_xldudf_EVEONLINE_TYPE(_FV(_FV(A4149,"type"),"id")),"Adjusted Price",TRUE),0)</f>
        <v>0</v>
      </c>
      <c r="L4149" s="4">
        <f t="shared" si="64"/>
        <v>0</v>
      </c>
    </row>
    <row r="4150" spans="2:12">
      <c r="B4150" t="str" cm="1">
        <f t="array" ref="B4150">IF(A4150="","-",_xldudf_EVEONLINE_GROUP(_FV(_FV(A4150,"type"),"groupID")))</f>
        <v>-</v>
      </c>
      <c r="C4150" t="str" cm="1">
        <f t="array" ref="C4150">IF(B4150="-","-",_xldudf_EVEONLINE_CATEGORY(_FV(B4150,"category_id")))</f>
        <v>-</v>
      </c>
      <c r="K4150" s="4" cm="1">
        <f t="array" ref="K4150">IFERROR(_FV(_xldudf_EVEONLINE_TYPE(_FV(_FV(A4150,"type"),"id")),"Adjusted Price",TRUE),0)</f>
        <v>0</v>
      </c>
      <c r="L4150" s="4">
        <f t="shared" si="64"/>
        <v>0</v>
      </c>
    </row>
    <row r="4151" spans="2:12">
      <c r="B4151" t="str" cm="1">
        <f t="array" ref="B4151">IF(A4151="","-",_xldudf_EVEONLINE_GROUP(_FV(_FV(A4151,"type"),"groupID")))</f>
        <v>-</v>
      </c>
      <c r="C4151" t="str" cm="1">
        <f t="array" ref="C4151">IF(B4151="-","-",_xldudf_EVEONLINE_CATEGORY(_FV(B4151,"category_id")))</f>
        <v>-</v>
      </c>
      <c r="K4151" s="4" cm="1">
        <f t="array" ref="K4151">IFERROR(_FV(_xldudf_EVEONLINE_TYPE(_FV(_FV(A4151,"type"),"id")),"Adjusted Price",TRUE),0)</f>
        <v>0</v>
      </c>
      <c r="L4151" s="4">
        <f t="shared" si="64"/>
        <v>0</v>
      </c>
    </row>
    <row r="4152" spans="2:12">
      <c r="B4152" t="str" cm="1">
        <f t="array" ref="B4152">IF(A4152="","-",_xldudf_EVEONLINE_GROUP(_FV(_FV(A4152,"type"),"groupID")))</f>
        <v>-</v>
      </c>
      <c r="C4152" t="str" cm="1">
        <f t="array" ref="C4152">IF(B4152="-","-",_xldudf_EVEONLINE_CATEGORY(_FV(B4152,"category_id")))</f>
        <v>-</v>
      </c>
      <c r="K4152" s="4" cm="1">
        <f t="array" ref="K4152">IFERROR(_FV(_xldudf_EVEONLINE_TYPE(_FV(_FV(A4152,"type"),"id")),"Adjusted Price",TRUE),0)</f>
        <v>0</v>
      </c>
      <c r="L4152" s="4">
        <f t="shared" si="64"/>
        <v>0</v>
      </c>
    </row>
    <row r="4153" spans="2:12">
      <c r="B4153" t="str" cm="1">
        <f t="array" ref="B4153">IF(A4153="","-",_xldudf_EVEONLINE_GROUP(_FV(_FV(A4153,"type"),"groupID")))</f>
        <v>-</v>
      </c>
      <c r="C4153" t="str" cm="1">
        <f t="array" ref="C4153">IF(B4153="-","-",_xldudf_EVEONLINE_CATEGORY(_FV(B4153,"category_id")))</f>
        <v>-</v>
      </c>
      <c r="K4153" s="4" cm="1">
        <f t="array" ref="K4153">IFERROR(_FV(_xldudf_EVEONLINE_TYPE(_FV(_FV(A4153,"type"),"id")),"Adjusted Price",TRUE),0)</f>
        <v>0</v>
      </c>
      <c r="L4153" s="4">
        <f t="shared" si="64"/>
        <v>0</v>
      </c>
    </row>
    <row r="4154" spans="2:12">
      <c r="B4154" t="str" cm="1">
        <f t="array" ref="B4154">IF(A4154="","-",_xldudf_EVEONLINE_GROUP(_FV(_FV(A4154,"type"),"groupID")))</f>
        <v>-</v>
      </c>
      <c r="C4154" t="str" cm="1">
        <f t="array" ref="C4154">IF(B4154="-","-",_xldudf_EVEONLINE_CATEGORY(_FV(B4154,"category_id")))</f>
        <v>-</v>
      </c>
      <c r="K4154" s="4" cm="1">
        <f t="array" ref="K4154">IFERROR(_FV(_xldudf_EVEONLINE_TYPE(_FV(_FV(A4154,"type"),"id")),"Adjusted Price",TRUE),0)</f>
        <v>0</v>
      </c>
      <c r="L4154" s="4">
        <f t="shared" si="64"/>
        <v>0</v>
      </c>
    </row>
    <row r="4155" spans="2:12">
      <c r="B4155" t="str" cm="1">
        <f t="array" ref="B4155">IF(A4155="","-",_xldudf_EVEONLINE_GROUP(_FV(_FV(A4155,"type"),"groupID")))</f>
        <v>-</v>
      </c>
      <c r="C4155" t="str" cm="1">
        <f t="array" ref="C4155">IF(B4155="-","-",_xldudf_EVEONLINE_CATEGORY(_FV(B4155,"category_id")))</f>
        <v>-</v>
      </c>
      <c r="K4155" s="4" cm="1">
        <f t="array" ref="K4155">IFERROR(_FV(_xldudf_EVEONLINE_TYPE(_FV(_FV(A4155,"type"),"id")),"Adjusted Price",TRUE),0)</f>
        <v>0</v>
      </c>
      <c r="L4155" s="4">
        <f t="shared" si="64"/>
        <v>0</v>
      </c>
    </row>
    <row r="4156" spans="2:12">
      <c r="B4156" t="str" cm="1">
        <f t="array" ref="B4156">IF(A4156="","-",_xldudf_EVEONLINE_GROUP(_FV(_FV(A4156,"type"),"groupID")))</f>
        <v>-</v>
      </c>
      <c r="C4156" t="str" cm="1">
        <f t="array" ref="C4156">IF(B4156="-","-",_xldudf_EVEONLINE_CATEGORY(_FV(B4156,"category_id")))</f>
        <v>-</v>
      </c>
      <c r="K4156" s="4" cm="1">
        <f t="array" ref="K4156">IFERROR(_FV(_xldudf_EVEONLINE_TYPE(_FV(_FV(A4156,"type"),"id")),"Adjusted Price",TRUE),0)</f>
        <v>0</v>
      </c>
      <c r="L4156" s="4">
        <f t="shared" si="64"/>
        <v>0</v>
      </c>
    </row>
    <row r="4157" spans="2:12">
      <c r="B4157" t="str" cm="1">
        <f t="array" ref="B4157">IF(A4157="","-",_xldudf_EVEONLINE_GROUP(_FV(_FV(A4157,"type"),"groupID")))</f>
        <v>-</v>
      </c>
      <c r="C4157" t="str" cm="1">
        <f t="array" ref="C4157">IF(B4157="-","-",_xldudf_EVEONLINE_CATEGORY(_FV(B4157,"category_id")))</f>
        <v>-</v>
      </c>
      <c r="K4157" s="4" cm="1">
        <f t="array" ref="K4157">IFERROR(_FV(_xldudf_EVEONLINE_TYPE(_FV(_FV(A4157,"type"),"id")),"Adjusted Price",TRUE),0)</f>
        <v>0</v>
      </c>
      <c r="L4157" s="4">
        <f t="shared" si="64"/>
        <v>0</v>
      </c>
    </row>
    <row r="4158" spans="2:12">
      <c r="B4158" t="str" cm="1">
        <f t="array" ref="B4158">IF(A4158="","-",_xldudf_EVEONLINE_GROUP(_FV(_FV(A4158,"type"),"groupID")))</f>
        <v>-</v>
      </c>
      <c r="C4158" t="str" cm="1">
        <f t="array" ref="C4158">IF(B4158="-","-",_xldudf_EVEONLINE_CATEGORY(_FV(B4158,"category_id")))</f>
        <v>-</v>
      </c>
      <c r="K4158" s="4" cm="1">
        <f t="array" ref="K4158">IFERROR(_FV(_xldudf_EVEONLINE_TYPE(_FV(_FV(A4158,"type"),"id")),"Adjusted Price",TRUE),0)</f>
        <v>0</v>
      </c>
      <c r="L4158" s="4">
        <f t="shared" si="64"/>
        <v>0</v>
      </c>
    </row>
    <row r="4159" spans="2:12">
      <c r="B4159" t="str" cm="1">
        <f t="array" ref="B4159">IF(A4159="","-",_xldudf_EVEONLINE_GROUP(_FV(_FV(A4159,"type"),"groupID")))</f>
        <v>-</v>
      </c>
      <c r="C4159" t="str" cm="1">
        <f t="array" ref="C4159">IF(B4159="-","-",_xldudf_EVEONLINE_CATEGORY(_FV(B4159,"category_id")))</f>
        <v>-</v>
      </c>
      <c r="K4159" s="4" cm="1">
        <f t="array" ref="K4159">IFERROR(_FV(_xldudf_EVEONLINE_TYPE(_FV(_FV(A4159,"type"),"id")),"Adjusted Price",TRUE),0)</f>
        <v>0</v>
      </c>
      <c r="L4159" s="4">
        <f t="shared" si="64"/>
        <v>0</v>
      </c>
    </row>
    <row r="4160" spans="2:12">
      <c r="B4160" t="str" cm="1">
        <f t="array" ref="B4160">IF(A4160="","-",_xldudf_EVEONLINE_GROUP(_FV(_FV(A4160,"type"),"groupID")))</f>
        <v>-</v>
      </c>
      <c r="C4160" t="str" cm="1">
        <f t="array" ref="C4160">IF(B4160="-","-",_xldudf_EVEONLINE_CATEGORY(_FV(B4160,"category_id")))</f>
        <v>-</v>
      </c>
      <c r="K4160" s="4" cm="1">
        <f t="array" ref="K4160">IFERROR(_FV(_xldudf_EVEONLINE_TYPE(_FV(_FV(A4160,"type"),"id")),"Adjusted Price",TRUE),0)</f>
        <v>0</v>
      </c>
      <c r="L4160" s="4">
        <f t="shared" si="64"/>
        <v>0</v>
      </c>
    </row>
    <row r="4161" spans="2:12">
      <c r="B4161" t="str" cm="1">
        <f t="array" ref="B4161">IF(A4161="","-",_xldudf_EVEONLINE_GROUP(_FV(_FV(A4161,"type"),"groupID")))</f>
        <v>-</v>
      </c>
      <c r="C4161" t="str" cm="1">
        <f t="array" ref="C4161">IF(B4161="-","-",_xldudf_EVEONLINE_CATEGORY(_FV(B4161,"category_id")))</f>
        <v>-</v>
      </c>
      <c r="K4161" s="4" cm="1">
        <f t="array" ref="K4161">IFERROR(_FV(_xldudf_EVEONLINE_TYPE(_FV(_FV(A4161,"type"),"id")),"Adjusted Price",TRUE),0)</f>
        <v>0</v>
      </c>
      <c r="L4161" s="4">
        <f t="shared" si="64"/>
        <v>0</v>
      </c>
    </row>
    <row r="4162" spans="2:12">
      <c r="B4162" t="str" cm="1">
        <f t="array" ref="B4162">IF(A4162="","-",_xldudf_EVEONLINE_GROUP(_FV(_FV(A4162,"type"),"groupID")))</f>
        <v>-</v>
      </c>
      <c r="C4162" t="str" cm="1">
        <f t="array" ref="C4162">IF(B4162="-","-",_xldudf_EVEONLINE_CATEGORY(_FV(B4162,"category_id")))</f>
        <v>-</v>
      </c>
      <c r="K4162" s="4" cm="1">
        <f t="array" ref="K4162">IFERROR(_FV(_xldudf_EVEONLINE_TYPE(_FV(_FV(A4162,"type"),"id")),"Adjusted Price",TRUE),0)</f>
        <v>0</v>
      </c>
      <c r="L4162" s="4">
        <f t="shared" si="64"/>
        <v>0</v>
      </c>
    </row>
    <row r="4163" spans="2:12">
      <c r="B4163" t="str" cm="1">
        <f t="array" ref="B4163">IF(A4163="","-",_xldudf_EVEONLINE_GROUP(_FV(_FV(A4163,"type"),"groupID")))</f>
        <v>-</v>
      </c>
      <c r="C4163" t="str" cm="1">
        <f t="array" ref="C4163">IF(B4163="-","-",_xldudf_EVEONLINE_CATEGORY(_FV(B4163,"category_id")))</f>
        <v>-</v>
      </c>
      <c r="K4163" s="4" cm="1">
        <f t="array" ref="K4163">IFERROR(_FV(_xldudf_EVEONLINE_TYPE(_FV(_FV(A4163,"type"),"id")),"Adjusted Price",TRUE),0)</f>
        <v>0</v>
      </c>
      <c r="L4163" s="4">
        <f t="shared" ref="L4163:L4226" si="65">F4163*K4163</f>
        <v>0</v>
      </c>
    </row>
    <row r="4164" spans="2:12">
      <c r="B4164" t="str" cm="1">
        <f t="array" ref="B4164">IF(A4164="","-",_xldudf_EVEONLINE_GROUP(_FV(_FV(A4164,"type"),"groupID")))</f>
        <v>-</v>
      </c>
      <c r="C4164" t="str" cm="1">
        <f t="array" ref="C4164">IF(B4164="-","-",_xldudf_EVEONLINE_CATEGORY(_FV(B4164,"category_id")))</f>
        <v>-</v>
      </c>
      <c r="K4164" s="4" cm="1">
        <f t="array" ref="K4164">IFERROR(_FV(_xldudf_EVEONLINE_TYPE(_FV(_FV(A4164,"type"),"id")),"Adjusted Price",TRUE),0)</f>
        <v>0</v>
      </c>
      <c r="L4164" s="4">
        <f t="shared" si="65"/>
        <v>0</v>
      </c>
    </row>
    <row r="4165" spans="2:12">
      <c r="B4165" t="str" cm="1">
        <f t="array" ref="B4165">IF(A4165="","-",_xldudf_EVEONLINE_GROUP(_FV(_FV(A4165,"type"),"groupID")))</f>
        <v>-</v>
      </c>
      <c r="C4165" t="str" cm="1">
        <f t="array" ref="C4165">IF(B4165="-","-",_xldudf_EVEONLINE_CATEGORY(_FV(B4165,"category_id")))</f>
        <v>-</v>
      </c>
      <c r="K4165" s="4" cm="1">
        <f t="array" ref="K4165">IFERROR(_FV(_xldudf_EVEONLINE_TYPE(_FV(_FV(A4165,"type"),"id")),"Adjusted Price",TRUE),0)</f>
        <v>0</v>
      </c>
      <c r="L4165" s="4">
        <f t="shared" si="65"/>
        <v>0</v>
      </c>
    </row>
    <row r="4166" spans="2:12">
      <c r="B4166" t="str" cm="1">
        <f t="array" ref="B4166">IF(A4166="","-",_xldudf_EVEONLINE_GROUP(_FV(_FV(A4166,"type"),"groupID")))</f>
        <v>-</v>
      </c>
      <c r="C4166" t="str" cm="1">
        <f t="array" ref="C4166">IF(B4166="-","-",_xldudf_EVEONLINE_CATEGORY(_FV(B4166,"category_id")))</f>
        <v>-</v>
      </c>
      <c r="K4166" s="4" cm="1">
        <f t="array" ref="K4166">IFERROR(_FV(_xldudf_EVEONLINE_TYPE(_FV(_FV(A4166,"type"),"id")),"Adjusted Price",TRUE),0)</f>
        <v>0</v>
      </c>
      <c r="L4166" s="4">
        <f t="shared" si="65"/>
        <v>0</v>
      </c>
    </row>
    <row r="4167" spans="2:12">
      <c r="B4167" t="str" cm="1">
        <f t="array" ref="B4167">IF(A4167="","-",_xldudf_EVEONLINE_GROUP(_FV(_FV(A4167,"type"),"groupID")))</f>
        <v>-</v>
      </c>
      <c r="C4167" t="str" cm="1">
        <f t="array" ref="C4167">IF(B4167="-","-",_xldudf_EVEONLINE_CATEGORY(_FV(B4167,"category_id")))</f>
        <v>-</v>
      </c>
      <c r="K4167" s="4" cm="1">
        <f t="array" ref="K4167">IFERROR(_FV(_xldudf_EVEONLINE_TYPE(_FV(_FV(A4167,"type"),"id")),"Adjusted Price",TRUE),0)</f>
        <v>0</v>
      </c>
      <c r="L4167" s="4">
        <f t="shared" si="65"/>
        <v>0</v>
      </c>
    </row>
    <row r="4168" spans="2:12">
      <c r="B4168" t="str" cm="1">
        <f t="array" ref="B4168">IF(A4168="","-",_xldudf_EVEONLINE_GROUP(_FV(_FV(A4168,"type"),"groupID")))</f>
        <v>-</v>
      </c>
      <c r="C4168" t="str" cm="1">
        <f t="array" ref="C4168">IF(B4168="-","-",_xldudf_EVEONLINE_CATEGORY(_FV(B4168,"category_id")))</f>
        <v>-</v>
      </c>
      <c r="K4168" s="4" cm="1">
        <f t="array" ref="K4168">IFERROR(_FV(_xldudf_EVEONLINE_TYPE(_FV(_FV(A4168,"type"),"id")),"Adjusted Price",TRUE),0)</f>
        <v>0</v>
      </c>
      <c r="L4168" s="4">
        <f t="shared" si="65"/>
        <v>0</v>
      </c>
    </row>
    <row r="4169" spans="2:12">
      <c r="B4169" t="str" cm="1">
        <f t="array" ref="B4169">IF(A4169="","-",_xldudf_EVEONLINE_GROUP(_FV(_FV(A4169,"type"),"groupID")))</f>
        <v>-</v>
      </c>
      <c r="C4169" t="str" cm="1">
        <f t="array" ref="C4169">IF(B4169="-","-",_xldudf_EVEONLINE_CATEGORY(_FV(B4169,"category_id")))</f>
        <v>-</v>
      </c>
      <c r="K4169" s="4" cm="1">
        <f t="array" ref="K4169">IFERROR(_FV(_xldudf_EVEONLINE_TYPE(_FV(_FV(A4169,"type"),"id")),"Adjusted Price",TRUE),0)</f>
        <v>0</v>
      </c>
      <c r="L4169" s="4">
        <f t="shared" si="65"/>
        <v>0</v>
      </c>
    </row>
    <row r="4170" spans="2:12">
      <c r="B4170" t="str" cm="1">
        <f t="array" ref="B4170">IF(A4170="","-",_xldudf_EVEONLINE_GROUP(_FV(_FV(A4170,"type"),"groupID")))</f>
        <v>-</v>
      </c>
      <c r="C4170" t="str" cm="1">
        <f t="array" ref="C4170">IF(B4170="-","-",_xldudf_EVEONLINE_CATEGORY(_FV(B4170,"category_id")))</f>
        <v>-</v>
      </c>
      <c r="K4170" s="4" cm="1">
        <f t="array" ref="K4170">IFERROR(_FV(_xldudf_EVEONLINE_TYPE(_FV(_FV(A4170,"type"),"id")),"Adjusted Price",TRUE),0)</f>
        <v>0</v>
      </c>
      <c r="L4170" s="4">
        <f t="shared" si="65"/>
        <v>0</v>
      </c>
    </row>
    <row r="4171" spans="2:12">
      <c r="B4171" t="str" cm="1">
        <f t="array" ref="B4171">IF(A4171="","-",_xldudf_EVEONLINE_GROUP(_FV(_FV(A4171,"type"),"groupID")))</f>
        <v>-</v>
      </c>
      <c r="C4171" t="str" cm="1">
        <f t="array" ref="C4171">IF(B4171="-","-",_xldudf_EVEONLINE_CATEGORY(_FV(B4171,"category_id")))</f>
        <v>-</v>
      </c>
      <c r="K4171" s="4" cm="1">
        <f t="array" ref="K4171">IFERROR(_FV(_xldudf_EVEONLINE_TYPE(_FV(_FV(A4171,"type"),"id")),"Adjusted Price",TRUE),0)</f>
        <v>0</v>
      </c>
      <c r="L4171" s="4">
        <f t="shared" si="65"/>
        <v>0</v>
      </c>
    </row>
    <row r="4172" spans="2:12">
      <c r="B4172" t="str" cm="1">
        <f t="array" ref="B4172">IF(A4172="","-",_xldudf_EVEONLINE_GROUP(_FV(_FV(A4172,"type"),"groupID")))</f>
        <v>-</v>
      </c>
      <c r="C4172" t="str" cm="1">
        <f t="array" ref="C4172">IF(B4172="-","-",_xldudf_EVEONLINE_CATEGORY(_FV(B4172,"category_id")))</f>
        <v>-</v>
      </c>
      <c r="K4172" s="4" cm="1">
        <f t="array" ref="K4172">IFERROR(_FV(_xldudf_EVEONLINE_TYPE(_FV(_FV(A4172,"type"),"id")),"Adjusted Price",TRUE),0)</f>
        <v>0</v>
      </c>
      <c r="L4172" s="4">
        <f t="shared" si="65"/>
        <v>0</v>
      </c>
    </row>
    <row r="4173" spans="2:12">
      <c r="B4173" t="str" cm="1">
        <f t="array" ref="B4173">IF(A4173="","-",_xldudf_EVEONLINE_GROUP(_FV(_FV(A4173,"type"),"groupID")))</f>
        <v>-</v>
      </c>
      <c r="C4173" t="str" cm="1">
        <f t="array" ref="C4173">IF(B4173="-","-",_xldudf_EVEONLINE_CATEGORY(_FV(B4173,"category_id")))</f>
        <v>-</v>
      </c>
      <c r="K4173" s="4" cm="1">
        <f t="array" ref="K4173">IFERROR(_FV(_xldudf_EVEONLINE_TYPE(_FV(_FV(A4173,"type"),"id")),"Adjusted Price",TRUE),0)</f>
        <v>0</v>
      </c>
      <c r="L4173" s="4">
        <f t="shared" si="65"/>
        <v>0</v>
      </c>
    </row>
    <row r="4174" spans="2:12">
      <c r="B4174" t="str" cm="1">
        <f t="array" ref="B4174">IF(A4174="","-",_xldudf_EVEONLINE_GROUP(_FV(_FV(A4174,"type"),"groupID")))</f>
        <v>-</v>
      </c>
      <c r="C4174" t="str" cm="1">
        <f t="array" ref="C4174">IF(B4174="-","-",_xldudf_EVEONLINE_CATEGORY(_FV(B4174,"category_id")))</f>
        <v>-</v>
      </c>
      <c r="K4174" s="4" cm="1">
        <f t="array" ref="K4174">IFERROR(_FV(_xldudf_EVEONLINE_TYPE(_FV(_FV(A4174,"type"),"id")),"Adjusted Price",TRUE),0)</f>
        <v>0</v>
      </c>
      <c r="L4174" s="4">
        <f t="shared" si="65"/>
        <v>0</v>
      </c>
    </row>
    <row r="4175" spans="2:12">
      <c r="B4175" t="str" cm="1">
        <f t="array" ref="B4175">IF(A4175="","-",_xldudf_EVEONLINE_GROUP(_FV(_FV(A4175,"type"),"groupID")))</f>
        <v>-</v>
      </c>
      <c r="C4175" t="str" cm="1">
        <f t="array" ref="C4175">IF(B4175="-","-",_xldudf_EVEONLINE_CATEGORY(_FV(B4175,"category_id")))</f>
        <v>-</v>
      </c>
      <c r="K4175" s="4" cm="1">
        <f t="array" ref="K4175">IFERROR(_FV(_xldudf_EVEONLINE_TYPE(_FV(_FV(A4175,"type"),"id")),"Adjusted Price",TRUE),0)</f>
        <v>0</v>
      </c>
      <c r="L4175" s="4">
        <f t="shared" si="65"/>
        <v>0</v>
      </c>
    </row>
    <row r="4176" spans="2:12">
      <c r="B4176" t="str" cm="1">
        <f t="array" ref="B4176">IF(A4176="","-",_xldudf_EVEONLINE_GROUP(_FV(_FV(A4176,"type"),"groupID")))</f>
        <v>-</v>
      </c>
      <c r="C4176" t="str" cm="1">
        <f t="array" ref="C4176">IF(B4176="-","-",_xldudf_EVEONLINE_CATEGORY(_FV(B4176,"category_id")))</f>
        <v>-</v>
      </c>
      <c r="K4176" s="4" cm="1">
        <f t="array" ref="K4176">IFERROR(_FV(_xldudf_EVEONLINE_TYPE(_FV(_FV(A4176,"type"),"id")),"Adjusted Price",TRUE),0)</f>
        <v>0</v>
      </c>
      <c r="L4176" s="4">
        <f t="shared" si="65"/>
        <v>0</v>
      </c>
    </row>
    <row r="4177" spans="2:12">
      <c r="B4177" t="str" cm="1">
        <f t="array" ref="B4177">IF(A4177="","-",_xldudf_EVEONLINE_GROUP(_FV(_FV(A4177,"type"),"groupID")))</f>
        <v>-</v>
      </c>
      <c r="C4177" t="str" cm="1">
        <f t="array" ref="C4177">IF(B4177="-","-",_xldudf_EVEONLINE_CATEGORY(_FV(B4177,"category_id")))</f>
        <v>-</v>
      </c>
      <c r="K4177" s="4" cm="1">
        <f t="array" ref="K4177">IFERROR(_FV(_xldudf_EVEONLINE_TYPE(_FV(_FV(A4177,"type"),"id")),"Adjusted Price",TRUE),0)</f>
        <v>0</v>
      </c>
      <c r="L4177" s="4">
        <f t="shared" si="65"/>
        <v>0</v>
      </c>
    </row>
    <row r="4178" spans="2:12">
      <c r="B4178" t="str" cm="1">
        <f t="array" ref="B4178">IF(A4178="","-",_xldudf_EVEONLINE_GROUP(_FV(_FV(A4178,"type"),"groupID")))</f>
        <v>-</v>
      </c>
      <c r="C4178" t="str" cm="1">
        <f t="array" ref="C4178">IF(B4178="-","-",_xldudf_EVEONLINE_CATEGORY(_FV(B4178,"category_id")))</f>
        <v>-</v>
      </c>
      <c r="K4178" s="4" cm="1">
        <f t="array" ref="K4178">IFERROR(_FV(_xldudf_EVEONLINE_TYPE(_FV(_FV(A4178,"type"),"id")),"Adjusted Price",TRUE),0)</f>
        <v>0</v>
      </c>
      <c r="L4178" s="4">
        <f t="shared" si="65"/>
        <v>0</v>
      </c>
    </row>
    <row r="4179" spans="2:12">
      <c r="B4179" t="str" cm="1">
        <f t="array" ref="B4179">IF(A4179="","-",_xldudf_EVEONLINE_GROUP(_FV(_FV(A4179,"type"),"groupID")))</f>
        <v>-</v>
      </c>
      <c r="C4179" t="str" cm="1">
        <f t="array" ref="C4179">IF(B4179="-","-",_xldudf_EVEONLINE_CATEGORY(_FV(B4179,"category_id")))</f>
        <v>-</v>
      </c>
      <c r="K4179" s="4" cm="1">
        <f t="array" ref="K4179">IFERROR(_FV(_xldudf_EVEONLINE_TYPE(_FV(_FV(A4179,"type"),"id")),"Adjusted Price",TRUE),0)</f>
        <v>0</v>
      </c>
      <c r="L4179" s="4">
        <f t="shared" si="65"/>
        <v>0</v>
      </c>
    </row>
    <row r="4180" spans="2:12">
      <c r="B4180" t="str" cm="1">
        <f t="array" ref="B4180">IF(A4180="","-",_xldudf_EVEONLINE_GROUP(_FV(_FV(A4180,"type"),"groupID")))</f>
        <v>-</v>
      </c>
      <c r="C4180" t="str" cm="1">
        <f t="array" ref="C4180">IF(B4180="-","-",_xldudf_EVEONLINE_CATEGORY(_FV(B4180,"category_id")))</f>
        <v>-</v>
      </c>
      <c r="K4180" s="4" cm="1">
        <f t="array" ref="K4180">IFERROR(_FV(_xldudf_EVEONLINE_TYPE(_FV(_FV(A4180,"type"),"id")),"Adjusted Price",TRUE),0)</f>
        <v>0</v>
      </c>
      <c r="L4180" s="4">
        <f t="shared" si="65"/>
        <v>0</v>
      </c>
    </row>
    <row r="4181" spans="2:12">
      <c r="B4181" t="str" cm="1">
        <f t="array" ref="B4181">IF(A4181="","-",_xldudf_EVEONLINE_GROUP(_FV(_FV(A4181,"type"),"groupID")))</f>
        <v>-</v>
      </c>
      <c r="C4181" t="str" cm="1">
        <f t="array" ref="C4181">IF(B4181="-","-",_xldudf_EVEONLINE_CATEGORY(_FV(B4181,"category_id")))</f>
        <v>-</v>
      </c>
      <c r="K4181" s="4" cm="1">
        <f t="array" ref="K4181">IFERROR(_FV(_xldudf_EVEONLINE_TYPE(_FV(_FV(A4181,"type"),"id")),"Adjusted Price",TRUE),0)</f>
        <v>0</v>
      </c>
      <c r="L4181" s="4">
        <f t="shared" si="65"/>
        <v>0</v>
      </c>
    </row>
    <row r="4182" spans="2:12">
      <c r="B4182" t="str" cm="1">
        <f t="array" ref="B4182">IF(A4182="","-",_xldudf_EVEONLINE_GROUP(_FV(_FV(A4182,"type"),"groupID")))</f>
        <v>-</v>
      </c>
      <c r="C4182" t="str" cm="1">
        <f t="array" ref="C4182">IF(B4182="-","-",_xldudf_EVEONLINE_CATEGORY(_FV(B4182,"category_id")))</f>
        <v>-</v>
      </c>
      <c r="K4182" s="4" cm="1">
        <f t="array" ref="K4182">IFERROR(_FV(_xldudf_EVEONLINE_TYPE(_FV(_FV(A4182,"type"),"id")),"Adjusted Price",TRUE),0)</f>
        <v>0</v>
      </c>
      <c r="L4182" s="4">
        <f t="shared" si="65"/>
        <v>0</v>
      </c>
    </row>
    <row r="4183" spans="2:12">
      <c r="B4183" t="str" cm="1">
        <f t="array" ref="B4183">IF(A4183="","-",_xldudf_EVEONLINE_GROUP(_FV(_FV(A4183,"type"),"groupID")))</f>
        <v>-</v>
      </c>
      <c r="C4183" t="str" cm="1">
        <f t="array" ref="C4183">IF(B4183="-","-",_xldudf_EVEONLINE_CATEGORY(_FV(B4183,"category_id")))</f>
        <v>-</v>
      </c>
      <c r="K4183" s="4" cm="1">
        <f t="array" ref="K4183">IFERROR(_FV(_xldudf_EVEONLINE_TYPE(_FV(_FV(A4183,"type"),"id")),"Adjusted Price",TRUE),0)</f>
        <v>0</v>
      </c>
      <c r="L4183" s="4">
        <f t="shared" si="65"/>
        <v>0</v>
      </c>
    </row>
    <row r="4184" spans="2:12">
      <c r="B4184" t="str" cm="1">
        <f t="array" ref="B4184">IF(A4184="","-",_xldudf_EVEONLINE_GROUP(_FV(_FV(A4184,"type"),"groupID")))</f>
        <v>-</v>
      </c>
      <c r="C4184" t="str" cm="1">
        <f t="array" ref="C4184">IF(B4184="-","-",_xldudf_EVEONLINE_CATEGORY(_FV(B4184,"category_id")))</f>
        <v>-</v>
      </c>
      <c r="K4184" s="4" cm="1">
        <f t="array" ref="K4184">IFERROR(_FV(_xldudf_EVEONLINE_TYPE(_FV(_FV(A4184,"type"),"id")),"Adjusted Price",TRUE),0)</f>
        <v>0</v>
      </c>
      <c r="L4184" s="4">
        <f t="shared" si="65"/>
        <v>0</v>
      </c>
    </row>
    <row r="4185" spans="2:12">
      <c r="B4185" t="str" cm="1">
        <f t="array" ref="B4185">IF(A4185="","-",_xldudf_EVEONLINE_GROUP(_FV(_FV(A4185,"type"),"groupID")))</f>
        <v>-</v>
      </c>
      <c r="C4185" t="str" cm="1">
        <f t="array" ref="C4185">IF(B4185="-","-",_xldudf_EVEONLINE_CATEGORY(_FV(B4185,"category_id")))</f>
        <v>-</v>
      </c>
      <c r="K4185" s="4" cm="1">
        <f t="array" ref="K4185">IFERROR(_FV(_xldudf_EVEONLINE_TYPE(_FV(_FV(A4185,"type"),"id")),"Adjusted Price",TRUE),0)</f>
        <v>0</v>
      </c>
      <c r="L4185" s="4">
        <f t="shared" si="65"/>
        <v>0</v>
      </c>
    </row>
    <row r="4186" spans="2:12">
      <c r="B4186" t="str" cm="1">
        <f t="array" ref="B4186">IF(A4186="","-",_xldudf_EVEONLINE_GROUP(_FV(_FV(A4186,"type"),"groupID")))</f>
        <v>-</v>
      </c>
      <c r="C4186" t="str" cm="1">
        <f t="array" ref="C4186">IF(B4186="-","-",_xldudf_EVEONLINE_CATEGORY(_FV(B4186,"category_id")))</f>
        <v>-</v>
      </c>
      <c r="K4186" s="4" cm="1">
        <f t="array" ref="K4186">IFERROR(_FV(_xldudf_EVEONLINE_TYPE(_FV(_FV(A4186,"type"),"id")),"Adjusted Price",TRUE),0)</f>
        <v>0</v>
      </c>
      <c r="L4186" s="4">
        <f t="shared" si="65"/>
        <v>0</v>
      </c>
    </row>
    <row r="4187" spans="2:12">
      <c r="B4187" t="str" cm="1">
        <f t="array" ref="B4187">IF(A4187="","-",_xldudf_EVEONLINE_GROUP(_FV(_FV(A4187,"type"),"groupID")))</f>
        <v>-</v>
      </c>
      <c r="C4187" t="str" cm="1">
        <f t="array" ref="C4187">IF(B4187="-","-",_xldudf_EVEONLINE_CATEGORY(_FV(B4187,"category_id")))</f>
        <v>-</v>
      </c>
      <c r="K4187" s="4" cm="1">
        <f t="array" ref="K4187">IFERROR(_FV(_xldudf_EVEONLINE_TYPE(_FV(_FV(A4187,"type"),"id")),"Adjusted Price",TRUE),0)</f>
        <v>0</v>
      </c>
      <c r="L4187" s="4">
        <f t="shared" si="65"/>
        <v>0</v>
      </c>
    </row>
    <row r="4188" spans="2:12">
      <c r="B4188" t="str" cm="1">
        <f t="array" ref="B4188">IF(A4188="","-",_xldudf_EVEONLINE_GROUP(_FV(_FV(A4188,"type"),"groupID")))</f>
        <v>-</v>
      </c>
      <c r="C4188" t="str" cm="1">
        <f t="array" ref="C4188">IF(B4188="-","-",_xldudf_EVEONLINE_CATEGORY(_FV(B4188,"category_id")))</f>
        <v>-</v>
      </c>
      <c r="K4188" s="4" cm="1">
        <f t="array" ref="K4188">IFERROR(_FV(_xldudf_EVEONLINE_TYPE(_FV(_FV(A4188,"type"),"id")),"Adjusted Price",TRUE),0)</f>
        <v>0</v>
      </c>
      <c r="L4188" s="4">
        <f t="shared" si="65"/>
        <v>0</v>
      </c>
    </row>
    <row r="4189" spans="2:12">
      <c r="B4189" t="str" cm="1">
        <f t="array" ref="B4189">IF(A4189="","-",_xldudf_EVEONLINE_GROUP(_FV(_FV(A4189,"type"),"groupID")))</f>
        <v>-</v>
      </c>
      <c r="C4189" t="str" cm="1">
        <f t="array" ref="C4189">IF(B4189="-","-",_xldudf_EVEONLINE_CATEGORY(_FV(B4189,"category_id")))</f>
        <v>-</v>
      </c>
      <c r="K4189" s="4" cm="1">
        <f t="array" ref="K4189">IFERROR(_FV(_xldudf_EVEONLINE_TYPE(_FV(_FV(A4189,"type"),"id")),"Adjusted Price",TRUE),0)</f>
        <v>0</v>
      </c>
      <c r="L4189" s="4">
        <f t="shared" si="65"/>
        <v>0</v>
      </c>
    </row>
    <row r="4190" spans="2:12">
      <c r="B4190" t="str" cm="1">
        <f t="array" ref="B4190">IF(A4190="","-",_xldudf_EVEONLINE_GROUP(_FV(_FV(A4190,"type"),"groupID")))</f>
        <v>-</v>
      </c>
      <c r="C4190" t="str" cm="1">
        <f t="array" ref="C4190">IF(B4190="-","-",_xldudf_EVEONLINE_CATEGORY(_FV(B4190,"category_id")))</f>
        <v>-</v>
      </c>
      <c r="K4190" s="4" cm="1">
        <f t="array" ref="K4190">IFERROR(_FV(_xldudf_EVEONLINE_TYPE(_FV(_FV(A4190,"type"),"id")),"Adjusted Price",TRUE),0)</f>
        <v>0</v>
      </c>
      <c r="L4190" s="4">
        <f t="shared" si="65"/>
        <v>0</v>
      </c>
    </row>
    <row r="4191" spans="2:12">
      <c r="B4191" t="str" cm="1">
        <f t="array" ref="B4191">IF(A4191="","-",_xldudf_EVEONLINE_GROUP(_FV(_FV(A4191,"type"),"groupID")))</f>
        <v>-</v>
      </c>
      <c r="C4191" t="str" cm="1">
        <f t="array" ref="C4191">IF(B4191="-","-",_xldudf_EVEONLINE_CATEGORY(_FV(B4191,"category_id")))</f>
        <v>-</v>
      </c>
      <c r="K4191" s="4" cm="1">
        <f t="array" ref="K4191">IFERROR(_FV(_xldudf_EVEONLINE_TYPE(_FV(_FV(A4191,"type"),"id")),"Adjusted Price",TRUE),0)</f>
        <v>0</v>
      </c>
      <c r="L4191" s="4">
        <f t="shared" si="65"/>
        <v>0</v>
      </c>
    </row>
    <row r="4192" spans="2:12">
      <c r="B4192" t="str" cm="1">
        <f t="array" ref="B4192">IF(A4192="","-",_xldudf_EVEONLINE_GROUP(_FV(_FV(A4192,"type"),"groupID")))</f>
        <v>-</v>
      </c>
      <c r="C4192" t="str" cm="1">
        <f t="array" ref="C4192">IF(B4192="-","-",_xldudf_EVEONLINE_CATEGORY(_FV(B4192,"category_id")))</f>
        <v>-</v>
      </c>
      <c r="K4192" s="4" cm="1">
        <f t="array" ref="K4192">IFERROR(_FV(_xldudf_EVEONLINE_TYPE(_FV(_FV(A4192,"type"),"id")),"Adjusted Price",TRUE),0)</f>
        <v>0</v>
      </c>
      <c r="L4192" s="4">
        <f t="shared" si="65"/>
        <v>0</v>
      </c>
    </row>
    <row r="4193" spans="2:12">
      <c r="B4193" t="str" cm="1">
        <f t="array" ref="B4193">IF(A4193="","-",_xldudf_EVEONLINE_GROUP(_FV(_FV(A4193,"type"),"groupID")))</f>
        <v>-</v>
      </c>
      <c r="C4193" t="str" cm="1">
        <f t="array" ref="C4193">IF(B4193="-","-",_xldudf_EVEONLINE_CATEGORY(_FV(B4193,"category_id")))</f>
        <v>-</v>
      </c>
      <c r="K4193" s="4" cm="1">
        <f t="array" ref="K4193">IFERROR(_FV(_xldudf_EVEONLINE_TYPE(_FV(_FV(A4193,"type"),"id")),"Adjusted Price",TRUE),0)</f>
        <v>0</v>
      </c>
      <c r="L4193" s="4">
        <f t="shared" si="65"/>
        <v>0</v>
      </c>
    </row>
    <row r="4194" spans="2:12">
      <c r="B4194" t="str" cm="1">
        <f t="array" ref="B4194">IF(A4194="","-",_xldudf_EVEONLINE_GROUP(_FV(_FV(A4194,"type"),"groupID")))</f>
        <v>-</v>
      </c>
      <c r="C4194" t="str" cm="1">
        <f t="array" ref="C4194">IF(B4194="-","-",_xldudf_EVEONLINE_CATEGORY(_FV(B4194,"category_id")))</f>
        <v>-</v>
      </c>
      <c r="K4194" s="4" cm="1">
        <f t="array" ref="K4194">IFERROR(_FV(_xldudf_EVEONLINE_TYPE(_FV(_FV(A4194,"type"),"id")),"Adjusted Price",TRUE),0)</f>
        <v>0</v>
      </c>
      <c r="L4194" s="4">
        <f t="shared" si="65"/>
        <v>0</v>
      </c>
    </row>
    <row r="4195" spans="2:12">
      <c r="B4195" t="str" cm="1">
        <f t="array" ref="B4195">IF(A4195="","-",_xldudf_EVEONLINE_GROUP(_FV(_FV(A4195,"type"),"groupID")))</f>
        <v>-</v>
      </c>
      <c r="C4195" t="str" cm="1">
        <f t="array" ref="C4195">IF(B4195="-","-",_xldudf_EVEONLINE_CATEGORY(_FV(B4195,"category_id")))</f>
        <v>-</v>
      </c>
      <c r="K4195" s="4" cm="1">
        <f t="array" ref="K4195">IFERROR(_FV(_xldudf_EVEONLINE_TYPE(_FV(_FV(A4195,"type"),"id")),"Adjusted Price",TRUE),0)</f>
        <v>0</v>
      </c>
      <c r="L4195" s="4">
        <f t="shared" si="65"/>
        <v>0</v>
      </c>
    </row>
    <row r="4196" spans="2:12">
      <c r="B4196" t="str" cm="1">
        <f t="array" ref="B4196">IF(A4196="","-",_xldudf_EVEONLINE_GROUP(_FV(_FV(A4196,"type"),"groupID")))</f>
        <v>-</v>
      </c>
      <c r="C4196" t="str" cm="1">
        <f t="array" ref="C4196">IF(B4196="-","-",_xldudf_EVEONLINE_CATEGORY(_FV(B4196,"category_id")))</f>
        <v>-</v>
      </c>
      <c r="K4196" s="4" cm="1">
        <f t="array" ref="K4196">IFERROR(_FV(_xldudf_EVEONLINE_TYPE(_FV(_FV(A4196,"type"),"id")),"Adjusted Price",TRUE),0)</f>
        <v>0</v>
      </c>
      <c r="L4196" s="4">
        <f t="shared" si="65"/>
        <v>0</v>
      </c>
    </row>
    <row r="4197" spans="2:12">
      <c r="B4197" t="str" cm="1">
        <f t="array" ref="B4197">IF(A4197="","-",_xldudf_EVEONLINE_GROUP(_FV(_FV(A4197,"type"),"groupID")))</f>
        <v>-</v>
      </c>
      <c r="C4197" t="str" cm="1">
        <f t="array" ref="C4197">IF(B4197="-","-",_xldudf_EVEONLINE_CATEGORY(_FV(B4197,"category_id")))</f>
        <v>-</v>
      </c>
      <c r="K4197" s="4" cm="1">
        <f t="array" ref="K4197">IFERROR(_FV(_xldudf_EVEONLINE_TYPE(_FV(_FV(A4197,"type"),"id")),"Adjusted Price",TRUE),0)</f>
        <v>0</v>
      </c>
      <c r="L4197" s="4">
        <f t="shared" si="65"/>
        <v>0</v>
      </c>
    </row>
    <row r="4198" spans="2:12">
      <c r="B4198" t="str" cm="1">
        <f t="array" ref="B4198">IF(A4198="","-",_xldudf_EVEONLINE_GROUP(_FV(_FV(A4198,"type"),"groupID")))</f>
        <v>-</v>
      </c>
      <c r="C4198" t="str" cm="1">
        <f t="array" ref="C4198">IF(B4198="-","-",_xldudf_EVEONLINE_CATEGORY(_FV(B4198,"category_id")))</f>
        <v>-</v>
      </c>
      <c r="K4198" s="4" cm="1">
        <f t="array" ref="K4198">IFERROR(_FV(_xldudf_EVEONLINE_TYPE(_FV(_FV(A4198,"type"),"id")),"Adjusted Price",TRUE),0)</f>
        <v>0</v>
      </c>
      <c r="L4198" s="4">
        <f t="shared" si="65"/>
        <v>0</v>
      </c>
    </row>
    <row r="4199" spans="2:12">
      <c r="B4199" t="str" cm="1">
        <f t="array" ref="B4199">IF(A4199="","-",_xldudf_EVEONLINE_GROUP(_FV(_FV(A4199,"type"),"groupID")))</f>
        <v>-</v>
      </c>
      <c r="C4199" t="str" cm="1">
        <f t="array" ref="C4199">IF(B4199="-","-",_xldudf_EVEONLINE_CATEGORY(_FV(B4199,"category_id")))</f>
        <v>-</v>
      </c>
      <c r="K4199" s="4" cm="1">
        <f t="array" ref="K4199">IFERROR(_FV(_xldudf_EVEONLINE_TYPE(_FV(_FV(A4199,"type"),"id")),"Adjusted Price",TRUE),0)</f>
        <v>0</v>
      </c>
      <c r="L4199" s="4">
        <f t="shared" si="65"/>
        <v>0</v>
      </c>
    </row>
    <row r="4200" spans="2:12">
      <c r="B4200" t="str" cm="1">
        <f t="array" ref="B4200">IF(A4200="","-",_xldudf_EVEONLINE_GROUP(_FV(_FV(A4200,"type"),"groupID")))</f>
        <v>-</v>
      </c>
      <c r="C4200" t="str" cm="1">
        <f t="array" ref="C4200">IF(B4200="-","-",_xldudf_EVEONLINE_CATEGORY(_FV(B4200,"category_id")))</f>
        <v>-</v>
      </c>
      <c r="K4200" s="4" cm="1">
        <f t="array" ref="K4200">IFERROR(_FV(_xldudf_EVEONLINE_TYPE(_FV(_FV(A4200,"type"),"id")),"Adjusted Price",TRUE),0)</f>
        <v>0</v>
      </c>
      <c r="L4200" s="4">
        <f t="shared" si="65"/>
        <v>0</v>
      </c>
    </row>
    <row r="4201" spans="2:12">
      <c r="B4201" t="str" cm="1">
        <f t="array" ref="B4201">IF(A4201="","-",_xldudf_EVEONLINE_GROUP(_FV(_FV(A4201,"type"),"groupID")))</f>
        <v>-</v>
      </c>
      <c r="C4201" t="str" cm="1">
        <f t="array" ref="C4201">IF(B4201="-","-",_xldudf_EVEONLINE_CATEGORY(_FV(B4201,"category_id")))</f>
        <v>-</v>
      </c>
      <c r="K4201" s="4" cm="1">
        <f t="array" ref="K4201">IFERROR(_FV(_xldudf_EVEONLINE_TYPE(_FV(_FV(A4201,"type"),"id")),"Adjusted Price",TRUE),0)</f>
        <v>0</v>
      </c>
      <c r="L4201" s="4">
        <f t="shared" si="65"/>
        <v>0</v>
      </c>
    </row>
    <row r="4202" spans="2:12">
      <c r="B4202" t="str" cm="1">
        <f t="array" ref="B4202">IF(A4202="","-",_xldudf_EVEONLINE_GROUP(_FV(_FV(A4202,"type"),"groupID")))</f>
        <v>-</v>
      </c>
      <c r="C4202" t="str" cm="1">
        <f t="array" ref="C4202">IF(B4202="-","-",_xldudf_EVEONLINE_CATEGORY(_FV(B4202,"category_id")))</f>
        <v>-</v>
      </c>
      <c r="K4202" s="4" cm="1">
        <f t="array" ref="K4202">IFERROR(_FV(_xldudf_EVEONLINE_TYPE(_FV(_FV(A4202,"type"),"id")),"Adjusted Price",TRUE),0)</f>
        <v>0</v>
      </c>
      <c r="L4202" s="4">
        <f t="shared" si="65"/>
        <v>0</v>
      </c>
    </row>
    <row r="4203" spans="2:12">
      <c r="B4203" t="str" cm="1">
        <f t="array" ref="B4203">IF(A4203="","-",_xldudf_EVEONLINE_GROUP(_FV(_FV(A4203,"type"),"groupID")))</f>
        <v>-</v>
      </c>
      <c r="C4203" t="str" cm="1">
        <f t="array" ref="C4203">IF(B4203="-","-",_xldudf_EVEONLINE_CATEGORY(_FV(B4203,"category_id")))</f>
        <v>-</v>
      </c>
      <c r="K4203" s="4" cm="1">
        <f t="array" ref="K4203">IFERROR(_FV(_xldudf_EVEONLINE_TYPE(_FV(_FV(A4203,"type"),"id")),"Adjusted Price",TRUE),0)</f>
        <v>0</v>
      </c>
      <c r="L4203" s="4">
        <f t="shared" si="65"/>
        <v>0</v>
      </c>
    </row>
    <row r="4204" spans="2:12">
      <c r="B4204" t="str" cm="1">
        <f t="array" ref="B4204">IF(A4204="","-",_xldudf_EVEONLINE_GROUP(_FV(_FV(A4204,"type"),"groupID")))</f>
        <v>-</v>
      </c>
      <c r="C4204" t="str" cm="1">
        <f t="array" ref="C4204">IF(B4204="-","-",_xldudf_EVEONLINE_CATEGORY(_FV(B4204,"category_id")))</f>
        <v>-</v>
      </c>
      <c r="K4204" s="4" cm="1">
        <f t="array" ref="K4204">IFERROR(_FV(_xldudf_EVEONLINE_TYPE(_FV(_FV(A4204,"type"),"id")),"Adjusted Price",TRUE),0)</f>
        <v>0</v>
      </c>
      <c r="L4204" s="4">
        <f t="shared" si="65"/>
        <v>0</v>
      </c>
    </row>
    <row r="4205" spans="2:12">
      <c r="B4205" t="str" cm="1">
        <f t="array" ref="B4205">IF(A4205="","-",_xldudf_EVEONLINE_GROUP(_FV(_FV(A4205,"type"),"groupID")))</f>
        <v>-</v>
      </c>
      <c r="C4205" t="str" cm="1">
        <f t="array" ref="C4205">IF(B4205="-","-",_xldudf_EVEONLINE_CATEGORY(_FV(B4205,"category_id")))</f>
        <v>-</v>
      </c>
      <c r="K4205" s="4" cm="1">
        <f t="array" ref="K4205">IFERROR(_FV(_xldudf_EVEONLINE_TYPE(_FV(_FV(A4205,"type"),"id")),"Adjusted Price",TRUE),0)</f>
        <v>0</v>
      </c>
      <c r="L4205" s="4">
        <f t="shared" si="65"/>
        <v>0</v>
      </c>
    </row>
    <row r="4206" spans="2:12">
      <c r="B4206" t="str" cm="1">
        <f t="array" ref="B4206">IF(A4206="","-",_xldudf_EVEONLINE_GROUP(_FV(_FV(A4206,"type"),"groupID")))</f>
        <v>-</v>
      </c>
      <c r="C4206" t="str" cm="1">
        <f t="array" ref="C4206">IF(B4206="-","-",_xldudf_EVEONLINE_CATEGORY(_FV(B4206,"category_id")))</f>
        <v>-</v>
      </c>
      <c r="K4206" s="4" cm="1">
        <f t="array" ref="K4206">IFERROR(_FV(_xldudf_EVEONLINE_TYPE(_FV(_FV(A4206,"type"),"id")),"Adjusted Price",TRUE),0)</f>
        <v>0</v>
      </c>
      <c r="L4206" s="4">
        <f t="shared" si="65"/>
        <v>0</v>
      </c>
    </row>
    <row r="4207" spans="2:12">
      <c r="B4207" t="str" cm="1">
        <f t="array" ref="B4207">IF(A4207="","-",_xldudf_EVEONLINE_GROUP(_FV(_FV(A4207,"type"),"groupID")))</f>
        <v>-</v>
      </c>
      <c r="C4207" t="str" cm="1">
        <f t="array" ref="C4207">IF(B4207="-","-",_xldudf_EVEONLINE_CATEGORY(_FV(B4207,"category_id")))</f>
        <v>-</v>
      </c>
      <c r="K4207" s="4" cm="1">
        <f t="array" ref="K4207">IFERROR(_FV(_xldudf_EVEONLINE_TYPE(_FV(_FV(A4207,"type"),"id")),"Adjusted Price",TRUE),0)</f>
        <v>0</v>
      </c>
      <c r="L4207" s="4">
        <f t="shared" si="65"/>
        <v>0</v>
      </c>
    </row>
    <row r="4208" spans="2:12">
      <c r="B4208" t="str" cm="1">
        <f t="array" ref="B4208">IF(A4208="","-",_xldudf_EVEONLINE_GROUP(_FV(_FV(A4208,"type"),"groupID")))</f>
        <v>-</v>
      </c>
      <c r="C4208" t="str" cm="1">
        <f t="array" ref="C4208">IF(B4208="-","-",_xldudf_EVEONLINE_CATEGORY(_FV(B4208,"category_id")))</f>
        <v>-</v>
      </c>
      <c r="K4208" s="4" cm="1">
        <f t="array" ref="K4208">IFERROR(_FV(_xldudf_EVEONLINE_TYPE(_FV(_FV(A4208,"type"),"id")),"Adjusted Price",TRUE),0)</f>
        <v>0</v>
      </c>
      <c r="L4208" s="4">
        <f t="shared" si="65"/>
        <v>0</v>
      </c>
    </row>
    <row r="4209" spans="2:12">
      <c r="B4209" t="str" cm="1">
        <f t="array" ref="B4209">IF(A4209="","-",_xldudf_EVEONLINE_GROUP(_FV(_FV(A4209,"type"),"groupID")))</f>
        <v>-</v>
      </c>
      <c r="C4209" t="str" cm="1">
        <f t="array" ref="C4209">IF(B4209="-","-",_xldudf_EVEONLINE_CATEGORY(_FV(B4209,"category_id")))</f>
        <v>-</v>
      </c>
      <c r="K4209" s="4" cm="1">
        <f t="array" ref="K4209">IFERROR(_FV(_xldudf_EVEONLINE_TYPE(_FV(_FV(A4209,"type"),"id")),"Adjusted Price",TRUE),0)</f>
        <v>0</v>
      </c>
      <c r="L4209" s="4">
        <f t="shared" si="65"/>
        <v>0</v>
      </c>
    </row>
    <row r="4210" spans="2:12">
      <c r="B4210" t="str" cm="1">
        <f t="array" ref="B4210">IF(A4210="","-",_xldudf_EVEONLINE_GROUP(_FV(_FV(A4210,"type"),"groupID")))</f>
        <v>-</v>
      </c>
      <c r="C4210" t="str" cm="1">
        <f t="array" ref="C4210">IF(B4210="-","-",_xldudf_EVEONLINE_CATEGORY(_FV(B4210,"category_id")))</f>
        <v>-</v>
      </c>
      <c r="K4210" s="4" cm="1">
        <f t="array" ref="K4210">IFERROR(_FV(_xldudf_EVEONLINE_TYPE(_FV(_FV(A4210,"type"),"id")),"Adjusted Price",TRUE),0)</f>
        <v>0</v>
      </c>
      <c r="L4210" s="4">
        <f t="shared" si="65"/>
        <v>0</v>
      </c>
    </row>
    <row r="4211" spans="2:12">
      <c r="B4211" t="str" cm="1">
        <f t="array" ref="B4211">IF(A4211="","-",_xldudf_EVEONLINE_GROUP(_FV(_FV(A4211,"type"),"groupID")))</f>
        <v>-</v>
      </c>
      <c r="C4211" t="str" cm="1">
        <f t="array" ref="C4211">IF(B4211="-","-",_xldudf_EVEONLINE_CATEGORY(_FV(B4211,"category_id")))</f>
        <v>-</v>
      </c>
      <c r="K4211" s="4" cm="1">
        <f t="array" ref="K4211">IFERROR(_FV(_xldudf_EVEONLINE_TYPE(_FV(_FV(A4211,"type"),"id")),"Adjusted Price",TRUE),0)</f>
        <v>0</v>
      </c>
      <c r="L4211" s="4">
        <f t="shared" si="65"/>
        <v>0</v>
      </c>
    </row>
    <row r="4212" spans="2:12">
      <c r="B4212" t="str" cm="1">
        <f t="array" ref="B4212">IF(A4212="","-",_xldudf_EVEONLINE_GROUP(_FV(_FV(A4212,"type"),"groupID")))</f>
        <v>-</v>
      </c>
      <c r="C4212" t="str" cm="1">
        <f t="array" ref="C4212">IF(B4212="-","-",_xldudf_EVEONLINE_CATEGORY(_FV(B4212,"category_id")))</f>
        <v>-</v>
      </c>
      <c r="K4212" s="4" cm="1">
        <f t="array" ref="K4212">IFERROR(_FV(_xldudf_EVEONLINE_TYPE(_FV(_FV(A4212,"type"),"id")),"Adjusted Price",TRUE),0)</f>
        <v>0</v>
      </c>
      <c r="L4212" s="4">
        <f t="shared" si="65"/>
        <v>0</v>
      </c>
    </row>
    <row r="4213" spans="2:12">
      <c r="B4213" t="str" cm="1">
        <f t="array" ref="B4213">IF(A4213="","-",_xldudf_EVEONLINE_GROUP(_FV(_FV(A4213,"type"),"groupID")))</f>
        <v>-</v>
      </c>
      <c r="C4213" t="str" cm="1">
        <f t="array" ref="C4213">IF(B4213="-","-",_xldudf_EVEONLINE_CATEGORY(_FV(B4213,"category_id")))</f>
        <v>-</v>
      </c>
      <c r="K4213" s="4" cm="1">
        <f t="array" ref="K4213">IFERROR(_FV(_xldudf_EVEONLINE_TYPE(_FV(_FV(A4213,"type"),"id")),"Adjusted Price",TRUE),0)</f>
        <v>0</v>
      </c>
      <c r="L4213" s="4">
        <f t="shared" si="65"/>
        <v>0</v>
      </c>
    </row>
    <row r="4214" spans="2:12">
      <c r="B4214" t="str" cm="1">
        <f t="array" ref="B4214">IF(A4214="","-",_xldudf_EVEONLINE_GROUP(_FV(_FV(A4214,"type"),"groupID")))</f>
        <v>-</v>
      </c>
      <c r="C4214" t="str" cm="1">
        <f t="array" ref="C4214">IF(B4214="-","-",_xldudf_EVEONLINE_CATEGORY(_FV(B4214,"category_id")))</f>
        <v>-</v>
      </c>
      <c r="K4214" s="4" cm="1">
        <f t="array" ref="K4214">IFERROR(_FV(_xldudf_EVEONLINE_TYPE(_FV(_FV(A4214,"type"),"id")),"Adjusted Price",TRUE),0)</f>
        <v>0</v>
      </c>
      <c r="L4214" s="4">
        <f t="shared" si="65"/>
        <v>0</v>
      </c>
    </row>
    <row r="4215" spans="2:12">
      <c r="B4215" t="str" cm="1">
        <f t="array" ref="B4215">IF(A4215="","-",_xldudf_EVEONLINE_GROUP(_FV(_FV(A4215,"type"),"groupID")))</f>
        <v>-</v>
      </c>
      <c r="C4215" t="str" cm="1">
        <f t="array" ref="C4215">IF(B4215="-","-",_xldudf_EVEONLINE_CATEGORY(_FV(B4215,"category_id")))</f>
        <v>-</v>
      </c>
      <c r="K4215" s="4" cm="1">
        <f t="array" ref="K4215">IFERROR(_FV(_xldudf_EVEONLINE_TYPE(_FV(_FV(A4215,"type"),"id")),"Adjusted Price",TRUE),0)</f>
        <v>0</v>
      </c>
      <c r="L4215" s="4">
        <f t="shared" si="65"/>
        <v>0</v>
      </c>
    </row>
    <row r="4216" spans="2:12">
      <c r="B4216" t="str" cm="1">
        <f t="array" ref="B4216">IF(A4216="","-",_xldudf_EVEONLINE_GROUP(_FV(_FV(A4216,"type"),"groupID")))</f>
        <v>-</v>
      </c>
      <c r="C4216" t="str" cm="1">
        <f t="array" ref="C4216">IF(B4216="-","-",_xldudf_EVEONLINE_CATEGORY(_FV(B4216,"category_id")))</f>
        <v>-</v>
      </c>
      <c r="K4216" s="4" cm="1">
        <f t="array" ref="K4216">IFERROR(_FV(_xldudf_EVEONLINE_TYPE(_FV(_FV(A4216,"type"),"id")),"Adjusted Price",TRUE),0)</f>
        <v>0</v>
      </c>
      <c r="L4216" s="4">
        <f t="shared" si="65"/>
        <v>0</v>
      </c>
    </row>
    <row r="4217" spans="2:12">
      <c r="B4217" t="str" cm="1">
        <f t="array" ref="B4217">IF(A4217="","-",_xldudf_EVEONLINE_GROUP(_FV(_FV(A4217,"type"),"groupID")))</f>
        <v>-</v>
      </c>
      <c r="C4217" t="str" cm="1">
        <f t="array" ref="C4217">IF(B4217="-","-",_xldudf_EVEONLINE_CATEGORY(_FV(B4217,"category_id")))</f>
        <v>-</v>
      </c>
      <c r="K4217" s="4" cm="1">
        <f t="array" ref="K4217">IFERROR(_FV(_xldudf_EVEONLINE_TYPE(_FV(_FV(A4217,"type"),"id")),"Adjusted Price",TRUE),0)</f>
        <v>0</v>
      </c>
      <c r="L4217" s="4">
        <f t="shared" si="65"/>
        <v>0</v>
      </c>
    </row>
    <row r="4218" spans="2:12">
      <c r="B4218" t="str" cm="1">
        <f t="array" ref="B4218">IF(A4218="","-",_xldudf_EVEONLINE_GROUP(_FV(_FV(A4218,"type"),"groupID")))</f>
        <v>-</v>
      </c>
      <c r="C4218" t="str" cm="1">
        <f t="array" ref="C4218">IF(B4218="-","-",_xldudf_EVEONLINE_CATEGORY(_FV(B4218,"category_id")))</f>
        <v>-</v>
      </c>
      <c r="K4218" s="4" cm="1">
        <f t="array" ref="K4218">IFERROR(_FV(_xldudf_EVEONLINE_TYPE(_FV(_FV(A4218,"type"),"id")),"Adjusted Price",TRUE),0)</f>
        <v>0</v>
      </c>
      <c r="L4218" s="4">
        <f t="shared" si="65"/>
        <v>0</v>
      </c>
    </row>
    <row r="4219" spans="2:12">
      <c r="B4219" t="str" cm="1">
        <f t="array" ref="B4219">IF(A4219="","-",_xldudf_EVEONLINE_GROUP(_FV(_FV(A4219,"type"),"groupID")))</f>
        <v>-</v>
      </c>
      <c r="C4219" t="str" cm="1">
        <f t="array" ref="C4219">IF(B4219="-","-",_xldudf_EVEONLINE_CATEGORY(_FV(B4219,"category_id")))</f>
        <v>-</v>
      </c>
      <c r="K4219" s="4" cm="1">
        <f t="array" ref="K4219">IFERROR(_FV(_xldudf_EVEONLINE_TYPE(_FV(_FV(A4219,"type"),"id")),"Adjusted Price",TRUE),0)</f>
        <v>0</v>
      </c>
      <c r="L4219" s="4">
        <f t="shared" si="65"/>
        <v>0</v>
      </c>
    </row>
    <row r="4220" spans="2:12">
      <c r="B4220" t="str" cm="1">
        <f t="array" ref="B4220">IF(A4220="","-",_xldudf_EVEONLINE_GROUP(_FV(_FV(A4220,"type"),"groupID")))</f>
        <v>-</v>
      </c>
      <c r="C4220" t="str" cm="1">
        <f t="array" ref="C4220">IF(B4220="-","-",_xldudf_EVEONLINE_CATEGORY(_FV(B4220,"category_id")))</f>
        <v>-</v>
      </c>
      <c r="K4220" s="4" cm="1">
        <f t="array" ref="K4220">IFERROR(_FV(_xldudf_EVEONLINE_TYPE(_FV(_FV(A4220,"type"),"id")),"Adjusted Price",TRUE),0)</f>
        <v>0</v>
      </c>
      <c r="L4220" s="4">
        <f t="shared" si="65"/>
        <v>0</v>
      </c>
    </row>
    <row r="4221" spans="2:12">
      <c r="B4221" t="str" cm="1">
        <f t="array" ref="B4221">IF(A4221="","-",_xldudf_EVEONLINE_GROUP(_FV(_FV(A4221,"type"),"groupID")))</f>
        <v>-</v>
      </c>
      <c r="C4221" t="str" cm="1">
        <f t="array" ref="C4221">IF(B4221="-","-",_xldudf_EVEONLINE_CATEGORY(_FV(B4221,"category_id")))</f>
        <v>-</v>
      </c>
      <c r="K4221" s="4" cm="1">
        <f t="array" ref="K4221">IFERROR(_FV(_xldudf_EVEONLINE_TYPE(_FV(_FV(A4221,"type"),"id")),"Adjusted Price",TRUE),0)</f>
        <v>0</v>
      </c>
      <c r="L4221" s="4">
        <f t="shared" si="65"/>
        <v>0</v>
      </c>
    </row>
    <row r="4222" spans="2:12">
      <c r="B4222" t="str" cm="1">
        <f t="array" ref="B4222">IF(A4222="","-",_xldudf_EVEONLINE_GROUP(_FV(_FV(A4222,"type"),"groupID")))</f>
        <v>-</v>
      </c>
      <c r="C4222" t="str" cm="1">
        <f t="array" ref="C4222">IF(B4222="-","-",_xldudf_EVEONLINE_CATEGORY(_FV(B4222,"category_id")))</f>
        <v>-</v>
      </c>
      <c r="K4222" s="4" cm="1">
        <f t="array" ref="K4222">IFERROR(_FV(_xldudf_EVEONLINE_TYPE(_FV(_FV(A4222,"type"),"id")),"Adjusted Price",TRUE),0)</f>
        <v>0</v>
      </c>
      <c r="L4222" s="4">
        <f t="shared" si="65"/>
        <v>0</v>
      </c>
    </row>
    <row r="4223" spans="2:12">
      <c r="B4223" t="str" cm="1">
        <f t="array" ref="B4223">IF(A4223="","-",_xldudf_EVEONLINE_GROUP(_FV(_FV(A4223,"type"),"groupID")))</f>
        <v>-</v>
      </c>
      <c r="C4223" t="str" cm="1">
        <f t="array" ref="C4223">IF(B4223="-","-",_xldudf_EVEONLINE_CATEGORY(_FV(B4223,"category_id")))</f>
        <v>-</v>
      </c>
      <c r="K4223" s="4" cm="1">
        <f t="array" ref="K4223">IFERROR(_FV(_xldudf_EVEONLINE_TYPE(_FV(_FV(A4223,"type"),"id")),"Adjusted Price",TRUE),0)</f>
        <v>0</v>
      </c>
      <c r="L4223" s="4">
        <f t="shared" si="65"/>
        <v>0</v>
      </c>
    </row>
    <row r="4224" spans="2:12">
      <c r="B4224" t="str" cm="1">
        <f t="array" ref="B4224">IF(A4224="","-",_xldudf_EVEONLINE_GROUP(_FV(_FV(A4224,"type"),"groupID")))</f>
        <v>-</v>
      </c>
      <c r="C4224" t="str" cm="1">
        <f t="array" ref="C4224">IF(B4224="-","-",_xldudf_EVEONLINE_CATEGORY(_FV(B4224,"category_id")))</f>
        <v>-</v>
      </c>
      <c r="K4224" s="4" cm="1">
        <f t="array" ref="K4224">IFERROR(_FV(_xldudf_EVEONLINE_TYPE(_FV(_FV(A4224,"type"),"id")),"Adjusted Price",TRUE),0)</f>
        <v>0</v>
      </c>
      <c r="L4224" s="4">
        <f t="shared" si="65"/>
        <v>0</v>
      </c>
    </row>
    <row r="4225" spans="2:12">
      <c r="B4225" t="str" cm="1">
        <f t="array" ref="B4225">IF(A4225="","-",_xldudf_EVEONLINE_GROUP(_FV(_FV(A4225,"type"),"groupID")))</f>
        <v>-</v>
      </c>
      <c r="C4225" t="str" cm="1">
        <f t="array" ref="C4225">IF(B4225="-","-",_xldudf_EVEONLINE_CATEGORY(_FV(B4225,"category_id")))</f>
        <v>-</v>
      </c>
      <c r="K4225" s="4" cm="1">
        <f t="array" ref="K4225">IFERROR(_FV(_xldudf_EVEONLINE_TYPE(_FV(_FV(A4225,"type"),"id")),"Adjusted Price",TRUE),0)</f>
        <v>0</v>
      </c>
      <c r="L4225" s="4">
        <f t="shared" si="65"/>
        <v>0</v>
      </c>
    </row>
    <row r="4226" spans="2:12">
      <c r="B4226" t="str" cm="1">
        <f t="array" ref="B4226">IF(A4226="","-",_xldudf_EVEONLINE_GROUP(_FV(_FV(A4226,"type"),"groupID")))</f>
        <v>-</v>
      </c>
      <c r="C4226" t="str" cm="1">
        <f t="array" ref="C4226">IF(B4226="-","-",_xldudf_EVEONLINE_CATEGORY(_FV(B4226,"category_id")))</f>
        <v>-</v>
      </c>
      <c r="K4226" s="4" cm="1">
        <f t="array" ref="K4226">IFERROR(_FV(_xldudf_EVEONLINE_TYPE(_FV(_FV(A4226,"type"),"id")),"Adjusted Price",TRUE),0)</f>
        <v>0</v>
      </c>
      <c r="L4226" s="4">
        <f t="shared" si="65"/>
        <v>0</v>
      </c>
    </row>
    <row r="4227" spans="2:12">
      <c r="B4227" t="str" cm="1">
        <f t="array" ref="B4227">IF(A4227="","-",_xldudf_EVEONLINE_GROUP(_FV(_FV(A4227,"type"),"groupID")))</f>
        <v>-</v>
      </c>
      <c r="C4227" t="str" cm="1">
        <f t="array" ref="C4227">IF(B4227="-","-",_xldudf_EVEONLINE_CATEGORY(_FV(B4227,"category_id")))</f>
        <v>-</v>
      </c>
      <c r="K4227" s="4" cm="1">
        <f t="array" ref="K4227">IFERROR(_FV(_xldudf_EVEONLINE_TYPE(_FV(_FV(A4227,"type"),"id")),"Adjusted Price",TRUE),0)</f>
        <v>0</v>
      </c>
      <c r="L4227" s="4">
        <f t="shared" ref="L4227:L4290" si="66">F4227*K4227</f>
        <v>0</v>
      </c>
    </row>
    <row r="4228" spans="2:12">
      <c r="B4228" t="str" cm="1">
        <f t="array" ref="B4228">IF(A4228="","-",_xldudf_EVEONLINE_GROUP(_FV(_FV(A4228,"type"),"groupID")))</f>
        <v>-</v>
      </c>
      <c r="C4228" t="str" cm="1">
        <f t="array" ref="C4228">IF(B4228="-","-",_xldudf_EVEONLINE_CATEGORY(_FV(B4228,"category_id")))</f>
        <v>-</v>
      </c>
      <c r="K4228" s="4" cm="1">
        <f t="array" ref="K4228">IFERROR(_FV(_xldudf_EVEONLINE_TYPE(_FV(_FV(A4228,"type"),"id")),"Adjusted Price",TRUE),0)</f>
        <v>0</v>
      </c>
      <c r="L4228" s="4">
        <f t="shared" si="66"/>
        <v>0</v>
      </c>
    </row>
    <row r="4229" spans="2:12">
      <c r="B4229" t="str" cm="1">
        <f t="array" ref="B4229">IF(A4229="","-",_xldudf_EVEONLINE_GROUP(_FV(_FV(A4229,"type"),"groupID")))</f>
        <v>-</v>
      </c>
      <c r="C4229" t="str" cm="1">
        <f t="array" ref="C4229">IF(B4229="-","-",_xldudf_EVEONLINE_CATEGORY(_FV(B4229,"category_id")))</f>
        <v>-</v>
      </c>
      <c r="K4229" s="4" cm="1">
        <f t="array" ref="K4229">IFERROR(_FV(_xldudf_EVEONLINE_TYPE(_FV(_FV(A4229,"type"),"id")),"Adjusted Price",TRUE),0)</f>
        <v>0</v>
      </c>
      <c r="L4229" s="4">
        <f t="shared" si="66"/>
        <v>0</v>
      </c>
    </row>
    <row r="4230" spans="2:12">
      <c r="B4230" t="str" cm="1">
        <f t="array" ref="B4230">IF(A4230="","-",_xldudf_EVEONLINE_GROUP(_FV(_FV(A4230,"type"),"groupID")))</f>
        <v>-</v>
      </c>
      <c r="C4230" t="str" cm="1">
        <f t="array" ref="C4230">IF(B4230="-","-",_xldudf_EVEONLINE_CATEGORY(_FV(B4230,"category_id")))</f>
        <v>-</v>
      </c>
      <c r="K4230" s="4" cm="1">
        <f t="array" ref="K4230">IFERROR(_FV(_xldudf_EVEONLINE_TYPE(_FV(_FV(A4230,"type"),"id")),"Adjusted Price",TRUE),0)</f>
        <v>0</v>
      </c>
      <c r="L4230" s="4">
        <f t="shared" si="66"/>
        <v>0</v>
      </c>
    </row>
    <row r="4231" spans="2:12">
      <c r="B4231" t="str" cm="1">
        <f t="array" ref="B4231">IF(A4231="","-",_xldudf_EVEONLINE_GROUP(_FV(_FV(A4231,"type"),"groupID")))</f>
        <v>-</v>
      </c>
      <c r="C4231" t="str" cm="1">
        <f t="array" ref="C4231">IF(B4231="-","-",_xldudf_EVEONLINE_CATEGORY(_FV(B4231,"category_id")))</f>
        <v>-</v>
      </c>
      <c r="K4231" s="4" cm="1">
        <f t="array" ref="K4231">IFERROR(_FV(_xldudf_EVEONLINE_TYPE(_FV(_FV(A4231,"type"),"id")),"Adjusted Price",TRUE),0)</f>
        <v>0</v>
      </c>
      <c r="L4231" s="4">
        <f t="shared" si="66"/>
        <v>0</v>
      </c>
    </row>
    <row r="4232" spans="2:12">
      <c r="B4232" t="str" cm="1">
        <f t="array" ref="B4232">IF(A4232="","-",_xldudf_EVEONLINE_GROUP(_FV(_FV(A4232,"type"),"groupID")))</f>
        <v>-</v>
      </c>
      <c r="C4232" t="str" cm="1">
        <f t="array" ref="C4232">IF(B4232="-","-",_xldudf_EVEONLINE_CATEGORY(_FV(B4232,"category_id")))</f>
        <v>-</v>
      </c>
      <c r="K4232" s="4" cm="1">
        <f t="array" ref="K4232">IFERROR(_FV(_xldudf_EVEONLINE_TYPE(_FV(_FV(A4232,"type"),"id")),"Adjusted Price",TRUE),0)</f>
        <v>0</v>
      </c>
      <c r="L4232" s="4">
        <f t="shared" si="66"/>
        <v>0</v>
      </c>
    </row>
    <row r="4233" spans="2:12">
      <c r="B4233" t="str" cm="1">
        <f t="array" ref="B4233">IF(A4233="","-",_xldudf_EVEONLINE_GROUP(_FV(_FV(A4233,"type"),"groupID")))</f>
        <v>-</v>
      </c>
      <c r="C4233" t="str" cm="1">
        <f t="array" ref="C4233">IF(B4233="-","-",_xldudf_EVEONLINE_CATEGORY(_FV(B4233,"category_id")))</f>
        <v>-</v>
      </c>
      <c r="K4233" s="4" cm="1">
        <f t="array" ref="K4233">IFERROR(_FV(_xldudf_EVEONLINE_TYPE(_FV(_FV(A4233,"type"),"id")),"Adjusted Price",TRUE),0)</f>
        <v>0</v>
      </c>
      <c r="L4233" s="4">
        <f t="shared" si="66"/>
        <v>0</v>
      </c>
    </row>
    <row r="4234" spans="2:12">
      <c r="B4234" t="str" cm="1">
        <f t="array" ref="B4234">IF(A4234="","-",_xldudf_EVEONLINE_GROUP(_FV(_FV(A4234,"type"),"groupID")))</f>
        <v>-</v>
      </c>
      <c r="C4234" t="str" cm="1">
        <f t="array" ref="C4234">IF(B4234="-","-",_xldudf_EVEONLINE_CATEGORY(_FV(B4234,"category_id")))</f>
        <v>-</v>
      </c>
      <c r="K4234" s="4" cm="1">
        <f t="array" ref="K4234">IFERROR(_FV(_xldudf_EVEONLINE_TYPE(_FV(_FV(A4234,"type"),"id")),"Adjusted Price",TRUE),0)</f>
        <v>0</v>
      </c>
      <c r="L4234" s="4">
        <f t="shared" si="66"/>
        <v>0</v>
      </c>
    </row>
    <row r="4235" spans="2:12">
      <c r="B4235" t="str" cm="1">
        <f t="array" ref="B4235">IF(A4235="","-",_xldudf_EVEONLINE_GROUP(_FV(_FV(A4235,"type"),"groupID")))</f>
        <v>-</v>
      </c>
      <c r="C4235" t="str" cm="1">
        <f t="array" ref="C4235">IF(B4235="-","-",_xldudf_EVEONLINE_CATEGORY(_FV(B4235,"category_id")))</f>
        <v>-</v>
      </c>
      <c r="K4235" s="4" cm="1">
        <f t="array" ref="K4235">IFERROR(_FV(_xldudf_EVEONLINE_TYPE(_FV(_FV(A4235,"type"),"id")),"Adjusted Price",TRUE),0)</f>
        <v>0</v>
      </c>
      <c r="L4235" s="4">
        <f t="shared" si="66"/>
        <v>0</v>
      </c>
    </row>
    <row r="4236" spans="2:12">
      <c r="B4236" t="str" cm="1">
        <f t="array" ref="B4236">IF(A4236="","-",_xldudf_EVEONLINE_GROUP(_FV(_FV(A4236,"type"),"groupID")))</f>
        <v>-</v>
      </c>
      <c r="C4236" t="str" cm="1">
        <f t="array" ref="C4236">IF(B4236="-","-",_xldudf_EVEONLINE_CATEGORY(_FV(B4236,"category_id")))</f>
        <v>-</v>
      </c>
      <c r="K4236" s="4" cm="1">
        <f t="array" ref="K4236">IFERROR(_FV(_xldudf_EVEONLINE_TYPE(_FV(_FV(A4236,"type"),"id")),"Adjusted Price",TRUE),0)</f>
        <v>0</v>
      </c>
      <c r="L4236" s="4">
        <f t="shared" si="66"/>
        <v>0</v>
      </c>
    </row>
    <row r="4237" spans="2:12">
      <c r="B4237" t="str" cm="1">
        <f t="array" ref="B4237">IF(A4237="","-",_xldudf_EVEONLINE_GROUP(_FV(_FV(A4237,"type"),"groupID")))</f>
        <v>-</v>
      </c>
      <c r="C4237" t="str" cm="1">
        <f t="array" ref="C4237">IF(B4237="-","-",_xldudf_EVEONLINE_CATEGORY(_FV(B4237,"category_id")))</f>
        <v>-</v>
      </c>
      <c r="K4237" s="4" cm="1">
        <f t="array" ref="K4237">IFERROR(_FV(_xldudf_EVEONLINE_TYPE(_FV(_FV(A4237,"type"),"id")),"Adjusted Price",TRUE),0)</f>
        <v>0</v>
      </c>
      <c r="L4237" s="4">
        <f t="shared" si="66"/>
        <v>0</v>
      </c>
    </row>
    <row r="4238" spans="2:12">
      <c r="B4238" t="str" cm="1">
        <f t="array" ref="B4238">IF(A4238="","-",_xldudf_EVEONLINE_GROUP(_FV(_FV(A4238,"type"),"groupID")))</f>
        <v>-</v>
      </c>
      <c r="C4238" t="str" cm="1">
        <f t="array" ref="C4238">IF(B4238="-","-",_xldudf_EVEONLINE_CATEGORY(_FV(B4238,"category_id")))</f>
        <v>-</v>
      </c>
      <c r="K4238" s="4" cm="1">
        <f t="array" ref="K4238">IFERROR(_FV(_xldudf_EVEONLINE_TYPE(_FV(_FV(A4238,"type"),"id")),"Adjusted Price",TRUE),0)</f>
        <v>0</v>
      </c>
      <c r="L4238" s="4">
        <f t="shared" si="66"/>
        <v>0</v>
      </c>
    </row>
    <row r="4239" spans="2:12">
      <c r="B4239" t="str" cm="1">
        <f t="array" ref="B4239">IF(A4239="","-",_xldudf_EVEONLINE_GROUP(_FV(_FV(A4239,"type"),"groupID")))</f>
        <v>-</v>
      </c>
      <c r="C4239" t="str" cm="1">
        <f t="array" ref="C4239">IF(B4239="-","-",_xldudf_EVEONLINE_CATEGORY(_FV(B4239,"category_id")))</f>
        <v>-</v>
      </c>
      <c r="K4239" s="4" cm="1">
        <f t="array" ref="K4239">IFERROR(_FV(_xldudf_EVEONLINE_TYPE(_FV(_FV(A4239,"type"),"id")),"Adjusted Price",TRUE),0)</f>
        <v>0</v>
      </c>
      <c r="L4239" s="4">
        <f t="shared" si="66"/>
        <v>0</v>
      </c>
    </row>
    <row r="4240" spans="2:12">
      <c r="B4240" t="str" cm="1">
        <f t="array" ref="B4240">IF(A4240="","-",_xldudf_EVEONLINE_GROUP(_FV(_FV(A4240,"type"),"groupID")))</f>
        <v>-</v>
      </c>
      <c r="C4240" t="str" cm="1">
        <f t="array" ref="C4240">IF(B4240="-","-",_xldudf_EVEONLINE_CATEGORY(_FV(B4240,"category_id")))</f>
        <v>-</v>
      </c>
      <c r="K4240" s="4" cm="1">
        <f t="array" ref="K4240">IFERROR(_FV(_xldudf_EVEONLINE_TYPE(_FV(_FV(A4240,"type"),"id")),"Adjusted Price",TRUE),0)</f>
        <v>0</v>
      </c>
      <c r="L4240" s="4">
        <f t="shared" si="66"/>
        <v>0</v>
      </c>
    </row>
    <row r="4241" spans="2:12">
      <c r="B4241" t="str" cm="1">
        <f t="array" ref="B4241">IF(A4241="","-",_xldudf_EVEONLINE_GROUP(_FV(_FV(A4241,"type"),"groupID")))</f>
        <v>-</v>
      </c>
      <c r="C4241" t="str" cm="1">
        <f t="array" ref="C4241">IF(B4241="-","-",_xldudf_EVEONLINE_CATEGORY(_FV(B4241,"category_id")))</f>
        <v>-</v>
      </c>
      <c r="K4241" s="4" cm="1">
        <f t="array" ref="K4241">IFERROR(_FV(_xldudf_EVEONLINE_TYPE(_FV(_FV(A4241,"type"),"id")),"Adjusted Price",TRUE),0)</f>
        <v>0</v>
      </c>
      <c r="L4241" s="4">
        <f t="shared" si="66"/>
        <v>0</v>
      </c>
    </row>
    <row r="4242" spans="2:12">
      <c r="B4242" t="str" cm="1">
        <f t="array" ref="B4242">IF(A4242="","-",_xldudf_EVEONLINE_GROUP(_FV(_FV(A4242,"type"),"groupID")))</f>
        <v>-</v>
      </c>
      <c r="C4242" t="str" cm="1">
        <f t="array" ref="C4242">IF(B4242="-","-",_xldudf_EVEONLINE_CATEGORY(_FV(B4242,"category_id")))</f>
        <v>-</v>
      </c>
      <c r="K4242" s="4" cm="1">
        <f t="array" ref="K4242">IFERROR(_FV(_xldudf_EVEONLINE_TYPE(_FV(_FV(A4242,"type"),"id")),"Adjusted Price",TRUE),0)</f>
        <v>0</v>
      </c>
      <c r="L4242" s="4">
        <f t="shared" si="66"/>
        <v>0</v>
      </c>
    </row>
    <row r="4243" spans="2:12">
      <c r="B4243" t="str" cm="1">
        <f t="array" ref="B4243">IF(A4243="","-",_xldudf_EVEONLINE_GROUP(_FV(_FV(A4243,"type"),"groupID")))</f>
        <v>-</v>
      </c>
      <c r="C4243" t="str" cm="1">
        <f t="array" ref="C4243">IF(B4243="-","-",_xldudf_EVEONLINE_CATEGORY(_FV(B4243,"category_id")))</f>
        <v>-</v>
      </c>
      <c r="K4243" s="4" cm="1">
        <f t="array" ref="K4243">IFERROR(_FV(_xldudf_EVEONLINE_TYPE(_FV(_FV(A4243,"type"),"id")),"Adjusted Price",TRUE),0)</f>
        <v>0</v>
      </c>
      <c r="L4243" s="4">
        <f t="shared" si="66"/>
        <v>0</v>
      </c>
    </row>
    <row r="4244" spans="2:12">
      <c r="B4244" t="str" cm="1">
        <f t="array" ref="B4244">IF(A4244="","-",_xldudf_EVEONLINE_GROUP(_FV(_FV(A4244,"type"),"groupID")))</f>
        <v>-</v>
      </c>
      <c r="C4244" t="str" cm="1">
        <f t="array" ref="C4244">IF(B4244="-","-",_xldudf_EVEONLINE_CATEGORY(_FV(B4244,"category_id")))</f>
        <v>-</v>
      </c>
      <c r="K4244" s="4" cm="1">
        <f t="array" ref="K4244">IFERROR(_FV(_xldudf_EVEONLINE_TYPE(_FV(_FV(A4244,"type"),"id")),"Adjusted Price",TRUE),0)</f>
        <v>0</v>
      </c>
      <c r="L4244" s="4">
        <f t="shared" si="66"/>
        <v>0</v>
      </c>
    </row>
    <row r="4245" spans="2:12">
      <c r="B4245" t="str" cm="1">
        <f t="array" ref="B4245">IF(A4245="","-",_xldudf_EVEONLINE_GROUP(_FV(_FV(A4245,"type"),"groupID")))</f>
        <v>-</v>
      </c>
      <c r="C4245" t="str" cm="1">
        <f t="array" ref="C4245">IF(B4245="-","-",_xldudf_EVEONLINE_CATEGORY(_FV(B4245,"category_id")))</f>
        <v>-</v>
      </c>
      <c r="K4245" s="4" cm="1">
        <f t="array" ref="K4245">IFERROR(_FV(_xldudf_EVEONLINE_TYPE(_FV(_FV(A4245,"type"),"id")),"Adjusted Price",TRUE),0)</f>
        <v>0</v>
      </c>
      <c r="L4245" s="4">
        <f t="shared" si="66"/>
        <v>0</v>
      </c>
    </row>
    <row r="4246" spans="2:12">
      <c r="B4246" t="str" cm="1">
        <f t="array" ref="B4246">IF(A4246="","-",_xldudf_EVEONLINE_GROUP(_FV(_FV(A4246,"type"),"groupID")))</f>
        <v>-</v>
      </c>
      <c r="C4246" t="str" cm="1">
        <f t="array" ref="C4246">IF(B4246="-","-",_xldudf_EVEONLINE_CATEGORY(_FV(B4246,"category_id")))</f>
        <v>-</v>
      </c>
      <c r="K4246" s="4" cm="1">
        <f t="array" ref="K4246">IFERROR(_FV(_xldudf_EVEONLINE_TYPE(_FV(_FV(A4246,"type"),"id")),"Adjusted Price",TRUE),0)</f>
        <v>0</v>
      </c>
      <c r="L4246" s="4">
        <f t="shared" si="66"/>
        <v>0</v>
      </c>
    </row>
    <row r="4247" spans="2:12">
      <c r="B4247" t="str" cm="1">
        <f t="array" ref="B4247">IF(A4247="","-",_xldudf_EVEONLINE_GROUP(_FV(_FV(A4247,"type"),"groupID")))</f>
        <v>-</v>
      </c>
      <c r="C4247" t="str" cm="1">
        <f t="array" ref="C4247">IF(B4247="-","-",_xldudf_EVEONLINE_CATEGORY(_FV(B4247,"category_id")))</f>
        <v>-</v>
      </c>
      <c r="K4247" s="4" cm="1">
        <f t="array" ref="K4247">IFERROR(_FV(_xldudf_EVEONLINE_TYPE(_FV(_FV(A4247,"type"),"id")),"Adjusted Price",TRUE),0)</f>
        <v>0</v>
      </c>
      <c r="L4247" s="4">
        <f t="shared" si="66"/>
        <v>0</v>
      </c>
    </row>
    <row r="4248" spans="2:12">
      <c r="B4248" t="str" cm="1">
        <f t="array" ref="B4248">IF(A4248="","-",_xldudf_EVEONLINE_GROUP(_FV(_FV(A4248,"type"),"groupID")))</f>
        <v>-</v>
      </c>
      <c r="C4248" t="str" cm="1">
        <f t="array" ref="C4248">IF(B4248="-","-",_xldudf_EVEONLINE_CATEGORY(_FV(B4248,"category_id")))</f>
        <v>-</v>
      </c>
      <c r="K4248" s="4" cm="1">
        <f t="array" ref="K4248">IFERROR(_FV(_xldudf_EVEONLINE_TYPE(_FV(_FV(A4248,"type"),"id")),"Adjusted Price",TRUE),0)</f>
        <v>0</v>
      </c>
      <c r="L4248" s="4">
        <f t="shared" si="66"/>
        <v>0</v>
      </c>
    </row>
    <row r="4249" spans="2:12">
      <c r="B4249" t="str" cm="1">
        <f t="array" ref="B4249">IF(A4249="","-",_xldudf_EVEONLINE_GROUP(_FV(_FV(A4249,"type"),"groupID")))</f>
        <v>-</v>
      </c>
      <c r="C4249" t="str" cm="1">
        <f t="array" ref="C4249">IF(B4249="-","-",_xldudf_EVEONLINE_CATEGORY(_FV(B4249,"category_id")))</f>
        <v>-</v>
      </c>
      <c r="K4249" s="4" cm="1">
        <f t="array" ref="K4249">IFERROR(_FV(_xldudf_EVEONLINE_TYPE(_FV(_FV(A4249,"type"),"id")),"Adjusted Price",TRUE),0)</f>
        <v>0</v>
      </c>
      <c r="L4249" s="4">
        <f t="shared" si="66"/>
        <v>0</v>
      </c>
    </row>
    <row r="4250" spans="2:12">
      <c r="B4250" t="str" cm="1">
        <f t="array" ref="B4250">IF(A4250="","-",_xldudf_EVEONLINE_GROUP(_FV(_FV(A4250,"type"),"groupID")))</f>
        <v>-</v>
      </c>
      <c r="C4250" t="str" cm="1">
        <f t="array" ref="C4250">IF(B4250="-","-",_xldudf_EVEONLINE_CATEGORY(_FV(B4250,"category_id")))</f>
        <v>-</v>
      </c>
      <c r="K4250" s="4" cm="1">
        <f t="array" ref="K4250">IFERROR(_FV(_xldudf_EVEONLINE_TYPE(_FV(_FV(A4250,"type"),"id")),"Adjusted Price",TRUE),0)</f>
        <v>0</v>
      </c>
      <c r="L4250" s="4">
        <f t="shared" si="66"/>
        <v>0</v>
      </c>
    </row>
    <row r="4251" spans="2:12">
      <c r="B4251" t="str" cm="1">
        <f t="array" ref="B4251">IF(A4251="","-",_xldudf_EVEONLINE_GROUP(_FV(_FV(A4251,"type"),"groupID")))</f>
        <v>-</v>
      </c>
      <c r="C4251" t="str" cm="1">
        <f t="array" ref="C4251">IF(B4251="-","-",_xldudf_EVEONLINE_CATEGORY(_FV(B4251,"category_id")))</f>
        <v>-</v>
      </c>
      <c r="K4251" s="4" cm="1">
        <f t="array" ref="K4251">IFERROR(_FV(_xldudf_EVEONLINE_TYPE(_FV(_FV(A4251,"type"),"id")),"Adjusted Price",TRUE),0)</f>
        <v>0</v>
      </c>
      <c r="L4251" s="4">
        <f t="shared" si="66"/>
        <v>0</v>
      </c>
    </row>
    <row r="4252" spans="2:12">
      <c r="B4252" t="str" cm="1">
        <f t="array" ref="B4252">IF(A4252="","-",_xldudf_EVEONLINE_GROUP(_FV(_FV(A4252,"type"),"groupID")))</f>
        <v>-</v>
      </c>
      <c r="C4252" t="str" cm="1">
        <f t="array" ref="C4252">IF(B4252="-","-",_xldudf_EVEONLINE_CATEGORY(_FV(B4252,"category_id")))</f>
        <v>-</v>
      </c>
      <c r="K4252" s="4" cm="1">
        <f t="array" ref="K4252">IFERROR(_FV(_xldudf_EVEONLINE_TYPE(_FV(_FV(A4252,"type"),"id")),"Adjusted Price",TRUE),0)</f>
        <v>0</v>
      </c>
      <c r="L4252" s="4">
        <f t="shared" si="66"/>
        <v>0</v>
      </c>
    </row>
    <row r="4253" spans="2:12">
      <c r="B4253" t="str" cm="1">
        <f t="array" ref="B4253">IF(A4253="","-",_xldudf_EVEONLINE_GROUP(_FV(_FV(A4253,"type"),"groupID")))</f>
        <v>-</v>
      </c>
      <c r="C4253" t="str" cm="1">
        <f t="array" ref="C4253">IF(B4253="-","-",_xldudf_EVEONLINE_CATEGORY(_FV(B4253,"category_id")))</f>
        <v>-</v>
      </c>
      <c r="K4253" s="4" cm="1">
        <f t="array" ref="K4253">IFERROR(_FV(_xldudf_EVEONLINE_TYPE(_FV(_FV(A4253,"type"),"id")),"Adjusted Price",TRUE),0)</f>
        <v>0</v>
      </c>
      <c r="L4253" s="4">
        <f t="shared" si="66"/>
        <v>0</v>
      </c>
    </row>
    <row r="4254" spans="2:12">
      <c r="B4254" t="str" cm="1">
        <f t="array" ref="B4254">IF(A4254="","-",_xldudf_EVEONLINE_GROUP(_FV(_FV(A4254,"type"),"groupID")))</f>
        <v>-</v>
      </c>
      <c r="C4254" t="str" cm="1">
        <f t="array" ref="C4254">IF(B4254="-","-",_xldudf_EVEONLINE_CATEGORY(_FV(B4254,"category_id")))</f>
        <v>-</v>
      </c>
      <c r="K4254" s="4" cm="1">
        <f t="array" ref="K4254">IFERROR(_FV(_xldudf_EVEONLINE_TYPE(_FV(_FV(A4254,"type"),"id")),"Adjusted Price",TRUE),0)</f>
        <v>0</v>
      </c>
      <c r="L4254" s="4">
        <f t="shared" si="66"/>
        <v>0</v>
      </c>
    </row>
    <row r="4255" spans="2:12">
      <c r="B4255" t="str" cm="1">
        <f t="array" ref="B4255">IF(A4255="","-",_xldudf_EVEONLINE_GROUP(_FV(_FV(A4255,"type"),"groupID")))</f>
        <v>-</v>
      </c>
      <c r="C4255" t="str" cm="1">
        <f t="array" ref="C4255">IF(B4255="-","-",_xldudf_EVEONLINE_CATEGORY(_FV(B4255,"category_id")))</f>
        <v>-</v>
      </c>
      <c r="K4255" s="4" cm="1">
        <f t="array" ref="K4255">IFERROR(_FV(_xldudf_EVEONLINE_TYPE(_FV(_FV(A4255,"type"),"id")),"Adjusted Price",TRUE),0)</f>
        <v>0</v>
      </c>
      <c r="L4255" s="4">
        <f t="shared" si="66"/>
        <v>0</v>
      </c>
    </row>
    <row r="4256" spans="2:12">
      <c r="B4256" t="str" cm="1">
        <f t="array" ref="B4256">IF(A4256="","-",_xldudf_EVEONLINE_GROUP(_FV(_FV(A4256,"type"),"groupID")))</f>
        <v>-</v>
      </c>
      <c r="C4256" t="str" cm="1">
        <f t="array" ref="C4256">IF(B4256="-","-",_xldudf_EVEONLINE_CATEGORY(_FV(B4256,"category_id")))</f>
        <v>-</v>
      </c>
      <c r="K4256" s="4" cm="1">
        <f t="array" ref="K4256">IFERROR(_FV(_xldudf_EVEONLINE_TYPE(_FV(_FV(A4256,"type"),"id")),"Adjusted Price",TRUE),0)</f>
        <v>0</v>
      </c>
      <c r="L4256" s="4">
        <f t="shared" si="66"/>
        <v>0</v>
      </c>
    </row>
    <row r="4257" spans="2:12">
      <c r="B4257" t="str" cm="1">
        <f t="array" ref="B4257">IF(A4257="","-",_xldudf_EVEONLINE_GROUP(_FV(_FV(A4257,"type"),"groupID")))</f>
        <v>-</v>
      </c>
      <c r="C4257" t="str" cm="1">
        <f t="array" ref="C4257">IF(B4257="-","-",_xldudf_EVEONLINE_CATEGORY(_FV(B4257,"category_id")))</f>
        <v>-</v>
      </c>
      <c r="K4257" s="4" cm="1">
        <f t="array" ref="K4257">IFERROR(_FV(_xldudf_EVEONLINE_TYPE(_FV(_FV(A4257,"type"),"id")),"Adjusted Price",TRUE),0)</f>
        <v>0</v>
      </c>
      <c r="L4257" s="4">
        <f t="shared" si="66"/>
        <v>0</v>
      </c>
    </row>
    <row r="4258" spans="2:12">
      <c r="B4258" t="str" cm="1">
        <f t="array" ref="B4258">IF(A4258="","-",_xldudf_EVEONLINE_GROUP(_FV(_FV(A4258,"type"),"groupID")))</f>
        <v>-</v>
      </c>
      <c r="C4258" t="str" cm="1">
        <f t="array" ref="C4258">IF(B4258="-","-",_xldudf_EVEONLINE_CATEGORY(_FV(B4258,"category_id")))</f>
        <v>-</v>
      </c>
      <c r="K4258" s="4" cm="1">
        <f t="array" ref="K4258">IFERROR(_FV(_xldudf_EVEONLINE_TYPE(_FV(_FV(A4258,"type"),"id")),"Adjusted Price",TRUE),0)</f>
        <v>0</v>
      </c>
      <c r="L4258" s="4">
        <f t="shared" si="66"/>
        <v>0</v>
      </c>
    </row>
    <row r="4259" spans="2:12">
      <c r="B4259" t="str" cm="1">
        <f t="array" ref="B4259">IF(A4259="","-",_xldudf_EVEONLINE_GROUP(_FV(_FV(A4259,"type"),"groupID")))</f>
        <v>-</v>
      </c>
      <c r="C4259" t="str" cm="1">
        <f t="array" ref="C4259">IF(B4259="-","-",_xldudf_EVEONLINE_CATEGORY(_FV(B4259,"category_id")))</f>
        <v>-</v>
      </c>
      <c r="K4259" s="4" cm="1">
        <f t="array" ref="K4259">IFERROR(_FV(_xldudf_EVEONLINE_TYPE(_FV(_FV(A4259,"type"),"id")),"Adjusted Price",TRUE),0)</f>
        <v>0</v>
      </c>
      <c r="L4259" s="4">
        <f t="shared" si="66"/>
        <v>0</v>
      </c>
    </row>
    <row r="4260" spans="2:12">
      <c r="B4260" t="str" cm="1">
        <f t="array" ref="B4260">IF(A4260="","-",_xldudf_EVEONLINE_GROUP(_FV(_FV(A4260,"type"),"groupID")))</f>
        <v>-</v>
      </c>
      <c r="C4260" t="str" cm="1">
        <f t="array" ref="C4260">IF(B4260="-","-",_xldudf_EVEONLINE_CATEGORY(_FV(B4260,"category_id")))</f>
        <v>-</v>
      </c>
      <c r="K4260" s="4" cm="1">
        <f t="array" ref="K4260">IFERROR(_FV(_xldudf_EVEONLINE_TYPE(_FV(_FV(A4260,"type"),"id")),"Adjusted Price",TRUE),0)</f>
        <v>0</v>
      </c>
      <c r="L4260" s="4">
        <f t="shared" si="66"/>
        <v>0</v>
      </c>
    </row>
    <row r="4261" spans="2:12">
      <c r="B4261" t="str" cm="1">
        <f t="array" ref="B4261">IF(A4261="","-",_xldudf_EVEONLINE_GROUP(_FV(_FV(A4261,"type"),"groupID")))</f>
        <v>-</v>
      </c>
      <c r="C4261" t="str" cm="1">
        <f t="array" ref="C4261">IF(B4261="-","-",_xldudf_EVEONLINE_CATEGORY(_FV(B4261,"category_id")))</f>
        <v>-</v>
      </c>
      <c r="K4261" s="4" cm="1">
        <f t="array" ref="K4261">IFERROR(_FV(_xldudf_EVEONLINE_TYPE(_FV(_FV(A4261,"type"),"id")),"Adjusted Price",TRUE),0)</f>
        <v>0</v>
      </c>
      <c r="L4261" s="4">
        <f t="shared" si="66"/>
        <v>0</v>
      </c>
    </row>
    <row r="4262" spans="2:12">
      <c r="B4262" t="str" cm="1">
        <f t="array" ref="B4262">IF(A4262="","-",_xldudf_EVEONLINE_GROUP(_FV(_FV(A4262,"type"),"groupID")))</f>
        <v>-</v>
      </c>
      <c r="C4262" t="str" cm="1">
        <f t="array" ref="C4262">IF(B4262="-","-",_xldudf_EVEONLINE_CATEGORY(_FV(B4262,"category_id")))</f>
        <v>-</v>
      </c>
      <c r="K4262" s="4" cm="1">
        <f t="array" ref="K4262">IFERROR(_FV(_xldudf_EVEONLINE_TYPE(_FV(_FV(A4262,"type"),"id")),"Adjusted Price",TRUE),0)</f>
        <v>0</v>
      </c>
      <c r="L4262" s="4">
        <f t="shared" si="66"/>
        <v>0</v>
      </c>
    </row>
    <row r="4263" spans="2:12">
      <c r="B4263" t="str" cm="1">
        <f t="array" ref="B4263">IF(A4263="","-",_xldudf_EVEONLINE_GROUP(_FV(_FV(A4263,"type"),"groupID")))</f>
        <v>-</v>
      </c>
      <c r="C4263" t="str" cm="1">
        <f t="array" ref="C4263">IF(B4263="-","-",_xldudf_EVEONLINE_CATEGORY(_FV(B4263,"category_id")))</f>
        <v>-</v>
      </c>
      <c r="K4263" s="4" cm="1">
        <f t="array" ref="K4263">IFERROR(_FV(_xldudf_EVEONLINE_TYPE(_FV(_FV(A4263,"type"),"id")),"Adjusted Price",TRUE),0)</f>
        <v>0</v>
      </c>
      <c r="L4263" s="4">
        <f t="shared" si="66"/>
        <v>0</v>
      </c>
    </row>
    <row r="4264" spans="2:12">
      <c r="B4264" t="str" cm="1">
        <f t="array" ref="B4264">IF(A4264="","-",_xldudf_EVEONLINE_GROUP(_FV(_FV(A4264,"type"),"groupID")))</f>
        <v>-</v>
      </c>
      <c r="C4264" t="str" cm="1">
        <f t="array" ref="C4264">IF(B4264="-","-",_xldudf_EVEONLINE_CATEGORY(_FV(B4264,"category_id")))</f>
        <v>-</v>
      </c>
      <c r="K4264" s="4" cm="1">
        <f t="array" ref="K4264">IFERROR(_FV(_xldudf_EVEONLINE_TYPE(_FV(_FV(A4264,"type"),"id")),"Adjusted Price",TRUE),0)</f>
        <v>0</v>
      </c>
      <c r="L4264" s="4">
        <f t="shared" si="66"/>
        <v>0</v>
      </c>
    </row>
    <row r="4265" spans="2:12">
      <c r="B4265" t="str" cm="1">
        <f t="array" ref="B4265">IF(A4265="","-",_xldudf_EVEONLINE_GROUP(_FV(_FV(A4265,"type"),"groupID")))</f>
        <v>-</v>
      </c>
      <c r="C4265" t="str" cm="1">
        <f t="array" ref="C4265">IF(B4265="-","-",_xldudf_EVEONLINE_CATEGORY(_FV(B4265,"category_id")))</f>
        <v>-</v>
      </c>
      <c r="K4265" s="4" cm="1">
        <f t="array" ref="K4265">IFERROR(_FV(_xldudf_EVEONLINE_TYPE(_FV(_FV(A4265,"type"),"id")),"Adjusted Price",TRUE),0)</f>
        <v>0</v>
      </c>
      <c r="L4265" s="4">
        <f t="shared" si="66"/>
        <v>0</v>
      </c>
    </row>
    <row r="4266" spans="2:12">
      <c r="B4266" t="str" cm="1">
        <f t="array" ref="B4266">IF(A4266="","-",_xldudf_EVEONLINE_GROUP(_FV(_FV(A4266,"type"),"groupID")))</f>
        <v>-</v>
      </c>
      <c r="C4266" t="str" cm="1">
        <f t="array" ref="C4266">IF(B4266="-","-",_xldudf_EVEONLINE_CATEGORY(_FV(B4266,"category_id")))</f>
        <v>-</v>
      </c>
      <c r="K4266" s="4" cm="1">
        <f t="array" ref="K4266">IFERROR(_FV(_xldudf_EVEONLINE_TYPE(_FV(_FV(A4266,"type"),"id")),"Adjusted Price",TRUE),0)</f>
        <v>0</v>
      </c>
      <c r="L4266" s="4">
        <f t="shared" si="66"/>
        <v>0</v>
      </c>
    </row>
    <row r="4267" spans="2:12">
      <c r="B4267" t="str" cm="1">
        <f t="array" ref="B4267">IF(A4267="","-",_xldudf_EVEONLINE_GROUP(_FV(_FV(A4267,"type"),"groupID")))</f>
        <v>-</v>
      </c>
      <c r="C4267" t="str" cm="1">
        <f t="array" ref="C4267">IF(B4267="-","-",_xldudf_EVEONLINE_CATEGORY(_FV(B4267,"category_id")))</f>
        <v>-</v>
      </c>
      <c r="K4267" s="4" cm="1">
        <f t="array" ref="K4267">IFERROR(_FV(_xldudf_EVEONLINE_TYPE(_FV(_FV(A4267,"type"),"id")),"Adjusted Price",TRUE),0)</f>
        <v>0</v>
      </c>
      <c r="L4267" s="4">
        <f t="shared" si="66"/>
        <v>0</v>
      </c>
    </row>
    <row r="4268" spans="2:12">
      <c r="B4268" t="str" cm="1">
        <f t="array" ref="B4268">IF(A4268="","-",_xldudf_EVEONLINE_GROUP(_FV(_FV(A4268,"type"),"groupID")))</f>
        <v>-</v>
      </c>
      <c r="C4268" t="str" cm="1">
        <f t="array" ref="C4268">IF(B4268="-","-",_xldudf_EVEONLINE_CATEGORY(_FV(B4268,"category_id")))</f>
        <v>-</v>
      </c>
      <c r="K4268" s="4" cm="1">
        <f t="array" ref="K4268">IFERROR(_FV(_xldudf_EVEONLINE_TYPE(_FV(_FV(A4268,"type"),"id")),"Adjusted Price",TRUE),0)</f>
        <v>0</v>
      </c>
      <c r="L4268" s="4">
        <f t="shared" si="66"/>
        <v>0</v>
      </c>
    </row>
    <row r="4269" spans="2:12">
      <c r="B4269" t="str" cm="1">
        <f t="array" ref="B4269">IF(A4269="","-",_xldudf_EVEONLINE_GROUP(_FV(_FV(A4269,"type"),"groupID")))</f>
        <v>-</v>
      </c>
      <c r="C4269" t="str" cm="1">
        <f t="array" ref="C4269">IF(B4269="-","-",_xldudf_EVEONLINE_CATEGORY(_FV(B4269,"category_id")))</f>
        <v>-</v>
      </c>
      <c r="K4269" s="4" cm="1">
        <f t="array" ref="K4269">IFERROR(_FV(_xldudf_EVEONLINE_TYPE(_FV(_FV(A4269,"type"),"id")),"Adjusted Price",TRUE),0)</f>
        <v>0</v>
      </c>
      <c r="L4269" s="4">
        <f t="shared" si="66"/>
        <v>0</v>
      </c>
    </row>
    <row r="4270" spans="2:12">
      <c r="B4270" t="str" cm="1">
        <f t="array" ref="B4270">IF(A4270="","-",_xldudf_EVEONLINE_GROUP(_FV(_FV(A4270,"type"),"groupID")))</f>
        <v>-</v>
      </c>
      <c r="C4270" t="str" cm="1">
        <f t="array" ref="C4270">IF(B4270="-","-",_xldudf_EVEONLINE_CATEGORY(_FV(B4270,"category_id")))</f>
        <v>-</v>
      </c>
      <c r="K4270" s="4" cm="1">
        <f t="array" ref="K4270">IFERROR(_FV(_xldudf_EVEONLINE_TYPE(_FV(_FV(A4270,"type"),"id")),"Adjusted Price",TRUE),0)</f>
        <v>0</v>
      </c>
      <c r="L4270" s="4">
        <f t="shared" si="66"/>
        <v>0</v>
      </c>
    </row>
    <row r="4271" spans="2:12">
      <c r="B4271" t="str" cm="1">
        <f t="array" ref="B4271">IF(A4271="","-",_xldudf_EVEONLINE_GROUP(_FV(_FV(A4271,"type"),"groupID")))</f>
        <v>-</v>
      </c>
      <c r="C4271" t="str" cm="1">
        <f t="array" ref="C4271">IF(B4271="-","-",_xldudf_EVEONLINE_CATEGORY(_FV(B4271,"category_id")))</f>
        <v>-</v>
      </c>
      <c r="K4271" s="4" cm="1">
        <f t="array" ref="K4271">IFERROR(_FV(_xldudf_EVEONLINE_TYPE(_FV(_FV(A4271,"type"),"id")),"Adjusted Price",TRUE),0)</f>
        <v>0</v>
      </c>
      <c r="L4271" s="4">
        <f t="shared" si="66"/>
        <v>0</v>
      </c>
    </row>
    <row r="4272" spans="2:12">
      <c r="B4272" t="str" cm="1">
        <f t="array" ref="B4272">IF(A4272="","-",_xldudf_EVEONLINE_GROUP(_FV(_FV(A4272,"type"),"groupID")))</f>
        <v>-</v>
      </c>
      <c r="C4272" t="str" cm="1">
        <f t="array" ref="C4272">IF(B4272="-","-",_xldudf_EVEONLINE_CATEGORY(_FV(B4272,"category_id")))</f>
        <v>-</v>
      </c>
      <c r="K4272" s="4" cm="1">
        <f t="array" ref="K4272">IFERROR(_FV(_xldudf_EVEONLINE_TYPE(_FV(_FV(A4272,"type"),"id")),"Adjusted Price",TRUE),0)</f>
        <v>0</v>
      </c>
      <c r="L4272" s="4">
        <f t="shared" si="66"/>
        <v>0</v>
      </c>
    </row>
    <row r="4273" spans="2:12">
      <c r="B4273" t="str" cm="1">
        <f t="array" ref="B4273">IF(A4273="","-",_xldudf_EVEONLINE_GROUP(_FV(_FV(A4273,"type"),"groupID")))</f>
        <v>-</v>
      </c>
      <c r="C4273" t="str" cm="1">
        <f t="array" ref="C4273">IF(B4273="-","-",_xldudf_EVEONLINE_CATEGORY(_FV(B4273,"category_id")))</f>
        <v>-</v>
      </c>
      <c r="K4273" s="4" cm="1">
        <f t="array" ref="K4273">IFERROR(_FV(_xldudf_EVEONLINE_TYPE(_FV(_FV(A4273,"type"),"id")),"Adjusted Price",TRUE),0)</f>
        <v>0</v>
      </c>
      <c r="L4273" s="4">
        <f t="shared" si="66"/>
        <v>0</v>
      </c>
    </row>
    <row r="4274" spans="2:12">
      <c r="B4274" t="str" cm="1">
        <f t="array" ref="B4274">IF(A4274="","-",_xldudf_EVEONLINE_GROUP(_FV(_FV(A4274,"type"),"groupID")))</f>
        <v>-</v>
      </c>
      <c r="C4274" t="str" cm="1">
        <f t="array" ref="C4274">IF(B4274="-","-",_xldudf_EVEONLINE_CATEGORY(_FV(B4274,"category_id")))</f>
        <v>-</v>
      </c>
      <c r="K4274" s="4" cm="1">
        <f t="array" ref="K4274">IFERROR(_FV(_xldudf_EVEONLINE_TYPE(_FV(_FV(A4274,"type"),"id")),"Adjusted Price",TRUE),0)</f>
        <v>0</v>
      </c>
      <c r="L4274" s="4">
        <f t="shared" si="66"/>
        <v>0</v>
      </c>
    </row>
    <row r="4275" spans="2:12">
      <c r="B4275" t="str" cm="1">
        <f t="array" ref="B4275">IF(A4275="","-",_xldudf_EVEONLINE_GROUP(_FV(_FV(A4275,"type"),"groupID")))</f>
        <v>-</v>
      </c>
      <c r="C4275" t="str" cm="1">
        <f t="array" ref="C4275">IF(B4275="-","-",_xldudf_EVEONLINE_CATEGORY(_FV(B4275,"category_id")))</f>
        <v>-</v>
      </c>
      <c r="K4275" s="4" cm="1">
        <f t="array" ref="K4275">IFERROR(_FV(_xldudf_EVEONLINE_TYPE(_FV(_FV(A4275,"type"),"id")),"Adjusted Price",TRUE),0)</f>
        <v>0</v>
      </c>
      <c r="L4275" s="4">
        <f t="shared" si="66"/>
        <v>0</v>
      </c>
    </row>
    <row r="4276" spans="2:12">
      <c r="B4276" t="str" cm="1">
        <f t="array" ref="B4276">IF(A4276="","-",_xldudf_EVEONLINE_GROUP(_FV(_FV(A4276,"type"),"groupID")))</f>
        <v>-</v>
      </c>
      <c r="C4276" t="str" cm="1">
        <f t="array" ref="C4276">IF(B4276="-","-",_xldudf_EVEONLINE_CATEGORY(_FV(B4276,"category_id")))</f>
        <v>-</v>
      </c>
      <c r="K4276" s="4" cm="1">
        <f t="array" ref="K4276">IFERROR(_FV(_xldudf_EVEONLINE_TYPE(_FV(_FV(A4276,"type"),"id")),"Adjusted Price",TRUE),0)</f>
        <v>0</v>
      </c>
      <c r="L4276" s="4">
        <f t="shared" si="66"/>
        <v>0</v>
      </c>
    </row>
    <row r="4277" spans="2:12">
      <c r="B4277" t="str" cm="1">
        <f t="array" ref="B4277">IF(A4277="","-",_xldudf_EVEONLINE_GROUP(_FV(_FV(A4277,"type"),"groupID")))</f>
        <v>-</v>
      </c>
      <c r="C4277" t="str" cm="1">
        <f t="array" ref="C4277">IF(B4277="-","-",_xldudf_EVEONLINE_CATEGORY(_FV(B4277,"category_id")))</f>
        <v>-</v>
      </c>
      <c r="K4277" s="4" cm="1">
        <f t="array" ref="K4277">IFERROR(_FV(_xldudf_EVEONLINE_TYPE(_FV(_FV(A4277,"type"),"id")),"Adjusted Price",TRUE),0)</f>
        <v>0</v>
      </c>
      <c r="L4277" s="4">
        <f t="shared" si="66"/>
        <v>0</v>
      </c>
    </row>
    <row r="4278" spans="2:12">
      <c r="B4278" t="str" cm="1">
        <f t="array" ref="B4278">IF(A4278="","-",_xldudf_EVEONLINE_GROUP(_FV(_FV(A4278,"type"),"groupID")))</f>
        <v>-</v>
      </c>
      <c r="C4278" t="str" cm="1">
        <f t="array" ref="C4278">IF(B4278="-","-",_xldudf_EVEONLINE_CATEGORY(_FV(B4278,"category_id")))</f>
        <v>-</v>
      </c>
      <c r="K4278" s="4" cm="1">
        <f t="array" ref="K4278">IFERROR(_FV(_xldudf_EVEONLINE_TYPE(_FV(_FV(A4278,"type"),"id")),"Adjusted Price",TRUE),0)</f>
        <v>0</v>
      </c>
      <c r="L4278" s="4">
        <f t="shared" si="66"/>
        <v>0</v>
      </c>
    </row>
    <row r="4279" spans="2:12">
      <c r="B4279" t="str" cm="1">
        <f t="array" ref="B4279">IF(A4279="","-",_xldudf_EVEONLINE_GROUP(_FV(_FV(A4279,"type"),"groupID")))</f>
        <v>-</v>
      </c>
      <c r="C4279" t="str" cm="1">
        <f t="array" ref="C4279">IF(B4279="-","-",_xldudf_EVEONLINE_CATEGORY(_FV(B4279,"category_id")))</f>
        <v>-</v>
      </c>
      <c r="K4279" s="4" cm="1">
        <f t="array" ref="K4279">IFERROR(_FV(_xldudf_EVEONLINE_TYPE(_FV(_FV(A4279,"type"),"id")),"Adjusted Price",TRUE),0)</f>
        <v>0</v>
      </c>
      <c r="L4279" s="4">
        <f t="shared" si="66"/>
        <v>0</v>
      </c>
    </row>
    <row r="4280" spans="2:12">
      <c r="B4280" t="str" cm="1">
        <f t="array" ref="B4280">IF(A4280="","-",_xldudf_EVEONLINE_GROUP(_FV(_FV(A4280,"type"),"groupID")))</f>
        <v>-</v>
      </c>
      <c r="C4280" t="str" cm="1">
        <f t="array" ref="C4280">IF(B4280="-","-",_xldudf_EVEONLINE_CATEGORY(_FV(B4280,"category_id")))</f>
        <v>-</v>
      </c>
      <c r="K4280" s="4" cm="1">
        <f t="array" ref="K4280">IFERROR(_FV(_xldudf_EVEONLINE_TYPE(_FV(_FV(A4280,"type"),"id")),"Adjusted Price",TRUE),0)</f>
        <v>0</v>
      </c>
      <c r="L4280" s="4">
        <f t="shared" si="66"/>
        <v>0</v>
      </c>
    </row>
    <row r="4281" spans="2:12">
      <c r="B4281" t="str" cm="1">
        <f t="array" ref="B4281">IF(A4281="","-",_xldudf_EVEONLINE_GROUP(_FV(_FV(A4281,"type"),"groupID")))</f>
        <v>-</v>
      </c>
      <c r="C4281" t="str" cm="1">
        <f t="array" ref="C4281">IF(B4281="-","-",_xldudf_EVEONLINE_CATEGORY(_FV(B4281,"category_id")))</f>
        <v>-</v>
      </c>
      <c r="K4281" s="4" cm="1">
        <f t="array" ref="K4281">IFERROR(_FV(_xldudf_EVEONLINE_TYPE(_FV(_FV(A4281,"type"),"id")),"Adjusted Price",TRUE),0)</f>
        <v>0</v>
      </c>
      <c r="L4281" s="4">
        <f t="shared" si="66"/>
        <v>0</v>
      </c>
    </row>
    <row r="4282" spans="2:12">
      <c r="B4282" t="str" cm="1">
        <f t="array" ref="B4282">IF(A4282="","-",_xldudf_EVEONLINE_GROUP(_FV(_FV(A4282,"type"),"groupID")))</f>
        <v>-</v>
      </c>
      <c r="C4282" t="str" cm="1">
        <f t="array" ref="C4282">IF(B4282="-","-",_xldudf_EVEONLINE_CATEGORY(_FV(B4282,"category_id")))</f>
        <v>-</v>
      </c>
      <c r="K4282" s="4" cm="1">
        <f t="array" ref="K4282">IFERROR(_FV(_xldudf_EVEONLINE_TYPE(_FV(_FV(A4282,"type"),"id")),"Adjusted Price",TRUE),0)</f>
        <v>0</v>
      </c>
      <c r="L4282" s="4">
        <f t="shared" si="66"/>
        <v>0</v>
      </c>
    </row>
    <row r="4283" spans="2:12">
      <c r="B4283" t="str" cm="1">
        <f t="array" ref="B4283">IF(A4283="","-",_xldudf_EVEONLINE_GROUP(_FV(_FV(A4283,"type"),"groupID")))</f>
        <v>-</v>
      </c>
      <c r="C4283" t="str" cm="1">
        <f t="array" ref="C4283">IF(B4283="-","-",_xldudf_EVEONLINE_CATEGORY(_FV(B4283,"category_id")))</f>
        <v>-</v>
      </c>
      <c r="K4283" s="4" cm="1">
        <f t="array" ref="K4283">IFERROR(_FV(_xldudf_EVEONLINE_TYPE(_FV(_FV(A4283,"type"),"id")),"Adjusted Price",TRUE),0)</f>
        <v>0</v>
      </c>
      <c r="L4283" s="4">
        <f t="shared" si="66"/>
        <v>0</v>
      </c>
    </row>
    <row r="4284" spans="2:12">
      <c r="B4284" t="str" cm="1">
        <f t="array" ref="B4284">IF(A4284="","-",_xldudf_EVEONLINE_GROUP(_FV(_FV(A4284,"type"),"groupID")))</f>
        <v>-</v>
      </c>
      <c r="C4284" t="str" cm="1">
        <f t="array" ref="C4284">IF(B4284="-","-",_xldudf_EVEONLINE_CATEGORY(_FV(B4284,"category_id")))</f>
        <v>-</v>
      </c>
      <c r="K4284" s="4" cm="1">
        <f t="array" ref="K4284">IFERROR(_FV(_xldudf_EVEONLINE_TYPE(_FV(_FV(A4284,"type"),"id")),"Adjusted Price",TRUE),0)</f>
        <v>0</v>
      </c>
      <c r="L4284" s="4">
        <f t="shared" si="66"/>
        <v>0</v>
      </c>
    </row>
    <row r="4285" spans="2:12">
      <c r="B4285" t="str" cm="1">
        <f t="array" ref="B4285">IF(A4285="","-",_xldudf_EVEONLINE_GROUP(_FV(_FV(A4285,"type"),"groupID")))</f>
        <v>-</v>
      </c>
      <c r="C4285" t="str" cm="1">
        <f t="array" ref="C4285">IF(B4285="-","-",_xldudf_EVEONLINE_CATEGORY(_FV(B4285,"category_id")))</f>
        <v>-</v>
      </c>
      <c r="K4285" s="4" cm="1">
        <f t="array" ref="K4285">IFERROR(_FV(_xldudf_EVEONLINE_TYPE(_FV(_FV(A4285,"type"),"id")),"Adjusted Price",TRUE),0)</f>
        <v>0</v>
      </c>
      <c r="L4285" s="4">
        <f t="shared" si="66"/>
        <v>0</v>
      </c>
    </row>
    <row r="4286" spans="2:12">
      <c r="B4286" t="str" cm="1">
        <f t="array" ref="B4286">IF(A4286="","-",_xldudf_EVEONLINE_GROUP(_FV(_FV(A4286,"type"),"groupID")))</f>
        <v>-</v>
      </c>
      <c r="C4286" t="str" cm="1">
        <f t="array" ref="C4286">IF(B4286="-","-",_xldudf_EVEONLINE_CATEGORY(_FV(B4286,"category_id")))</f>
        <v>-</v>
      </c>
      <c r="K4286" s="4" cm="1">
        <f t="array" ref="K4286">IFERROR(_FV(_xldudf_EVEONLINE_TYPE(_FV(_FV(A4286,"type"),"id")),"Adjusted Price",TRUE),0)</f>
        <v>0</v>
      </c>
      <c r="L4286" s="4">
        <f t="shared" si="66"/>
        <v>0</v>
      </c>
    </row>
    <row r="4287" spans="2:12">
      <c r="B4287" t="str" cm="1">
        <f t="array" ref="B4287">IF(A4287="","-",_xldudf_EVEONLINE_GROUP(_FV(_FV(A4287,"type"),"groupID")))</f>
        <v>-</v>
      </c>
      <c r="C4287" t="str" cm="1">
        <f t="array" ref="C4287">IF(B4287="-","-",_xldudf_EVEONLINE_CATEGORY(_FV(B4287,"category_id")))</f>
        <v>-</v>
      </c>
      <c r="K4287" s="4" cm="1">
        <f t="array" ref="K4287">IFERROR(_FV(_xldudf_EVEONLINE_TYPE(_FV(_FV(A4287,"type"),"id")),"Adjusted Price",TRUE),0)</f>
        <v>0</v>
      </c>
      <c r="L4287" s="4">
        <f t="shared" si="66"/>
        <v>0</v>
      </c>
    </row>
    <row r="4288" spans="2:12">
      <c r="B4288" t="str" cm="1">
        <f t="array" ref="B4288">IF(A4288="","-",_xldudf_EVEONLINE_GROUP(_FV(_FV(A4288,"type"),"groupID")))</f>
        <v>-</v>
      </c>
      <c r="C4288" t="str" cm="1">
        <f t="array" ref="C4288">IF(B4288="-","-",_xldudf_EVEONLINE_CATEGORY(_FV(B4288,"category_id")))</f>
        <v>-</v>
      </c>
      <c r="K4288" s="4" cm="1">
        <f t="array" ref="K4288">IFERROR(_FV(_xldudf_EVEONLINE_TYPE(_FV(_FV(A4288,"type"),"id")),"Adjusted Price",TRUE),0)</f>
        <v>0</v>
      </c>
      <c r="L4288" s="4">
        <f t="shared" si="66"/>
        <v>0</v>
      </c>
    </row>
    <row r="4289" spans="2:12">
      <c r="B4289" t="str" cm="1">
        <f t="array" ref="B4289">IF(A4289="","-",_xldudf_EVEONLINE_GROUP(_FV(_FV(A4289,"type"),"groupID")))</f>
        <v>-</v>
      </c>
      <c r="C4289" t="str" cm="1">
        <f t="array" ref="C4289">IF(B4289="-","-",_xldudf_EVEONLINE_CATEGORY(_FV(B4289,"category_id")))</f>
        <v>-</v>
      </c>
      <c r="K4289" s="4" cm="1">
        <f t="array" ref="K4289">IFERROR(_FV(_xldudf_EVEONLINE_TYPE(_FV(_FV(A4289,"type"),"id")),"Adjusted Price",TRUE),0)</f>
        <v>0</v>
      </c>
      <c r="L4289" s="4">
        <f t="shared" si="66"/>
        <v>0</v>
      </c>
    </row>
    <row r="4290" spans="2:12">
      <c r="B4290" t="str" cm="1">
        <f t="array" ref="B4290">IF(A4290="","-",_xldudf_EVEONLINE_GROUP(_FV(_FV(A4290,"type"),"groupID")))</f>
        <v>-</v>
      </c>
      <c r="C4290" t="str" cm="1">
        <f t="array" ref="C4290">IF(B4290="-","-",_xldudf_EVEONLINE_CATEGORY(_FV(B4290,"category_id")))</f>
        <v>-</v>
      </c>
      <c r="K4290" s="4" cm="1">
        <f t="array" ref="K4290">IFERROR(_FV(_xldudf_EVEONLINE_TYPE(_FV(_FV(A4290,"type"),"id")),"Adjusted Price",TRUE),0)</f>
        <v>0</v>
      </c>
      <c r="L4290" s="4">
        <f t="shared" si="66"/>
        <v>0</v>
      </c>
    </row>
    <row r="4291" spans="2:12">
      <c r="B4291" t="str" cm="1">
        <f t="array" ref="B4291">IF(A4291="","-",_xldudf_EVEONLINE_GROUP(_FV(_FV(A4291,"type"),"groupID")))</f>
        <v>-</v>
      </c>
      <c r="C4291" t="str" cm="1">
        <f t="array" ref="C4291">IF(B4291="-","-",_xldudf_EVEONLINE_CATEGORY(_FV(B4291,"category_id")))</f>
        <v>-</v>
      </c>
      <c r="K4291" s="4" cm="1">
        <f t="array" ref="K4291">IFERROR(_FV(_xldudf_EVEONLINE_TYPE(_FV(_FV(A4291,"type"),"id")),"Adjusted Price",TRUE),0)</f>
        <v>0</v>
      </c>
      <c r="L4291" s="4">
        <f t="shared" ref="L4291:L4354" si="67">F4291*K4291</f>
        <v>0</v>
      </c>
    </row>
    <row r="4292" spans="2:12">
      <c r="B4292" t="str" cm="1">
        <f t="array" ref="B4292">IF(A4292="","-",_xldudf_EVEONLINE_GROUP(_FV(_FV(A4292,"type"),"groupID")))</f>
        <v>-</v>
      </c>
      <c r="C4292" t="str" cm="1">
        <f t="array" ref="C4292">IF(B4292="-","-",_xldudf_EVEONLINE_CATEGORY(_FV(B4292,"category_id")))</f>
        <v>-</v>
      </c>
      <c r="K4292" s="4" cm="1">
        <f t="array" ref="K4292">IFERROR(_FV(_xldudf_EVEONLINE_TYPE(_FV(_FV(A4292,"type"),"id")),"Adjusted Price",TRUE),0)</f>
        <v>0</v>
      </c>
      <c r="L4292" s="4">
        <f t="shared" si="67"/>
        <v>0</v>
      </c>
    </row>
    <row r="4293" spans="2:12">
      <c r="B4293" t="str" cm="1">
        <f t="array" ref="B4293">IF(A4293="","-",_xldudf_EVEONLINE_GROUP(_FV(_FV(A4293,"type"),"groupID")))</f>
        <v>-</v>
      </c>
      <c r="C4293" t="str" cm="1">
        <f t="array" ref="C4293">IF(B4293="-","-",_xldudf_EVEONLINE_CATEGORY(_FV(B4293,"category_id")))</f>
        <v>-</v>
      </c>
      <c r="K4293" s="4" cm="1">
        <f t="array" ref="K4293">IFERROR(_FV(_xldudf_EVEONLINE_TYPE(_FV(_FV(A4293,"type"),"id")),"Adjusted Price",TRUE),0)</f>
        <v>0</v>
      </c>
      <c r="L4293" s="4">
        <f t="shared" si="67"/>
        <v>0</v>
      </c>
    </row>
    <row r="4294" spans="2:12">
      <c r="B4294" t="str" cm="1">
        <f t="array" ref="B4294">IF(A4294="","-",_xldudf_EVEONLINE_GROUP(_FV(_FV(A4294,"type"),"groupID")))</f>
        <v>-</v>
      </c>
      <c r="C4294" t="str" cm="1">
        <f t="array" ref="C4294">IF(B4294="-","-",_xldudf_EVEONLINE_CATEGORY(_FV(B4294,"category_id")))</f>
        <v>-</v>
      </c>
      <c r="K4294" s="4" cm="1">
        <f t="array" ref="K4294">IFERROR(_FV(_xldudf_EVEONLINE_TYPE(_FV(_FV(A4294,"type"),"id")),"Adjusted Price",TRUE),0)</f>
        <v>0</v>
      </c>
      <c r="L4294" s="4">
        <f t="shared" si="67"/>
        <v>0</v>
      </c>
    </row>
    <row r="4295" spans="2:12">
      <c r="B4295" t="str" cm="1">
        <f t="array" ref="B4295">IF(A4295="","-",_xldudf_EVEONLINE_GROUP(_FV(_FV(A4295,"type"),"groupID")))</f>
        <v>-</v>
      </c>
      <c r="C4295" t="str" cm="1">
        <f t="array" ref="C4295">IF(B4295="-","-",_xldudf_EVEONLINE_CATEGORY(_FV(B4295,"category_id")))</f>
        <v>-</v>
      </c>
      <c r="K4295" s="4" cm="1">
        <f t="array" ref="K4295">IFERROR(_FV(_xldudf_EVEONLINE_TYPE(_FV(_FV(A4295,"type"),"id")),"Adjusted Price",TRUE),0)</f>
        <v>0</v>
      </c>
      <c r="L4295" s="4">
        <f t="shared" si="67"/>
        <v>0</v>
      </c>
    </row>
    <row r="4296" spans="2:12">
      <c r="B4296" t="str" cm="1">
        <f t="array" ref="B4296">IF(A4296="","-",_xldudf_EVEONLINE_GROUP(_FV(_FV(A4296,"type"),"groupID")))</f>
        <v>-</v>
      </c>
      <c r="C4296" t="str" cm="1">
        <f t="array" ref="C4296">IF(B4296="-","-",_xldudf_EVEONLINE_CATEGORY(_FV(B4296,"category_id")))</f>
        <v>-</v>
      </c>
      <c r="K4296" s="4" cm="1">
        <f t="array" ref="K4296">IFERROR(_FV(_xldudf_EVEONLINE_TYPE(_FV(_FV(A4296,"type"),"id")),"Adjusted Price",TRUE),0)</f>
        <v>0</v>
      </c>
      <c r="L4296" s="4">
        <f t="shared" si="67"/>
        <v>0</v>
      </c>
    </row>
    <row r="4297" spans="2:12">
      <c r="B4297" t="str" cm="1">
        <f t="array" ref="B4297">IF(A4297="","-",_xldudf_EVEONLINE_GROUP(_FV(_FV(A4297,"type"),"groupID")))</f>
        <v>-</v>
      </c>
      <c r="C4297" t="str" cm="1">
        <f t="array" ref="C4297">IF(B4297="-","-",_xldudf_EVEONLINE_CATEGORY(_FV(B4297,"category_id")))</f>
        <v>-</v>
      </c>
      <c r="K4297" s="4" cm="1">
        <f t="array" ref="K4297">IFERROR(_FV(_xldudf_EVEONLINE_TYPE(_FV(_FV(A4297,"type"),"id")),"Adjusted Price",TRUE),0)</f>
        <v>0</v>
      </c>
      <c r="L4297" s="4">
        <f t="shared" si="67"/>
        <v>0</v>
      </c>
    </row>
    <row r="4298" spans="2:12">
      <c r="B4298" t="str" cm="1">
        <f t="array" ref="B4298">IF(A4298="","-",_xldudf_EVEONLINE_GROUP(_FV(_FV(A4298,"type"),"groupID")))</f>
        <v>-</v>
      </c>
      <c r="C4298" t="str" cm="1">
        <f t="array" ref="C4298">IF(B4298="-","-",_xldudf_EVEONLINE_CATEGORY(_FV(B4298,"category_id")))</f>
        <v>-</v>
      </c>
      <c r="K4298" s="4" cm="1">
        <f t="array" ref="K4298">IFERROR(_FV(_xldudf_EVEONLINE_TYPE(_FV(_FV(A4298,"type"),"id")),"Adjusted Price",TRUE),0)</f>
        <v>0</v>
      </c>
      <c r="L4298" s="4">
        <f t="shared" si="67"/>
        <v>0</v>
      </c>
    </row>
    <row r="4299" spans="2:12">
      <c r="B4299" t="str" cm="1">
        <f t="array" ref="B4299">IF(A4299="","-",_xldudf_EVEONLINE_GROUP(_FV(_FV(A4299,"type"),"groupID")))</f>
        <v>-</v>
      </c>
      <c r="C4299" t="str" cm="1">
        <f t="array" ref="C4299">IF(B4299="-","-",_xldudf_EVEONLINE_CATEGORY(_FV(B4299,"category_id")))</f>
        <v>-</v>
      </c>
      <c r="K4299" s="4" cm="1">
        <f t="array" ref="K4299">IFERROR(_FV(_xldudf_EVEONLINE_TYPE(_FV(_FV(A4299,"type"),"id")),"Adjusted Price",TRUE),0)</f>
        <v>0</v>
      </c>
      <c r="L4299" s="4">
        <f t="shared" si="67"/>
        <v>0</v>
      </c>
    </row>
    <row r="4300" spans="2:12">
      <c r="B4300" t="str" cm="1">
        <f t="array" ref="B4300">IF(A4300="","-",_xldudf_EVEONLINE_GROUP(_FV(_FV(A4300,"type"),"groupID")))</f>
        <v>-</v>
      </c>
      <c r="C4300" t="str" cm="1">
        <f t="array" ref="C4300">IF(B4300="-","-",_xldudf_EVEONLINE_CATEGORY(_FV(B4300,"category_id")))</f>
        <v>-</v>
      </c>
      <c r="K4300" s="4" cm="1">
        <f t="array" ref="K4300">IFERROR(_FV(_xldudf_EVEONLINE_TYPE(_FV(_FV(A4300,"type"),"id")),"Adjusted Price",TRUE),0)</f>
        <v>0</v>
      </c>
      <c r="L4300" s="4">
        <f t="shared" si="67"/>
        <v>0</v>
      </c>
    </row>
    <row r="4301" spans="2:12">
      <c r="B4301" t="str" cm="1">
        <f t="array" ref="B4301">IF(A4301="","-",_xldudf_EVEONLINE_GROUP(_FV(_FV(A4301,"type"),"groupID")))</f>
        <v>-</v>
      </c>
      <c r="C4301" t="str" cm="1">
        <f t="array" ref="C4301">IF(B4301="-","-",_xldudf_EVEONLINE_CATEGORY(_FV(B4301,"category_id")))</f>
        <v>-</v>
      </c>
      <c r="K4301" s="4" cm="1">
        <f t="array" ref="K4301">IFERROR(_FV(_xldudf_EVEONLINE_TYPE(_FV(_FV(A4301,"type"),"id")),"Adjusted Price",TRUE),0)</f>
        <v>0</v>
      </c>
      <c r="L4301" s="4">
        <f t="shared" si="67"/>
        <v>0</v>
      </c>
    </row>
    <row r="4302" spans="2:12">
      <c r="B4302" t="str" cm="1">
        <f t="array" ref="B4302">IF(A4302="","-",_xldudf_EVEONLINE_GROUP(_FV(_FV(A4302,"type"),"groupID")))</f>
        <v>-</v>
      </c>
      <c r="C4302" t="str" cm="1">
        <f t="array" ref="C4302">IF(B4302="-","-",_xldudf_EVEONLINE_CATEGORY(_FV(B4302,"category_id")))</f>
        <v>-</v>
      </c>
      <c r="K4302" s="4" cm="1">
        <f t="array" ref="K4302">IFERROR(_FV(_xldudf_EVEONLINE_TYPE(_FV(_FV(A4302,"type"),"id")),"Adjusted Price",TRUE),0)</f>
        <v>0</v>
      </c>
      <c r="L4302" s="4">
        <f t="shared" si="67"/>
        <v>0</v>
      </c>
    </row>
    <row r="4303" spans="2:12">
      <c r="B4303" t="str" cm="1">
        <f t="array" ref="B4303">IF(A4303="","-",_xldudf_EVEONLINE_GROUP(_FV(_FV(A4303,"type"),"groupID")))</f>
        <v>-</v>
      </c>
      <c r="C4303" t="str" cm="1">
        <f t="array" ref="C4303">IF(B4303="-","-",_xldudf_EVEONLINE_CATEGORY(_FV(B4303,"category_id")))</f>
        <v>-</v>
      </c>
      <c r="K4303" s="4" cm="1">
        <f t="array" ref="K4303">IFERROR(_FV(_xldudf_EVEONLINE_TYPE(_FV(_FV(A4303,"type"),"id")),"Adjusted Price",TRUE),0)</f>
        <v>0</v>
      </c>
      <c r="L4303" s="4">
        <f t="shared" si="67"/>
        <v>0</v>
      </c>
    </row>
    <row r="4304" spans="2:12">
      <c r="B4304" t="str" cm="1">
        <f t="array" ref="B4304">IF(A4304="","-",_xldudf_EVEONLINE_GROUP(_FV(_FV(A4304,"type"),"groupID")))</f>
        <v>-</v>
      </c>
      <c r="C4304" t="str" cm="1">
        <f t="array" ref="C4304">IF(B4304="-","-",_xldudf_EVEONLINE_CATEGORY(_FV(B4304,"category_id")))</f>
        <v>-</v>
      </c>
      <c r="K4304" s="4" cm="1">
        <f t="array" ref="K4304">IFERROR(_FV(_xldudf_EVEONLINE_TYPE(_FV(_FV(A4304,"type"),"id")),"Adjusted Price",TRUE),0)</f>
        <v>0</v>
      </c>
      <c r="L4304" s="4">
        <f t="shared" si="67"/>
        <v>0</v>
      </c>
    </row>
    <row r="4305" spans="2:12">
      <c r="B4305" t="str" cm="1">
        <f t="array" ref="B4305">IF(A4305="","-",_xldudf_EVEONLINE_GROUP(_FV(_FV(A4305,"type"),"groupID")))</f>
        <v>-</v>
      </c>
      <c r="C4305" t="str" cm="1">
        <f t="array" ref="C4305">IF(B4305="-","-",_xldudf_EVEONLINE_CATEGORY(_FV(B4305,"category_id")))</f>
        <v>-</v>
      </c>
      <c r="K4305" s="4" cm="1">
        <f t="array" ref="K4305">IFERROR(_FV(_xldudf_EVEONLINE_TYPE(_FV(_FV(A4305,"type"),"id")),"Adjusted Price",TRUE),0)</f>
        <v>0</v>
      </c>
      <c r="L4305" s="4">
        <f t="shared" si="67"/>
        <v>0</v>
      </c>
    </row>
    <row r="4306" spans="2:12">
      <c r="B4306" t="str" cm="1">
        <f t="array" ref="B4306">IF(A4306="","-",_xldudf_EVEONLINE_GROUP(_FV(_FV(A4306,"type"),"groupID")))</f>
        <v>-</v>
      </c>
      <c r="C4306" t="str" cm="1">
        <f t="array" ref="C4306">IF(B4306="-","-",_xldudf_EVEONLINE_CATEGORY(_FV(B4306,"category_id")))</f>
        <v>-</v>
      </c>
      <c r="K4306" s="4" cm="1">
        <f t="array" ref="K4306">IFERROR(_FV(_xldudf_EVEONLINE_TYPE(_FV(_FV(A4306,"type"),"id")),"Adjusted Price",TRUE),0)</f>
        <v>0</v>
      </c>
      <c r="L4306" s="4">
        <f t="shared" si="67"/>
        <v>0</v>
      </c>
    </row>
    <row r="4307" spans="2:12">
      <c r="B4307" t="str" cm="1">
        <f t="array" ref="B4307">IF(A4307="","-",_xldudf_EVEONLINE_GROUP(_FV(_FV(A4307,"type"),"groupID")))</f>
        <v>-</v>
      </c>
      <c r="C4307" t="str" cm="1">
        <f t="array" ref="C4307">IF(B4307="-","-",_xldudf_EVEONLINE_CATEGORY(_FV(B4307,"category_id")))</f>
        <v>-</v>
      </c>
      <c r="K4307" s="4" cm="1">
        <f t="array" ref="K4307">IFERROR(_FV(_xldudf_EVEONLINE_TYPE(_FV(_FV(A4307,"type"),"id")),"Adjusted Price",TRUE),0)</f>
        <v>0</v>
      </c>
      <c r="L4307" s="4">
        <f t="shared" si="67"/>
        <v>0</v>
      </c>
    </row>
    <row r="4308" spans="2:12">
      <c r="B4308" t="str" cm="1">
        <f t="array" ref="B4308">IF(A4308="","-",_xldudf_EVEONLINE_GROUP(_FV(_FV(A4308,"type"),"groupID")))</f>
        <v>-</v>
      </c>
      <c r="C4308" t="str" cm="1">
        <f t="array" ref="C4308">IF(B4308="-","-",_xldudf_EVEONLINE_CATEGORY(_FV(B4308,"category_id")))</f>
        <v>-</v>
      </c>
      <c r="K4308" s="4" cm="1">
        <f t="array" ref="K4308">IFERROR(_FV(_xldudf_EVEONLINE_TYPE(_FV(_FV(A4308,"type"),"id")),"Adjusted Price",TRUE),0)</f>
        <v>0</v>
      </c>
      <c r="L4308" s="4">
        <f t="shared" si="67"/>
        <v>0</v>
      </c>
    </row>
    <row r="4309" spans="2:12">
      <c r="B4309" t="str" cm="1">
        <f t="array" ref="B4309">IF(A4309="","-",_xldudf_EVEONLINE_GROUP(_FV(_FV(A4309,"type"),"groupID")))</f>
        <v>-</v>
      </c>
      <c r="C4309" t="str" cm="1">
        <f t="array" ref="C4309">IF(B4309="-","-",_xldudf_EVEONLINE_CATEGORY(_FV(B4309,"category_id")))</f>
        <v>-</v>
      </c>
      <c r="K4309" s="4" cm="1">
        <f t="array" ref="K4309">IFERROR(_FV(_xldudf_EVEONLINE_TYPE(_FV(_FV(A4309,"type"),"id")),"Adjusted Price",TRUE),0)</f>
        <v>0</v>
      </c>
      <c r="L4309" s="4">
        <f t="shared" si="67"/>
        <v>0</v>
      </c>
    </row>
    <row r="4310" spans="2:12">
      <c r="B4310" t="str" cm="1">
        <f t="array" ref="B4310">IF(A4310="","-",_xldudf_EVEONLINE_GROUP(_FV(_FV(A4310,"type"),"groupID")))</f>
        <v>-</v>
      </c>
      <c r="C4310" t="str" cm="1">
        <f t="array" ref="C4310">IF(B4310="-","-",_xldudf_EVEONLINE_CATEGORY(_FV(B4310,"category_id")))</f>
        <v>-</v>
      </c>
      <c r="K4310" s="4" cm="1">
        <f t="array" ref="K4310">IFERROR(_FV(_xldudf_EVEONLINE_TYPE(_FV(_FV(A4310,"type"),"id")),"Adjusted Price",TRUE),0)</f>
        <v>0</v>
      </c>
      <c r="L4310" s="4">
        <f t="shared" si="67"/>
        <v>0</v>
      </c>
    </row>
    <row r="4311" spans="2:12">
      <c r="B4311" t="str" cm="1">
        <f t="array" ref="B4311">IF(A4311="","-",_xldudf_EVEONLINE_GROUP(_FV(_FV(A4311,"type"),"groupID")))</f>
        <v>-</v>
      </c>
      <c r="C4311" t="str" cm="1">
        <f t="array" ref="C4311">IF(B4311="-","-",_xldudf_EVEONLINE_CATEGORY(_FV(B4311,"category_id")))</f>
        <v>-</v>
      </c>
      <c r="K4311" s="4" cm="1">
        <f t="array" ref="K4311">IFERROR(_FV(_xldudf_EVEONLINE_TYPE(_FV(_FV(A4311,"type"),"id")),"Adjusted Price",TRUE),0)</f>
        <v>0</v>
      </c>
      <c r="L4311" s="4">
        <f t="shared" si="67"/>
        <v>0</v>
      </c>
    </row>
    <row r="4312" spans="2:12">
      <c r="B4312" t="str" cm="1">
        <f t="array" ref="B4312">IF(A4312="","-",_xldudf_EVEONLINE_GROUP(_FV(_FV(A4312,"type"),"groupID")))</f>
        <v>-</v>
      </c>
      <c r="C4312" t="str" cm="1">
        <f t="array" ref="C4312">IF(B4312="-","-",_xldudf_EVEONLINE_CATEGORY(_FV(B4312,"category_id")))</f>
        <v>-</v>
      </c>
      <c r="K4312" s="4" cm="1">
        <f t="array" ref="K4312">IFERROR(_FV(_xldudf_EVEONLINE_TYPE(_FV(_FV(A4312,"type"),"id")),"Adjusted Price",TRUE),0)</f>
        <v>0</v>
      </c>
      <c r="L4312" s="4">
        <f t="shared" si="67"/>
        <v>0</v>
      </c>
    </row>
    <row r="4313" spans="2:12">
      <c r="B4313" t="str" cm="1">
        <f t="array" ref="B4313">IF(A4313="","-",_xldudf_EVEONLINE_GROUP(_FV(_FV(A4313,"type"),"groupID")))</f>
        <v>-</v>
      </c>
      <c r="C4313" t="str" cm="1">
        <f t="array" ref="C4313">IF(B4313="-","-",_xldudf_EVEONLINE_CATEGORY(_FV(B4313,"category_id")))</f>
        <v>-</v>
      </c>
      <c r="K4313" s="4" cm="1">
        <f t="array" ref="K4313">IFERROR(_FV(_xldudf_EVEONLINE_TYPE(_FV(_FV(A4313,"type"),"id")),"Adjusted Price",TRUE),0)</f>
        <v>0</v>
      </c>
      <c r="L4313" s="4">
        <f t="shared" si="67"/>
        <v>0</v>
      </c>
    </row>
    <row r="4314" spans="2:12">
      <c r="B4314" t="str" cm="1">
        <f t="array" ref="B4314">IF(A4314="","-",_xldudf_EVEONLINE_GROUP(_FV(_FV(A4314,"type"),"groupID")))</f>
        <v>-</v>
      </c>
      <c r="C4314" t="str" cm="1">
        <f t="array" ref="C4314">IF(B4314="-","-",_xldudf_EVEONLINE_CATEGORY(_FV(B4314,"category_id")))</f>
        <v>-</v>
      </c>
      <c r="K4314" s="4" cm="1">
        <f t="array" ref="K4314">IFERROR(_FV(_xldudf_EVEONLINE_TYPE(_FV(_FV(A4314,"type"),"id")),"Adjusted Price",TRUE),0)</f>
        <v>0</v>
      </c>
      <c r="L4314" s="4">
        <f t="shared" si="67"/>
        <v>0</v>
      </c>
    </row>
    <row r="4315" spans="2:12">
      <c r="B4315" t="str" cm="1">
        <f t="array" ref="B4315">IF(A4315="","-",_xldudf_EVEONLINE_GROUP(_FV(_FV(A4315,"type"),"groupID")))</f>
        <v>-</v>
      </c>
      <c r="C4315" t="str" cm="1">
        <f t="array" ref="C4315">IF(B4315="-","-",_xldudf_EVEONLINE_CATEGORY(_FV(B4315,"category_id")))</f>
        <v>-</v>
      </c>
      <c r="K4315" s="4" cm="1">
        <f t="array" ref="K4315">IFERROR(_FV(_xldudf_EVEONLINE_TYPE(_FV(_FV(A4315,"type"),"id")),"Adjusted Price",TRUE),0)</f>
        <v>0</v>
      </c>
      <c r="L4315" s="4">
        <f t="shared" si="67"/>
        <v>0</v>
      </c>
    </row>
    <row r="4316" spans="2:12">
      <c r="B4316" t="str" cm="1">
        <f t="array" ref="B4316">IF(A4316="","-",_xldudf_EVEONLINE_GROUP(_FV(_FV(A4316,"type"),"groupID")))</f>
        <v>-</v>
      </c>
      <c r="C4316" t="str" cm="1">
        <f t="array" ref="C4316">IF(B4316="-","-",_xldudf_EVEONLINE_CATEGORY(_FV(B4316,"category_id")))</f>
        <v>-</v>
      </c>
      <c r="K4316" s="4" cm="1">
        <f t="array" ref="K4316">IFERROR(_FV(_xldudf_EVEONLINE_TYPE(_FV(_FV(A4316,"type"),"id")),"Adjusted Price",TRUE),0)</f>
        <v>0</v>
      </c>
      <c r="L4316" s="4">
        <f t="shared" si="67"/>
        <v>0</v>
      </c>
    </row>
    <row r="4317" spans="2:12">
      <c r="B4317" t="str" cm="1">
        <f t="array" ref="B4317">IF(A4317="","-",_xldudf_EVEONLINE_GROUP(_FV(_FV(A4317,"type"),"groupID")))</f>
        <v>-</v>
      </c>
      <c r="C4317" t="str" cm="1">
        <f t="array" ref="C4317">IF(B4317="-","-",_xldudf_EVEONLINE_CATEGORY(_FV(B4317,"category_id")))</f>
        <v>-</v>
      </c>
      <c r="K4317" s="4" cm="1">
        <f t="array" ref="K4317">IFERROR(_FV(_xldudf_EVEONLINE_TYPE(_FV(_FV(A4317,"type"),"id")),"Adjusted Price",TRUE),0)</f>
        <v>0</v>
      </c>
      <c r="L4317" s="4">
        <f t="shared" si="67"/>
        <v>0</v>
      </c>
    </row>
    <row r="4318" spans="2:12">
      <c r="B4318" t="str" cm="1">
        <f t="array" ref="B4318">IF(A4318="","-",_xldudf_EVEONLINE_GROUP(_FV(_FV(A4318,"type"),"groupID")))</f>
        <v>-</v>
      </c>
      <c r="C4318" t="str" cm="1">
        <f t="array" ref="C4318">IF(B4318="-","-",_xldudf_EVEONLINE_CATEGORY(_FV(B4318,"category_id")))</f>
        <v>-</v>
      </c>
      <c r="K4318" s="4" cm="1">
        <f t="array" ref="K4318">IFERROR(_FV(_xldudf_EVEONLINE_TYPE(_FV(_FV(A4318,"type"),"id")),"Adjusted Price",TRUE),0)</f>
        <v>0</v>
      </c>
      <c r="L4318" s="4">
        <f t="shared" si="67"/>
        <v>0</v>
      </c>
    </row>
    <row r="4319" spans="2:12">
      <c r="B4319" t="str" cm="1">
        <f t="array" ref="B4319">IF(A4319="","-",_xldudf_EVEONLINE_GROUP(_FV(_FV(A4319,"type"),"groupID")))</f>
        <v>-</v>
      </c>
      <c r="C4319" t="str" cm="1">
        <f t="array" ref="C4319">IF(B4319="-","-",_xldudf_EVEONLINE_CATEGORY(_FV(B4319,"category_id")))</f>
        <v>-</v>
      </c>
      <c r="K4319" s="4" cm="1">
        <f t="array" ref="K4319">IFERROR(_FV(_xldudf_EVEONLINE_TYPE(_FV(_FV(A4319,"type"),"id")),"Adjusted Price",TRUE),0)</f>
        <v>0</v>
      </c>
      <c r="L4319" s="4">
        <f t="shared" si="67"/>
        <v>0</v>
      </c>
    </row>
    <row r="4320" spans="2:12">
      <c r="B4320" t="str" cm="1">
        <f t="array" ref="B4320">IF(A4320="","-",_xldudf_EVEONLINE_GROUP(_FV(_FV(A4320,"type"),"groupID")))</f>
        <v>-</v>
      </c>
      <c r="C4320" t="str" cm="1">
        <f t="array" ref="C4320">IF(B4320="-","-",_xldudf_EVEONLINE_CATEGORY(_FV(B4320,"category_id")))</f>
        <v>-</v>
      </c>
      <c r="K4320" s="4" cm="1">
        <f t="array" ref="K4320">IFERROR(_FV(_xldudf_EVEONLINE_TYPE(_FV(_FV(A4320,"type"),"id")),"Adjusted Price",TRUE),0)</f>
        <v>0</v>
      </c>
      <c r="L4320" s="4">
        <f t="shared" si="67"/>
        <v>0</v>
      </c>
    </row>
    <row r="4321" spans="2:12">
      <c r="B4321" t="str" cm="1">
        <f t="array" ref="B4321">IF(A4321="","-",_xldudf_EVEONLINE_GROUP(_FV(_FV(A4321,"type"),"groupID")))</f>
        <v>-</v>
      </c>
      <c r="C4321" t="str" cm="1">
        <f t="array" ref="C4321">IF(B4321="-","-",_xldudf_EVEONLINE_CATEGORY(_FV(B4321,"category_id")))</f>
        <v>-</v>
      </c>
      <c r="K4321" s="4" cm="1">
        <f t="array" ref="K4321">IFERROR(_FV(_xldudf_EVEONLINE_TYPE(_FV(_FV(A4321,"type"),"id")),"Adjusted Price",TRUE),0)</f>
        <v>0</v>
      </c>
      <c r="L4321" s="4">
        <f t="shared" si="67"/>
        <v>0</v>
      </c>
    </row>
    <row r="4322" spans="2:12">
      <c r="B4322" t="str" cm="1">
        <f t="array" ref="B4322">IF(A4322="","-",_xldudf_EVEONLINE_GROUP(_FV(_FV(A4322,"type"),"groupID")))</f>
        <v>-</v>
      </c>
      <c r="C4322" t="str" cm="1">
        <f t="array" ref="C4322">IF(B4322="-","-",_xldudf_EVEONLINE_CATEGORY(_FV(B4322,"category_id")))</f>
        <v>-</v>
      </c>
      <c r="K4322" s="4" cm="1">
        <f t="array" ref="K4322">IFERROR(_FV(_xldudf_EVEONLINE_TYPE(_FV(_FV(A4322,"type"),"id")),"Adjusted Price",TRUE),0)</f>
        <v>0</v>
      </c>
      <c r="L4322" s="4">
        <f t="shared" si="67"/>
        <v>0</v>
      </c>
    </row>
    <row r="4323" spans="2:12">
      <c r="B4323" t="str" cm="1">
        <f t="array" ref="B4323">IF(A4323="","-",_xldudf_EVEONLINE_GROUP(_FV(_FV(A4323,"type"),"groupID")))</f>
        <v>-</v>
      </c>
      <c r="C4323" t="str" cm="1">
        <f t="array" ref="C4323">IF(B4323="-","-",_xldudf_EVEONLINE_CATEGORY(_FV(B4323,"category_id")))</f>
        <v>-</v>
      </c>
      <c r="K4323" s="4" cm="1">
        <f t="array" ref="K4323">IFERROR(_FV(_xldudf_EVEONLINE_TYPE(_FV(_FV(A4323,"type"),"id")),"Adjusted Price",TRUE),0)</f>
        <v>0</v>
      </c>
      <c r="L4323" s="4">
        <f t="shared" si="67"/>
        <v>0</v>
      </c>
    </row>
    <row r="4324" spans="2:12">
      <c r="B4324" t="str" cm="1">
        <f t="array" ref="B4324">IF(A4324="","-",_xldudf_EVEONLINE_GROUP(_FV(_FV(A4324,"type"),"groupID")))</f>
        <v>-</v>
      </c>
      <c r="C4324" t="str" cm="1">
        <f t="array" ref="C4324">IF(B4324="-","-",_xldudf_EVEONLINE_CATEGORY(_FV(B4324,"category_id")))</f>
        <v>-</v>
      </c>
      <c r="K4324" s="4" cm="1">
        <f t="array" ref="K4324">IFERROR(_FV(_xldudf_EVEONLINE_TYPE(_FV(_FV(A4324,"type"),"id")),"Adjusted Price",TRUE),0)</f>
        <v>0</v>
      </c>
      <c r="L4324" s="4">
        <f t="shared" si="67"/>
        <v>0</v>
      </c>
    </row>
    <row r="4325" spans="2:12">
      <c r="B4325" t="str" cm="1">
        <f t="array" ref="B4325">IF(A4325="","-",_xldudf_EVEONLINE_GROUP(_FV(_FV(A4325,"type"),"groupID")))</f>
        <v>-</v>
      </c>
      <c r="C4325" t="str" cm="1">
        <f t="array" ref="C4325">IF(B4325="-","-",_xldudf_EVEONLINE_CATEGORY(_FV(B4325,"category_id")))</f>
        <v>-</v>
      </c>
      <c r="K4325" s="4" cm="1">
        <f t="array" ref="K4325">IFERROR(_FV(_xldudf_EVEONLINE_TYPE(_FV(_FV(A4325,"type"),"id")),"Adjusted Price",TRUE),0)</f>
        <v>0</v>
      </c>
      <c r="L4325" s="4">
        <f t="shared" si="67"/>
        <v>0</v>
      </c>
    </row>
    <row r="4326" spans="2:12">
      <c r="B4326" t="str" cm="1">
        <f t="array" ref="B4326">IF(A4326="","-",_xldudf_EVEONLINE_GROUP(_FV(_FV(A4326,"type"),"groupID")))</f>
        <v>-</v>
      </c>
      <c r="C4326" t="str" cm="1">
        <f t="array" ref="C4326">IF(B4326="-","-",_xldudf_EVEONLINE_CATEGORY(_FV(B4326,"category_id")))</f>
        <v>-</v>
      </c>
      <c r="K4326" s="4" cm="1">
        <f t="array" ref="K4326">IFERROR(_FV(_xldudf_EVEONLINE_TYPE(_FV(_FV(A4326,"type"),"id")),"Adjusted Price",TRUE),0)</f>
        <v>0</v>
      </c>
      <c r="L4326" s="4">
        <f t="shared" si="67"/>
        <v>0</v>
      </c>
    </row>
    <row r="4327" spans="2:12">
      <c r="B4327" t="str" cm="1">
        <f t="array" ref="B4327">IF(A4327="","-",_xldudf_EVEONLINE_GROUP(_FV(_FV(A4327,"type"),"groupID")))</f>
        <v>-</v>
      </c>
      <c r="C4327" t="str" cm="1">
        <f t="array" ref="C4327">IF(B4327="-","-",_xldudf_EVEONLINE_CATEGORY(_FV(B4327,"category_id")))</f>
        <v>-</v>
      </c>
      <c r="K4327" s="4" cm="1">
        <f t="array" ref="K4327">IFERROR(_FV(_xldudf_EVEONLINE_TYPE(_FV(_FV(A4327,"type"),"id")),"Adjusted Price",TRUE),0)</f>
        <v>0</v>
      </c>
      <c r="L4327" s="4">
        <f t="shared" si="67"/>
        <v>0</v>
      </c>
    </row>
    <row r="4328" spans="2:12">
      <c r="B4328" t="str" cm="1">
        <f t="array" ref="B4328">IF(A4328="","-",_xldudf_EVEONLINE_GROUP(_FV(_FV(A4328,"type"),"groupID")))</f>
        <v>-</v>
      </c>
      <c r="C4328" t="str" cm="1">
        <f t="array" ref="C4328">IF(B4328="-","-",_xldudf_EVEONLINE_CATEGORY(_FV(B4328,"category_id")))</f>
        <v>-</v>
      </c>
      <c r="K4328" s="4" cm="1">
        <f t="array" ref="K4328">IFERROR(_FV(_xldudf_EVEONLINE_TYPE(_FV(_FV(A4328,"type"),"id")),"Adjusted Price",TRUE),0)</f>
        <v>0</v>
      </c>
      <c r="L4328" s="4">
        <f t="shared" si="67"/>
        <v>0</v>
      </c>
    </row>
    <row r="4329" spans="2:12">
      <c r="B4329" t="str" cm="1">
        <f t="array" ref="B4329">IF(A4329="","-",_xldudf_EVEONLINE_GROUP(_FV(_FV(A4329,"type"),"groupID")))</f>
        <v>-</v>
      </c>
      <c r="C4329" t="str" cm="1">
        <f t="array" ref="C4329">IF(B4329="-","-",_xldudf_EVEONLINE_CATEGORY(_FV(B4329,"category_id")))</f>
        <v>-</v>
      </c>
      <c r="K4329" s="4" cm="1">
        <f t="array" ref="K4329">IFERROR(_FV(_xldudf_EVEONLINE_TYPE(_FV(_FV(A4329,"type"),"id")),"Adjusted Price",TRUE),0)</f>
        <v>0</v>
      </c>
      <c r="L4329" s="4">
        <f t="shared" si="67"/>
        <v>0</v>
      </c>
    </row>
    <row r="4330" spans="2:12">
      <c r="B4330" t="str" cm="1">
        <f t="array" ref="B4330">IF(A4330="","-",_xldudf_EVEONLINE_GROUP(_FV(_FV(A4330,"type"),"groupID")))</f>
        <v>-</v>
      </c>
      <c r="C4330" t="str" cm="1">
        <f t="array" ref="C4330">IF(B4330="-","-",_xldudf_EVEONLINE_CATEGORY(_FV(B4330,"category_id")))</f>
        <v>-</v>
      </c>
      <c r="K4330" s="4" cm="1">
        <f t="array" ref="K4330">IFERROR(_FV(_xldudf_EVEONLINE_TYPE(_FV(_FV(A4330,"type"),"id")),"Adjusted Price",TRUE),0)</f>
        <v>0</v>
      </c>
      <c r="L4330" s="4">
        <f t="shared" si="67"/>
        <v>0</v>
      </c>
    </row>
    <row r="4331" spans="2:12">
      <c r="B4331" t="str" cm="1">
        <f t="array" ref="B4331">IF(A4331="","-",_xldudf_EVEONLINE_GROUP(_FV(_FV(A4331,"type"),"groupID")))</f>
        <v>-</v>
      </c>
      <c r="C4331" t="str" cm="1">
        <f t="array" ref="C4331">IF(B4331="-","-",_xldudf_EVEONLINE_CATEGORY(_FV(B4331,"category_id")))</f>
        <v>-</v>
      </c>
      <c r="K4331" s="4" cm="1">
        <f t="array" ref="K4331">IFERROR(_FV(_xldudf_EVEONLINE_TYPE(_FV(_FV(A4331,"type"),"id")),"Adjusted Price",TRUE),0)</f>
        <v>0</v>
      </c>
      <c r="L4331" s="4">
        <f t="shared" si="67"/>
        <v>0</v>
      </c>
    </row>
    <row r="4332" spans="2:12">
      <c r="B4332" t="str" cm="1">
        <f t="array" ref="B4332">IF(A4332="","-",_xldudf_EVEONLINE_GROUP(_FV(_FV(A4332,"type"),"groupID")))</f>
        <v>-</v>
      </c>
      <c r="C4332" t="str" cm="1">
        <f t="array" ref="C4332">IF(B4332="-","-",_xldudf_EVEONLINE_CATEGORY(_FV(B4332,"category_id")))</f>
        <v>-</v>
      </c>
      <c r="K4332" s="4" cm="1">
        <f t="array" ref="K4332">IFERROR(_FV(_xldudf_EVEONLINE_TYPE(_FV(_FV(A4332,"type"),"id")),"Adjusted Price",TRUE),0)</f>
        <v>0</v>
      </c>
      <c r="L4332" s="4">
        <f t="shared" si="67"/>
        <v>0</v>
      </c>
    </row>
    <row r="4333" spans="2:12">
      <c r="B4333" t="str" cm="1">
        <f t="array" ref="B4333">IF(A4333="","-",_xldudf_EVEONLINE_GROUP(_FV(_FV(A4333,"type"),"groupID")))</f>
        <v>-</v>
      </c>
      <c r="C4333" t="str" cm="1">
        <f t="array" ref="C4333">IF(B4333="-","-",_xldudf_EVEONLINE_CATEGORY(_FV(B4333,"category_id")))</f>
        <v>-</v>
      </c>
      <c r="K4333" s="4" cm="1">
        <f t="array" ref="K4333">IFERROR(_FV(_xldudf_EVEONLINE_TYPE(_FV(_FV(A4333,"type"),"id")),"Adjusted Price",TRUE),0)</f>
        <v>0</v>
      </c>
      <c r="L4333" s="4">
        <f t="shared" si="67"/>
        <v>0</v>
      </c>
    </row>
    <row r="4334" spans="2:12">
      <c r="B4334" t="str" cm="1">
        <f t="array" ref="B4334">IF(A4334="","-",_xldudf_EVEONLINE_GROUP(_FV(_FV(A4334,"type"),"groupID")))</f>
        <v>-</v>
      </c>
      <c r="C4334" t="str" cm="1">
        <f t="array" ref="C4334">IF(B4334="-","-",_xldudf_EVEONLINE_CATEGORY(_FV(B4334,"category_id")))</f>
        <v>-</v>
      </c>
      <c r="K4334" s="4" cm="1">
        <f t="array" ref="K4334">IFERROR(_FV(_xldudf_EVEONLINE_TYPE(_FV(_FV(A4334,"type"),"id")),"Adjusted Price",TRUE),0)</f>
        <v>0</v>
      </c>
      <c r="L4334" s="4">
        <f t="shared" si="67"/>
        <v>0</v>
      </c>
    </row>
    <row r="4335" spans="2:12">
      <c r="B4335" t="str" cm="1">
        <f t="array" ref="B4335">IF(A4335="","-",_xldudf_EVEONLINE_GROUP(_FV(_FV(A4335,"type"),"groupID")))</f>
        <v>-</v>
      </c>
      <c r="C4335" t="str" cm="1">
        <f t="array" ref="C4335">IF(B4335="-","-",_xldudf_EVEONLINE_CATEGORY(_FV(B4335,"category_id")))</f>
        <v>-</v>
      </c>
      <c r="K4335" s="4" cm="1">
        <f t="array" ref="K4335">IFERROR(_FV(_xldudf_EVEONLINE_TYPE(_FV(_FV(A4335,"type"),"id")),"Adjusted Price",TRUE),0)</f>
        <v>0</v>
      </c>
      <c r="L4335" s="4">
        <f t="shared" si="67"/>
        <v>0</v>
      </c>
    </row>
    <row r="4336" spans="2:12">
      <c r="B4336" t="str" cm="1">
        <f t="array" ref="B4336">IF(A4336="","-",_xldudf_EVEONLINE_GROUP(_FV(_FV(A4336,"type"),"groupID")))</f>
        <v>-</v>
      </c>
      <c r="C4336" t="str" cm="1">
        <f t="array" ref="C4336">IF(B4336="-","-",_xldudf_EVEONLINE_CATEGORY(_FV(B4336,"category_id")))</f>
        <v>-</v>
      </c>
      <c r="K4336" s="4" cm="1">
        <f t="array" ref="K4336">IFERROR(_FV(_xldudf_EVEONLINE_TYPE(_FV(_FV(A4336,"type"),"id")),"Adjusted Price",TRUE),0)</f>
        <v>0</v>
      </c>
      <c r="L4336" s="4">
        <f t="shared" si="67"/>
        <v>0</v>
      </c>
    </row>
    <row r="4337" spans="2:12">
      <c r="B4337" t="str" cm="1">
        <f t="array" ref="B4337">IF(A4337="","-",_xldudf_EVEONLINE_GROUP(_FV(_FV(A4337,"type"),"groupID")))</f>
        <v>-</v>
      </c>
      <c r="C4337" t="str" cm="1">
        <f t="array" ref="C4337">IF(B4337="-","-",_xldudf_EVEONLINE_CATEGORY(_FV(B4337,"category_id")))</f>
        <v>-</v>
      </c>
      <c r="K4337" s="4" cm="1">
        <f t="array" ref="K4337">IFERROR(_FV(_xldudf_EVEONLINE_TYPE(_FV(_FV(A4337,"type"),"id")),"Adjusted Price",TRUE),0)</f>
        <v>0</v>
      </c>
      <c r="L4337" s="4">
        <f t="shared" si="67"/>
        <v>0</v>
      </c>
    </row>
    <row r="4338" spans="2:12">
      <c r="B4338" t="str" cm="1">
        <f t="array" ref="B4338">IF(A4338="","-",_xldudf_EVEONLINE_GROUP(_FV(_FV(A4338,"type"),"groupID")))</f>
        <v>-</v>
      </c>
      <c r="C4338" t="str" cm="1">
        <f t="array" ref="C4338">IF(B4338="-","-",_xldudf_EVEONLINE_CATEGORY(_FV(B4338,"category_id")))</f>
        <v>-</v>
      </c>
      <c r="K4338" s="4" cm="1">
        <f t="array" ref="K4338">IFERROR(_FV(_xldudf_EVEONLINE_TYPE(_FV(_FV(A4338,"type"),"id")),"Adjusted Price",TRUE),0)</f>
        <v>0</v>
      </c>
      <c r="L4338" s="4">
        <f t="shared" si="67"/>
        <v>0</v>
      </c>
    </row>
    <row r="4339" spans="2:12">
      <c r="B4339" t="str" cm="1">
        <f t="array" ref="B4339">IF(A4339="","-",_xldudf_EVEONLINE_GROUP(_FV(_FV(A4339,"type"),"groupID")))</f>
        <v>-</v>
      </c>
      <c r="C4339" t="str" cm="1">
        <f t="array" ref="C4339">IF(B4339="-","-",_xldudf_EVEONLINE_CATEGORY(_FV(B4339,"category_id")))</f>
        <v>-</v>
      </c>
      <c r="K4339" s="4" cm="1">
        <f t="array" ref="K4339">IFERROR(_FV(_xldudf_EVEONLINE_TYPE(_FV(_FV(A4339,"type"),"id")),"Adjusted Price",TRUE),0)</f>
        <v>0</v>
      </c>
      <c r="L4339" s="4">
        <f t="shared" si="67"/>
        <v>0</v>
      </c>
    </row>
    <row r="4340" spans="2:12">
      <c r="B4340" t="str" cm="1">
        <f t="array" ref="B4340">IF(A4340="","-",_xldudf_EVEONLINE_GROUP(_FV(_FV(A4340,"type"),"groupID")))</f>
        <v>-</v>
      </c>
      <c r="C4340" t="str" cm="1">
        <f t="array" ref="C4340">IF(B4340="-","-",_xldudf_EVEONLINE_CATEGORY(_FV(B4340,"category_id")))</f>
        <v>-</v>
      </c>
      <c r="K4340" s="4" cm="1">
        <f t="array" ref="K4340">IFERROR(_FV(_xldudf_EVEONLINE_TYPE(_FV(_FV(A4340,"type"),"id")),"Adjusted Price",TRUE),0)</f>
        <v>0</v>
      </c>
      <c r="L4340" s="4">
        <f t="shared" si="67"/>
        <v>0</v>
      </c>
    </row>
    <row r="4341" spans="2:12">
      <c r="B4341" t="str" cm="1">
        <f t="array" ref="B4341">IF(A4341="","-",_xldudf_EVEONLINE_GROUP(_FV(_FV(A4341,"type"),"groupID")))</f>
        <v>-</v>
      </c>
      <c r="C4341" t="str" cm="1">
        <f t="array" ref="C4341">IF(B4341="-","-",_xldudf_EVEONLINE_CATEGORY(_FV(B4341,"category_id")))</f>
        <v>-</v>
      </c>
      <c r="K4341" s="4" cm="1">
        <f t="array" ref="K4341">IFERROR(_FV(_xldudf_EVEONLINE_TYPE(_FV(_FV(A4341,"type"),"id")),"Adjusted Price",TRUE),0)</f>
        <v>0</v>
      </c>
      <c r="L4341" s="4">
        <f t="shared" si="67"/>
        <v>0</v>
      </c>
    </row>
    <row r="4342" spans="2:12">
      <c r="B4342" t="str" cm="1">
        <f t="array" ref="B4342">IF(A4342="","-",_xldudf_EVEONLINE_GROUP(_FV(_FV(A4342,"type"),"groupID")))</f>
        <v>-</v>
      </c>
      <c r="C4342" t="str" cm="1">
        <f t="array" ref="C4342">IF(B4342="-","-",_xldudf_EVEONLINE_CATEGORY(_FV(B4342,"category_id")))</f>
        <v>-</v>
      </c>
      <c r="K4342" s="4" cm="1">
        <f t="array" ref="K4342">IFERROR(_FV(_xldudf_EVEONLINE_TYPE(_FV(_FV(A4342,"type"),"id")),"Adjusted Price",TRUE),0)</f>
        <v>0</v>
      </c>
      <c r="L4342" s="4">
        <f t="shared" si="67"/>
        <v>0</v>
      </c>
    </row>
    <row r="4343" spans="2:12">
      <c r="B4343" t="str" cm="1">
        <f t="array" ref="B4343">IF(A4343="","-",_xldudf_EVEONLINE_GROUP(_FV(_FV(A4343,"type"),"groupID")))</f>
        <v>-</v>
      </c>
      <c r="C4343" t="str" cm="1">
        <f t="array" ref="C4343">IF(B4343="-","-",_xldudf_EVEONLINE_CATEGORY(_FV(B4343,"category_id")))</f>
        <v>-</v>
      </c>
      <c r="K4343" s="4" cm="1">
        <f t="array" ref="K4343">IFERROR(_FV(_xldudf_EVEONLINE_TYPE(_FV(_FV(A4343,"type"),"id")),"Adjusted Price",TRUE),0)</f>
        <v>0</v>
      </c>
      <c r="L4343" s="4">
        <f t="shared" si="67"/>
        <v>0</v>
      </c>
    </row>
    <row r="4344" spans="2:12">
      <c r="B4344" t="str" cm="1">
        <f t="array" ref="B4344">IF(A4344="","-",_xldudf_EVEONLINE_GROUP(_FV(_FV(A4344,"type"),"groupID")))</f>
        <v>-</v>
      </c>
      <c r="C4344" t="str" cm="1">
        <f t="array" ref="C4344">IF(B4344="-","-",_xldudf_EVEONLINE_CATEGORY(_FV(B4344,"category_id")))</f>
        <v>-</v>
      </c>
      <c r="K4344" s="4" cm="1">
        <f t="array" ref="K4344">IFERROR(_FV(_xldudf_EVEONLINE_TYPE(_FV(_FV(A4344,"type"),"id")),"Adjusted Price",TRUE),0)</f>
        <v>0</v>
      </c>
      <c r="L4344" s="4">
        <f t="shared" si="67"/>
        <v>0</v>
      </c>
    </row>
    <row r="4345" spans="2:12">
      <c r="B4345" t="str" cm="1">
        <f t="array" ref="B4345">IF(A4345="","-",_xldudf_EVEONLINE_GROUP(_FV(_FV(A4345,"type"),"groupID")))</f>
        <v>-</v>
      </c>
      <c r="C4345" t="str" cm="1">
        <f t="array" ref="C4345">IF(B4345="-","-",_xldudf_EVEONLINE_CATEGORY(_FV(B4345,"category_id")))</f>
        <v>-</v>
      </c>
      <c r="K4345" s="4" cm="1">
        <f t="array" ref="K4345">IFERROR(_FV(_xldudf_EVEONLINE_TYPE(_FV(_FV(A4345,"type"),"id")),"Adjusted Price",TRUE),0)</f>
        <v>0</v>
      </c>
      <c r="L4345" s="4">
        <f t="shared" si="67"/>
        <v>0</v>
      </c>
    </row>
    <row r="4346" spans="2:12">
      <c r="B4346" t="str" cm="1">
        <f t="array" ref="B4346">IF(A4346="","-",_xldudf_EVEONLINE_GROUP(_FV(_FV(A4346,"type"),"groupID")))</f>
        <v>-</v>
      </c>
      <c r="C4346" t="str" cm="1">
        <f t="array" ref="C4346">IF(B4346="-","-",_xldudf_EVEONLINE_CATEGORY(_FV(B4346,"category_id")))</f>
        <v>-</v>
      </c>
      <c r="K4346" s="4" cm="1">
        <f t="array" ref="K4346">IFERROR(_FV(_xldudf_EVEONLINE_TYPE(_FV(_FV(A4346,"type"),"id")),"Adjusted Price",TRUE),0)</f>
        <v>0</v>
      </c>
      <c r="L4346" s="4">
        <f t="shared" si="67"/>
        <v>0</v>
      </c>
    </row>
    <row r="4347" spans="2:12">
      <c r="B4347" t="str" cm="1">
        <f t="array" ref="B4347">IF(A4347="","-",_xldudf_EVEONLINE_GROUP(_FV(_FV(A4347,"type"),"groupID")))</f>
        <v>-</v>
      </c>
      <c r="C4347" t="str" cm="1">
        <f t="array" ref="C4347">IF(B4347="-","-",_xldudf_EVEONLINE_CATEGORY(_FV(B4347,"category_id")))</f>
        <v>-</v>
      </c>
      <c r="K4347" s="4" cm="1">
        <f t="array" ref="K4347">IFERROR(_FV(_xldudf_EVEONLINE_TYPE(_FV(_FV(A4347,"type"),"id")),"Adjusted Price",TRUE),0)</f>
        <v>0</v>
      </c>
      <c r="L4347" s="4">
        <f t="shared" si="67"/>
        <v>0</v>
      </c>
    </row>
    <row r="4348" spans="2:12">
      <c r="B4348" t="str" cm="1">
        <f t="array" ref="B4348">IF(A4348="","-",_xldudf_EVEONLINE_GROUP(_FV(_FV(A4348,"type"),"groupID")))</f>
        <v>-</v>
      </c>
      <c r="C4348" t="str" cm="1">
        <f t="array" ref="C4348">IF(B4348="-","-",_xldudf_EVEONLINE_CATEGORY(_FV(B4348,"category_id")))</f>
        <v>-</v>
      </c>
      <c r="K4348" s="4" cm="1">
        <f t="array" ref="K4348">IFERROR(_FV(_xldudf_EVEONLINE_TYPE(_FV(_FV(A4348,"type"),"id")),"Adjusted Price",TRUE),0)</f>
        <v>0</v>
      </c>
      <c r="L4348" s="4">
        <f t="shared" si="67"/>
        <v>0</v>
      </c>
    </row>
    <row r="4349" spans="2:12">
      <c r="B4349" t="str" cm="1">
        <f t="array" ref="B4349">IF(A4349="","-",_xldudf_EVEONLINE_GROUP(_FV(_FV(A4349,"type"),"groupID")))</f>
        <v>-</v>
      </c>
      <c r="C4349" t="str" cm="1">
        <f t="array" ref="C4349">IF(B4349="-","-",_xldudf_EVEONLINE_CATEGORY(_FV(B4349,"category_id")))</f>
        <v>-</v>
      </c>
      <c r="K4349" s="4" cm="1">
        <f t="array" ref="K4349">IFERROR(_FV(_xldudf_EVEONLINE_TYPE(_FV(_FV(A4349,"type"),"id")),"Adjusted Price",TRUE),0)</f>
        <v>0</v>
      </c>
      <c r="L4349" s="4">
        <f t="shared" si="67"/>
        <v>0</v>
      </c>
    </row>
    <row r="4350" spans="2:12">
      <c r="B4350" t="str" cm="1">
        <f t="array" ref="B4350">IF(A4350="","-",_xldudf_EVEONLINE_GROUP(_FV(_FV(A4350,"type"),"groupID")))</f>
        <v>-</v>
      </c>
      <c r="C4350" t="str" cm="1">
        <f t="array" ref="C4350">IF(B4350="-","-",_xldudf_EVEONLINE_CATEGORY(_FV(B4350,"category_id")))</f>
        <v>-</v>
      </c>
      <c r="K4350" s="4" cm="1">
        <f t="array" ref="K4350">IFERROR(_FV(_xldudf_EVEONLINE_TYPE(_FV(_FV(A4350,"type"),"id")),"Adjusted Price",TRUE),0)</f>
        <v>0</v>
      </c>
      <c r="L4350" s="4">
        <f t="shared" si="67"/>
        <v>0</v>
      </c>
    </row>
    <row r="4351" spans="2:12">
      <c r="B4351" t="str" cm="1">
        <f t="array" ref="B4351">IF(A4351="","-",_xldudf_EVEONLINE_GROUP(_FV(_FV(A4351,"type"),"groupID")))</f>
        <v>-</v>
      </c>
      <c r="C4351" t="str" cm="1">
        <f t="array" ref="C4351">IF(B4351="-","-",_xldudf_EVEONLINE_CATEGORY(_FV(B4351,"category_id")))</f>
        <v>-</v>
      </c>
      <c r="K4351" s="4" cm="1">
        <f t="array" ref="K4351">IFERROR(_FV(_xldudf_EVEONLINE_TYPE(_FV(_FV(A4351,"type"),"id")),"Adjusted Price",TRUE),0)</f>
        <v>0</v>
      </c>
      <c r="L4351" s="4">
        <f t="shared" si="67"/>
        <v>0</v>
      </c>
    </row>
    <row r="4352" spans="2:12">
      <c r="B4352" t="str" cm="1">
        <f t="array" ref="B4352">IF(A4352="","-",_xldudf_EVEONLINE_GROUP(_FV(_FV(A4352,"type"),"groupID")))</f>
        <v>-</v>
      </c>
      <c r="C4352" t="str" cm="1">
        <f t="array" ref="C4352">IF(B4352="-","-",_xldudf_EVEONLINE_CATEGORY(_FV(B4352,"category_id")))</f>
        <v>-</v>
      </c>
      <c r="K4352" s="4" cm="1">
        <f t="array" ref="K4352">IFERROR(_FV(_xldudf_EVEONLINE_TYPE(_FV(_FV(A4352,"type"),"id")),"Adjusted Price",TRUE),0)</f>
        <v>0</v>
      </c>
      <c r="L4352" s="4">
        <f t="shared" si="67"/>
        <v>0</v>
      </c>
    </row>
    <row r="4353" spans="2:12">
      <c r="B4353" t="str" cm="1">
        <f t="array" ref="B4353">IF(A4353="","-",_xldudf_EVEONLINE_GROUP(_FV(_FV(A4353,"type"),"groupID")))</f>
        <v>-</v>
      </c>
      <c r="C4353" t="str" cm="1">
        <f t="array" ref="C4353">IF(B4353="-","-",_xldudf_EVEONLINE_CATEGORY(_FV(B4353,"category_id")))</f>
        <v>-</v>
      </c>
      <c r="K4353" s="4" cm="1">
        <f t="array" ref="K4353">IFERROR(_FV(_xldudf_EVEONLINE_TYPE(_FV(_FV(A4353,"type"),"id")),"Adjusted Price",TRUE),0)</f>
        <v>0</v>
      </c>
      <c r="L4353" s="4">
        <f t="shared" si="67"/>
        <v>0</v>
      </c>
    </row>
    <row r="4354" spans="2:12">
      <c r="B4354" t="str" cm="1">
        <f t="array" ref="B4354">IF(A4354="","-",_xldudf_EVEONLINE_GROUP(_FV(_FV(A4354,"type"),"groupID")))</f>
        <v>-</v>
      </c>
      <c r="C4354" t="str" cm="1">
        <f t="array" ref="C4354">IF(B4354="-","-",_xldudf_EVEONLINE_CATEGORY(_FV(B4354,"category_id")))</f>
        <v>-</v>
      </c>
      <c r="K4354" s="4" cm="1">
        <f t="array" ref="K4354">IFERROR(_FV(_xldudf_EVEONLINE_TYPE(_FV(_FV(A4354,"type"),"id")),"Adjusted Price",TRUE),0)</f>
        <v>0</v>
      </c>
      <c r="L4354" s="4">
        <f t="shared" si="67"/>
        <v>0</v>
      </c>
    </row>
    <row r="4355" spans="2:12">
      <c r="B4355" t="str" cm="1">
        <f t="array" ref="B4355">IF(A4355="","-",_xldudf_EVEONLINE_GROUP(_FV(_FV(A4355,"type"),"groupID")))</f>
        <v>-</v>
      </c>
      <c r="C4355" t="str" cm="1">
        <f t="array" ref="C4355">IF(B4355="-","-",_xldudf_EVEONLINE_CATEGORY(_FV(B4355,"category_id")))</f>
        <v>-</v>
      </c>
      <c r="K4355" s="4" cm="1">
        <f t="array" ref="K4355">IFERROR(_FV(_xldudf_EVEONLINE_TYPE(_FV(_FV(A4355,"type"),"id")),"Adjusted Price",TRUE),0)</f>
        <v>0</v>
      </c>
      <c r="L4355" s="4">
        <f t="shared" ref="L4355:L4418" si="68">F4355*K4355</f>
        <v>0</v>
      </c>
    </row>
    <row r="4356" spans="2:12">
      <c r="B4356" t="str" cm="1">
        <f t="array" ref="B4356">IF(A4356="","-",_xldudf_EVEONLINE_GROUP(_FV(_FV(A4356,"type"),"groupID")))</f>
        <v>-</v>
      </c>
      <c r="C4356" t="str" cm="1">
        <f t="array" ref="C4356">IF(B4356="-","-",_xldudf_EVEONLINE_CATEGORY(_FV(B4356,"category_id")))</f>
        <v>-</v>
      </c>
      <c r="K4356" s="4" cm="1">
        <f t="array" ref="K4356">IFERROR(_FV(_xldudf_EVEONLINE_TYPE(_FV(_FV(A4356,"type"),"id")),"Adjusted Price",TRUE),0)</f>
        <v>0</v>
      </c>
      <c r="L4356" s="4">
        <f t="shared" si="68"/>
        <v>0</v>
      </c>
    </row>
    <row r="4357" spans="2:12">
      <c r="B4357" t="str" cm="1">
        <f t="array" ref="B4357">IF(A4357="","-",_xldudf_EVEONLINE_GROUP(_FV(_FV(A4357,"type"),"groupID")))</f>
        <v>-</v>
      </c>
      <c r="C4357" t="str" cm="1">
        <f t="array" ref="C4357">IF(B4357="-","-",_xldudf_EVEONLINE_CATEGORY(_FV(B4357,"category_id")))</f>
        <v>-</v>
      </c>
      <c r="K4357" s="4" cm="1">
        <f t="array" ref="K4357">IFERROR(_FV(_xldudf_EVEONLINE_TYPE(_FV(_FV(A4357,"type"),"id")),"Adjusted Price",TRUE),0)</f>
        <v>0</v>
      </c>
      <c r="L4357" s="4">
        <f t="shared" si="68"/>
        <v>0</v>
      </c>
    </row>
    <row r="4358" spans="2:12">
      <c r="B4358" t="str" cm="1">
        <f t="array" ref="B4358">IF(A4358="","-",_xldudf_EVEONLINE_GROUP(_FV(_FV(A4358,"type"),"groupID")))</f>
        <v>-</v>
      </c>
      <c r="C4358" t="str" cm="1">
        <f t="array" ref="C4358">IF(B4358="-","-",_xldudf_EVEONLINE_CATEGORY(_FV(B4358,"category_id")))</f>
        <v>-</v>
      </c>
      <c r="K4358" s="4" cm="1">
        <f t="array" ref="K4358">IFERROR(_FV(_xldudf_EVEONLINE_TYPE(_FV(_FV(A4358,"type"),"id")),"Adjusted Price",TRUE),0)</f>
        <v>0</v>
      </c>
      <c r="L4358" s="4">
        <f t="shared" si="68"/>
        <v>0</v>
      </c>
    </row>
    <row r="4359" spans="2:12">
      <c r="B4359" t="str" cm="1">
        <f t="array" ref="B4359">IF(A4359="","-",_xldudf_EVEONLINE_GROUP(_FV(_FV(A4359,"type"),"groupID")))</f>
        <v>-</v>
      </c>
      <c r="C4359" t="str" cm="1">
        <f t="array" ref="C4359">IF(B4359="-","-",_xldudf_EVEONLINE_CATEGORY(_FV(B4359,"category_id")))</f>
        <v>-</v>
      </c>
      <c r="K4359" s="4" cm="1">
        <f t="array" ref="K4359">IFERROR(_FV(_xldudf_EVEONLINE_TYPE(_FV(_FV(A4359,"type"),"id")),"Adjusted Price",TRUE),0)</f>
        <v>0</v>
      </c>
      <c r="L4359" s="4">
        <f t="shared" si="68"/>
        <v>0</v>
      </c>
    </row>
    <row r="4360" spans="2:12">
      <c r="B4360" t="str" cm="1">
        <f t="array" ref="B4360">IF(A4360="","-",_xldudf_EVEONLINE_GROUP(_FV(_FV(A4360,"type"),"groupID")))</f>
        <v>-</v>
      </c>
      <c r="C4360" t="str" cm="1">
        <f t="array" ref="C4360">IF(B4360="-","-",_xldudf_EVEONLINE_CATEGORY(_FV(B4360,"category_id")))</f>
        <v>-</v>
      </c>
      <c r="K4360" s="4" cm="1">
        <f t="array" ref="K4360">IFERROR(_FV(_xldudf_EVEONLINE_TYPE(_FV(_FV(A4360,"type"),"id")),"Adjusted Price",TRUE),0)</f>
        <v>0</v>
      </c>
      <c r="L4360" s="4">
        <f t="shared" si="68"/>
        <v>0</v>
      </c>
    </row>
    <row r="4361" spans="2:12">
      <c r="B4361" t="str" cm="1">
        <f t="array" ref="B4361">IF(A4361="","-",_xldudf_EVEONLINE_GROUP(_FV(_FV(A4361,"type"),"groupID")))</f>
        <v>-</v>
      </c>
      <c r="C4361" t="str" cm="1">
        <f t="array" ref="C4361">IF(B4361="-","-",_xldudf_EVEONLINE_CATEGORY(_FV(B4361,"category_id")))</f>
        <v>-</v>
      </c>
      <c r="K4361" s="4" cm="1">
        <f t="array" ref="K4361">IFERROR(_FV(_xldudf_EVEONLINE_TYPE(_FV(_FV(A4361,"type"),"id")),"Adjusted Price",TRUE),0)</f>
        <v>0</v>
      </c>
      <c r="L4361" s="4">
        <f t="shared" si="68"/>
        <v>0</v>
      </c>
    </row>
    <row r="4362" spans="2:12">
      <c r="B4362" t="str" cm="1">
        <f t="array" ref="B4362">IF(A4362="","-",_xldudf_EVEONLINE_GROUP(_FV(_FV(A4362,"type"),"groupID")))</f>
        <v>-</v>
      </c>
      <c r="C4362" t="str" cm="1">
        <f t="array" ref="C4362">IF(B4362="-","-",_xldudf_EVEONLINE_CATEGORY(_FV(B4362,"category_id")))</f>
        <v>-</v>
      </c>
      <c r="K4362" s="4" cm="1">
        <f t="array" ref="K4362">IFERROR(_FV(_xldudf_EVEONLINE_TYPE(_FV(_FV(A4362,"type"),"id")),"Adjusted Price",TRUE),0)</f>
        <v>0</v>
      </c>
      <c r="L4362" s="4">
        <f t="shared" si="68"/>
        <v>0</v>
      </c>
    </row>
    <row r="4363" spans="2:12">
      <c r="B4363" t="str" cm="1">
        <f t="array" ref="B4363">IF(A4363="","-",_xldudf_EVEONLINE_GROUP(_FV(_FV(A4363,"type"),"groupID")))</f>
        <v>-</v>
      </c>
      <c r="C4363" t="str" cm="1">
        <f t="array" ref="C4363">IF(B4363="-","-",_xldudf_EVEONLINE_CATEGORY(_FV(B4363,"category_id")))</f>
        <v>-</v>
      </c>
      <c r="K4363" s="4" cm="1">
        <f t="array" ref="K4363">IFERROR(_FV(_xldudf_EVEONLINE_TYPE(_FV(_FV(A4363,"type"),"id")),"Adjusted Price",TRUE),0)</f>
        <v>0</v>
      </c>
      <c r="L4363" s="4">
        <f t="shared" si="68"/>
        <v>0</v>
      </c>
    </row>
    <row r="4364" spans="2:12">
      <c r="B4364" t="str" cm="1">
        <f t="array" ref="B4364">IF(A4364="","-",_xldudf_EVEONLINE_GROUP(_FV(_FV(A4364,"type"),"groupID")))</f>
        <v>-</v>
      </c>
      <c r="C4364" t="str" cm="1">
        <f t="array" ref="C4364">IF(B4364="-","-",_xldudf_EVEONLINE_CATEGORY(_FV(B4364,"category_id")))</f>
        <v>-</v>
      </c>
      <c r="K4364" s="4" cm="1">
        <f t="array" ref="K4364">IFERROR(_FV(_xldudf_EVEONLINE_TYPE(_FV(_FV(A4364,"type"),"id")),"Adjusted Price",TRUE),0)</f>
        <v>0</v>
      </c>
      <c r="L4364" s="4">
        <f t="shared" si="68"/>
        <v>0</v>
      </c>
    </row>
    <row r="4365" spans="2:12">
      <c r="B4365" t="str" cm="1">
        <f t="array" ref="B4365">IF(A4365="","-",_xldudf_EVEONLINE_GROUP(_FV(_FV(A4365,"type"),"groupID")))</f>
        <v>-</v>
      </c>
      <c r="C4365" t="str" cm="1">
        <f t="array" ref="C4365">IF(B4365="-","-",_xldudf_EVEONLINE_CATEGORY(_FV(B4365,"category_id")))</f>
        <v>-</v>
      </c>
      <c r="K4365" s="4" cm="1">
        <f t="array" ref="K4365">IFERROR(_FV(_xldudf_EVEONLINE_TYPE(_FV(_FV(A4365,"type"),"id")),"Adjusted Price",TRUE),0)</f>
        <v>0</v>
      </c>
      <c r="L4365" s="4">
        <f t="shared" si="68"/>
        <v>0</v>
      </c>
    </row>
    <row r="4366" spans="2:12">
      <c r="B4366" t="str" cm="1">
        <f t="array" ref="B4366">IF(A4366="","-",_xldudf_EVEONLINE_GROUP(_FV(_FV(A4366,"type"),"groupID")))</f>
        <v>-</v>
      </c>
      <c r="C4366" t="str" cm="1">
        <f t="array" ref="C4366">IF(B4366="-","-",_xldudf_EVEONLINE_CATEGORY(_FV(B4366,"category_id")))</f>
        <v>-</v>
      </c>
      <c r="K4366" s="4" cm="1">
        <f t="array" ref="K4366">IFERROR(_FV(_xldudf_EVEONLINE_TYPE(_FV(_FV(A4366,"type"),"id")),"Adjusted Price",TRUE),0)</f>
        <v>0</v>
      </c>
      <c r="L4366" s="4">
        <f t="shared" si="68"/>
        <v>0</v>
      </c>
    </row>
    <row r="4367" spans="2:12">
      <c r="B4367" t="str" cm="1">
        <f t="array" ref="B4367">IF(A4367="","-",_xldudf_EVEONLINE_GROUP(_FV(_FV(A4367,"type"),"groupID")))</f>
        <v>-</v>
      </c>
      <c r="C4367" t="str" cm="1">
        <f t="array" ref="C4367">IF(B4367="-","-",_xldudf_EVEONLINE_CATEGORY(_FV(B4367,"category_id")))</f>
        <v>-</v>
      </c>
      <c r="K4367" s="4" cm="1">
        <f t="array" ref="K4367">IFERROR(_FV(_xldudf_EVEONLINE_TYPE(_FV(_FV(A4367,"type"),"id")),"Adjusted Price",TRUE),0)</f>
        <v>0</v>
      </c>
      <c r="L4367" s="4">
        <f t="shared" si="68"/>
        <v>0</v>
      </c>
    </row>
    <row r="4368" spans="2:12">
      <c r="B4368" t="str" cm="1">
        <f t="array" ref="B4368">IF(A4368="","-",_xldudf_EVEONLINE_GROUP(_FV(_FV(A4368,"type"),"groupID")))</f>
        <v>-</v>
      </c>
      <c r="C4368" t="str" cm="1">
        <f t="array" ref="C4368">IF(B4368="-","-",_xldudf_EVEONLINE_CATEGORY(_FV(B4368,"category_id")))</f>
        <v>-</v>
      </c>
      <c r="K4368" s="4" cm="1">
        <f t="array" ref="K4368">IFERROR(_FV(_xldudf_EVEONLINE_TYPE(_FV(_FV(A4368,"type"),"id")),"Adjusted Price",TRUE),0)</f>
        <v>0</v>
      </c>
      <c r="L4368" s="4">
        <f t="shared" si="68"/>
        <v>0</v>
      </c>
    </row>
    <row r="4369" spans="2:12">
      <c r="B4369" t="str" cm="1">
        <f t="array" ref="B4369">IF(A4369="","-",_xldudf_EVEONLINE_GROUP(_FV(_FV(A4369,"type"),"groupID")))</f>
        <v>-</v>
      </c>
      <c r="C4369" t="str" cm="1">
        <f t="array" ref="C4369">IF(B4369="-","-",_xldudf_EVEONLINE_CATEGORY(_FV(B4369,"category_id")))</f>
        <v>-</v>
      </c>
      <c r="K4369" s="4" cm="1">
        <f t="array" ref="K4369">IFERROR(_FV(_xldudf_EVEONLINE_TYPE(_FV(_FV(A4369,"type"),"id")),"Adjusted Price",TRUE),0)</f>
        <v>0</v>
      </c>
      <c r="L4369" s="4">
        <f t="shared" si="68"/>
        <v>0</v>
      </c>
    </row>
    <row r="4370" spans="2:12">
      <c r="B4370" t="str" cm="1">
        <f t="array" ref="B4370">IF(A4370="","-",_xldudf_EVEONLINE_GROUP(_FV(_FV(A4370,"type"),"groupID")))</f>
        <v>-</v>
      </c>
      <c r="C4370" t="str" cm="1">
        <f t="array" ref="C4370">IF(B4370="-","-",_xldudf_EVEONLINE_CATEGORY(_FV(B4370,"category_id")))</f>
        <v>-</v>
      </c>
      <c r="K4370" s="4" cm="1">
        <f t="array" ref="K4370">IFERROR(_FV(_xldudf_EVEONLINE_TYPE(_FV(_FV(A4370,"type"),"id")),"Adjusted Price",TRUE),0)</f>
        <v>0</v>
      </c>
      <c r="L4370" s="4">
        <f t="shared" si="68"/>
        <v>0</v>
      </c>
    </row>
    <row r="4371" spans="2:12">
      <c r="B4371" t="str" cm="1">
        <f t="array" ref="B4371">IF(A4371="","-",_xldudf_EVEONLINE_GROUP(_FV(_FV(A4371,"type"),"groupID")))</f>
        <v>-</v>
      </c>
      <c r="C4371" t="str" cm="1">
        <f t="array" ref="C4371">IF(B4371="-","-",_xldudf_EVEONLINE_CATEGORY(_FV(B4371,"category_id")))</f>
        <v>-</v>
      </c>
      <c r="K4371" s="4" cm="1">
        <f t="array" ref="K4371">IFERROR(_FV(_xldudf_EVEONLINE_TYPE(_FV(_FV(A4371,"type"),"id")),"Adjusted Price",TRUE),0)</f>
        <v>0</v>
      </c>
      <c r="L4371" s="4">
        <f t="shared" si="68"/>
        <v>0</v>
      </c>
    </row>
    <row r="4372" spans="2:12">
      <c r="B4372" t="str" cm="1">
        <f t="array" ref="B4372">IF(A4372="","-",_xldudf_EVEONLINE_GROUP(_FV(_FV(A4372,"type"),"groupID")))</f>
        <v>-</v>
      </c>
      <c r="C4372" t="str" cm="1">
        <f t="array" ref="C4372">IF(B4372="-","-",_xldudf_EVEONLINE_CATEGORY(_FV(B4372,"category_id")))</f>
        <v>-</v>
      </c>
      <c r="K4372" s="4" cm="1">
        <f t="array" ref="K4372">IFERROR(_FV(_xldudf_EVEONLINE_TYPE(_FV(_FV(A4372,"type"),"id")),"Adjusted Price",TRUE),0)</f>
        <v>0</v>
      </c>
      <c r="L4372" s="4">
        <f t="shared" si="68"/>
        <v>0</v>
      </c>
    </row>
    <row r="4373" spans="2:12">
      <c r="B4373" t="str" cm="1">
        <f t="array" ref="B4373">IF(A4373="","-",_xldudf_EVEONLINE_GROUP(_FV(_FV(A4373,"type"),"groupID")))</f>
        <v>-</v>
      </c>
      <c r="C4373" t="str" cm="1">
        <f t="array" ref="C4373">IF(B4373="-","-",_xldudf_EVEONLINE_CATEGORY(_FV(B4373,"category_id")))</f>
        <v>-</v>
      </c>
      <c r="K4373" s="4" cm="1">
        <f t="array" ref="K4373">IFERROR(_FV(_xldudf_EVEONLINE_TYPE(_FV(_FV(A4373,"type"),"id")),"Adjusted Price",TRUE),0)</f>
        <v>0</v>
      </c>
      <c r="L4373" s="4">
        <f t="shared" si="68"/>
        <v>0</v>
      </c>
    </row>
    <row r="4374" spans="2:12">
      <c r="B4374" t="str" cm="1">
        <f t="array" ref="B4374">IF(A4374="","-",_xldudf_EVEONLINE_GROUP(_FV(_FV(A4374,"type"),"groupID")))</f>
        <v>-</v>
      </c>
      <c r="C4374" t="str" cm="1">
        <f t="array" ref="C4374">IF(B4374="-","-",_xldudf_EVEONLINE_CATEGORY(_FV(B4374,"category_id")))</f>
        <v>-</v>
      </c>
      <c r="K4374" s="4" cm="1">
        <f t="array" ref="K4374">IFERROR(_FV(_xldudf_EVEONLINE_TYPE(_FV(_FV(A4374,"type"),"id")),"Adjusted Price",TRUE),0)</f>
        <v>0</v>
      </c>
      <c r="L4374" s="4">
        <f t="shared" si="68"/>
        <v>0</v>
      </c>
    </row>
    <row r="4375" spans="2:12">
      <c r="B4375" t="str" cm="1">
        <f t="array" ref="B4375">IF(A4375="","-",_xldudf_EVEONLINE_GROUP(_FV(_FV(A4375,"type"),"groupID")))</f>
        <v>-</v>
      </c>
      <c r="C4375" t="str" cm="1">
        <f t="array" ref="C4375">IF(B4375="-","-",_xldudf_EVEONLINE_CATEGORY(_FV(B4375,"category_id")))</f>
        <v>-</v>
      </c>
      <c r="K4375" s="4" cm="1">
        <f t="array" ref="K4375">IFERROR(_FV(_xldudf_EVEONLINE_TYPE(_FV(_FV(A4375,"type"),"id")),"Adjusted Price",TRUE),0)</f>
        <v>0</v>
      </c>
      <c r="L4375" s="4">
        <f t="shared" si="68"/>
        <v>0</v>
      </c>
    </row>
    <row r="4376" spans="2:12">
      <c r="B4376" t="str" cm="1">
        <f t="array" ref="B4376">IF(A4376="","-",_xldudf_EVEONLINE_GROUP(_FV(_FV(A4376,"type"),"groupID")))</f>
        <v>-</v>
      </c>
      <c r="C4376" t="str" cm="1">
        <f t="array" ref="C4376">IF(B4376="-","-",_xldudf_EVEONLINE_CATEGORY(_FV(B4376,"category_id")))</f>
        <v>-</v>
      </c>
      <c r="K4376" s="4" cm="1">
        <f t="array" ref="K4376">IFERROR(_FV(_xldudf_EVEONLINE_TYPE(_FV(_FV(A4376,"type"),"id")),"Adjusted Price",TRUE),0)</f>
        <v>0</v>
      </c>
      <c r="L4376" s="4">
        <f t="shared" si="68"/>
        <v>0</v>
      </c>
    </row>
    <row r="4377" spans="2:12">
      <c r="B4377" t="str" cm="1">
        <f t="array" ref="B4377">IF(A4377="","-",_xldudf_EVEONLINE_GROUP(_FV(_FV(A4377,"type"),"groupID")))</f>
        <v>-</v>
      </c>
      <c r="C4377" t="str" cm="1">
        <f t="array" ref="C4377">IF(B4377="-","-",_xldudf_EVEONLINE_CATEGORY(_FV(B4377,"category_id")))</f>
        <v>-</v>
      </c>
      <c r="K4377" s="4" cm="1">
        <f t="array" ref="K4377">IFERROR(_FV(_xldudf_EVEONLINE_TYPE(_FV(_FV(A4377,"type"),"id")),"Adjusted Price",TRUE),0)</f>
        <v>0</v>
      </c>
      <c r="L4377" s="4">
        <f t="shared" si="68"/>
        <v>0</v>
      </c>
    </row>
    <row r="4378" spans="2:12">
      <c r="B4378" t="str" cm="1">
        <f t="array" ref="B4378">IF(A4378="","-",_xldudf_EVEONLINE_GROUP(_FV(_FV(A4378,"type"),"groupID")))</f>
        <v>-</v>
      </c>
      <c r="C4378" t="str" cm="1">
        <f t="array" ref="C4378">IF(B4378="-","-",_xldudf_EVEONLINE_CATEGORY(_FV(B4378,"category_id")))</f>
        <v>-</v>
      </c>
      <c r="K4378" s="4" cm="1">
        <f t="array" ref="K4378">IFERROR(_FV(_xldudf_EVEONLINE_TYPE(_FV(_FV(A4378,"type"),"id")),"Adjusted Price",TRUE),0)</f>
        <v>0</v>
      </c>
      <c r="L4378" s="4">
        <f t="shared" si="68"/>
        <v>0</v>
      </c>
    </row>
    <row r="4379" spans="2:12">
      <c r="B4379" t="str" cm="1">
        <f t="array" ref="B4379">IF(A4379="","-",_xldudf_EVEONLINE_GROUP(_FV(_FV(A4379,"type"),"groupID")))</f>
        <v>-</v>
      </c>
      <c r="C4379" t="str" cm="1">
        <f t="array" ref="C4379">IF(B4379="-","-",_xldudf_EVEONLINE_CATEGORY(_FV(B4379,"category_id")))</f>
        <v>-</v>
      </c>
      <c r="K4379" s="4" cm="1">
        <f t="array" ref="K4379">IFERROR(_FV(_xldudf_EVEONLINE_TYPE(_FV(_FV(A4379,"type"),"id")),"Adjusted Price",TRUE),0)</f>
        <v>0</v>
      </c>
      <c r="L4379" s="4">
        <f t="shared" si="68"/>
        <v>0</v>
      </c>
    </row>
    <row r="4380" spans="2:12">
      <c r="B4380" t="str" cm="1">
        <f t="array" ref="B4380">IF(A4380="","-",_xldudf_EVEONLINE_GROUP(_FV(_FV(A4380,"type"),"groupID")))</f>
        <v>-</v>
      </c>
      <c r="C4380" t="str" cm="1">
        <f t="array" ref="C4380">IF(B4380="-","-",_xldudf_EVEONLINE_CATEGORY(_FV(B4380,"category_id")))</f>
        <v>-</v>
      </c>
      <c r="K4380" s="4" cm="1">
        <f t="array" ref="K4380">IFERROR(_FV(_xldudf_EVEONLINE_TYPE(_FV(_FV(A4380,"type"),"id")),"Adjusted Price",TRUE),0)</f>
        <v>0</v>
      </c>
      <c r="L4380" s="4">
        <f t="shared" si="68"/>
        <v>0</v>
      </c>
    </row>
    <row r="4381" spans="2:12">
      <c r="B4381" t="str" cm="1">
        <f t="array" ref="B4381">IF(A4381="","-",_xldudf_EVEONLINE_GROUP(_FV(_FV(A4381,"type"),"groupID")))</f>
        <v>-</v>
      </c>
      <c r="C4381" t="str" cm="1">
        <f t="array" ref="C4381">IF(B4381="-","-",_xldudf_EVEONLINE_CATEGORY(_FV(B4381,"category_id")))</f>
        <v>-</v>
      </c>
      <c r="K4381" s="4" cm="1">
        <f t="array" ref="K4381">IFERROR(_FV(_xldudf_EVEONLINE_TYPE(_FV(_FV(A4381,"type"),"id")),"Adjusted Price",TRUE),0)</f>
        <v>0</v>
      </c>
      <c r="L4381" s="4">
        <f t="shared" si="68"/>
        <v>0</v>
      </c>
    </row>
    <row r="4382" spans="2:12">
      <c r="B4382" t="str" cm="1">
        <f t="array" ref="B4382">IF(A4382="","-",_xldudf_EVEONLINE_GROUP(_FV(_FV(A4382,"type"),"groupID")))</f>
        <v>-</v>
      </c>
      <c r="C4382" t="str" cm="1">
        <f t="array" ref="C4382">IF(B4382="-","-",_xldudf_EVEONLINE_CATEGORY(_FV(B4382,"category_id")))</f>
        <v>-</v>
      </c>
      <c r="K4382" s="4" cm="1">
        <f t="array" ref="K4382">IFERROR(_FV(_xldudf_EVEONLINE_TYPE(_FV(_FV(A4382,"type"),"id")),"Adjusted Price",TRUE),0)</f>
        <v>0</v>
      </c>
      <c r="L4382" s="4">
        <f t="shared" si="68"/>
        <v>0</v>
      </c>
    </row>
    <row r="4383" spans="2:12">
      <c r="B4383" t="str" cm="1">
        <f t="array" ref="B4383">IF(A4383="","-",_xldudf_EVEONLINE_GROUP(_FV(_FV(A4383,"type"),"groupID")))</f>
        <v>-</v>
      </c>
      <c r="C4383" t="str" cm="1">
        <f t="array" ref="C4383">IF(B4383="-","-",_xldudf_EVEONLINE_CATEGORY(_FV(B4383,"category_id")))</f>
        <v>-</v>
      </c>
      <c r="K4383" s="4" cm="1">
        <f t="array" ref="K4383">IFERROR(_FV(_xldudf_EVEONLINE_TYPE(_FV(_FV(A4383,"type"),"id")),"Adjusted Price",TRUE),0)</f>
        <v>0</v>
      </c>
      <c r="L4383" s="4">
        <f t="shared" si="68"/>
        <v>0</v>
      </c>
    </row>
    <row r="4384" spans="2:12">
      <c r="B4384" t="str" cm="1">
        <f t="array" ref="B4384">IF(A4384="","-",_xldudf_EVEONLINE_GROUP(_FV(_FV(A4384,"type"),"groupID")))</f>
        <v>-</v>
      </c>
      <c r="C4384" t="str" cm="1">
        <f t="array" ref="C4384">IF(B4384="-","-",_xldudf_EVEONLINE_CATEGORY(_FV(B4384,"category_id")))</f>
        <v>-</v>
      </c>
      <c r="K4384" s="4" cm="1">
        <f t="array" ref="K4384">IFERROR(_FV(_xldudf_EVEONLINE_TYPE(_FV(_FV(A4384,"type"),"id")),"Adjusted Price",TRUE),0)</f>
        <v>0</v>
      </c>
      <c r="L4384" s="4">
        <f t="shared" si="68"/>
        <v>0</v>
      </c>
    </row>
    <row r="4385" spans="2:12">
      <c r="B4385" t="str" cm="1">
        <f t="array" ref="B4385">IF(A4385="","-",_xldudf_EVEONLINE_GROUP(_FV(_FV(A4385,"type"),"groupID")))</f>
        <v>-</v>
      </c>
      <c r="C4385" t="str" cm="1">
        <f t="array" ref="C4385">IF(B4385="-","-",_xldudf_EVEONLINE_CATEGORY(_FV(B4385,"category_id")))</f>
        <v>-</v>
      </c>
      <c r="K4385" s="4" cm="1">
        <f t="array" ref="K4385">IFERROR(_FV(_xldudf_EVEONLINE_TYPE(_FV(_FV(A4385,"type"),"id")),"Adjusted Price",TRUE),0)</f>
        <v>0</v>
      </c>
      <c r="L4385" s="4">
        <f t="shared" si="68"/>
        <v>0</v>
      </c>
    </row>
    <row r="4386" spans="2:12">
      <c r="B4386" t="str" cm="1">
        <f t="array" ref="B4386">IF(A4386="","-",_xldudf_EVEONLINE_GROUP(_FV(_FV(A4386,"type"),"groupID")))</f>
        <v>-</v>
      </c>
      <c r="C4386" t="str" cm="1">
        <f t="array" ref="C4386">IF(B4386="-","-",_xldudf_EVEONLINE_CATEGORY(_FV(B4386,"category_id")))</f>
        <v>-</v>
      </c>
      <c r="K4386" s="4" cm="1">
        <f t="array" ref="K4386">IFERROR(_FV(_xldudf_EVEONLINE_TYPE(_FV(_FV(A4386,"type"),"id")),"Adjusted Price",TRUE),0)</f>
        <v>0</v>
      </c>
      <c r="L4386" s="4">
        <f t="shared" si="68"/>
        <v>0</v>
      </c>
    </row>
    <row r="4387" spans="2:12">
      <c r="B4387" t="str" cm="1">
        <f t="array" ref="B4387">IF(A4387="","-",_xldudf_EVEONLINE_GROUP(_FV(_FV(A4387,"type"),"groupID")))</f>
        <v>-</v>
      </c>
      <c r="C4387" t="str" cm="1">
        <f t="array" ref="C4387">IF(B4387="-","-",_xldudf_EVEONLINE_CATEGORY(_FV(B4387,"category_id")))</f>
        <v>-</v>
      </c>
      <c r="K4387" s="4" cm="1">
        <f t="array" ref="K4387">IFERROR(_FV(_xldudf_EVEONLINE_TYPE(_FV(_FV(A4387,"type"),"id")),"Adjusted Price",TRUE),0)</f>
        <v>0</v>
      </c>
      <c r="L4387" s="4">
        <f t="shared" si="68"/>
        <v>0</v>
      </c>
    </row>
    <row r="4388" spans="2:12">
      <c r="B4388" t="str" cm="1">
        <f t="array" ref="B4388">IF(A4388="","-",_xldudf_EVEONLINE_GROUP(_FV(_FV(A4388,"type"),"groupID")))</f>
        <v>-</v>
      </c>
      <c r="C4388" t="str" cm="1">
        <f t="array" ref="C4388">IF(B4388="-","-",_xldudf_EVEONLINE_CATEGORY(_FV(B4388,"category_id")))</f>
        <v>-</v>
      </c>
      <c r="K4388" s="4" cm="1">
        <f t="array" ref="K4388">IFERROR(_FV(_xldudf_EVEONLINE_TYPE(_FV(_FV(A4388,"type"),"id")),"Adjusted Price",TRUE),0)</f>
        <v>0</v>
      </c>
      <c r="L4388" s="4">
        <f t="shared" si="68"/>
        <v>0</v>
      </c>
    </row>
    <row r="4389" spans="2:12">
      <c r="B4389" t="str" cm="1">
        <f t="array" ref="B4389">IF(A4389="","-",_xldudf_EVEONLINE_GROUP(_FV(_FV(A4389,"type"),"groupID")))</f>
        <v>-</v>
      </c>
      <c r="C4389" t="str" cm="1">
        <f t="array" ref="C4389">IF(B4389="-","-",_xldudf_EVEONLINE_CATEGORY(_FV(B4389,"category_id")))</f>
        <v>-</v>
      </c>
      <c r="K4389" s="4" cm="1">
        <f t="array" ref="K4389">IFERROR(_FV(_xldudf_EVEONLINE_TYPE(_FV(_FV(A4389,"type"),"id")),"Adjusted Price",TRUE),0)</f>
        <v>0</v>
      </c>
      <c r="L4389" s="4">
        <f t="shared" si="68"/>
        <v>0</v>
      </c>
    </row>
    <row r="4390" spans="2:12">
      <c r="B4390" t="str" cm="1">
        <f t="array" ref="B4390">IF(A4390="","-",_xldudf_EVEONLINE_GROUP(_FV(_FV(A4390,"type"),"groupID")))</f>
        <v>-</v>
      </c>
      <c r="C4390" t="str" cm="1">
        <f t="array" ref="C4390">IF(B4390="-","-",_xldudf_EVEONLINE_CATEGORY(_FV(B4390,"category_id")))</f>
        <v>-</v>
      </c>
      <c r="K4390" s="4" cm="1">
        <f t="array" ref="K4390">IFERROR(_FV(_xldudf_EVEONLINE_TYPE(_FV(_FV(A4390,"type"),"id")),"Adjusted Price",TRUE),0)</f>
        <v>0</v>
      </c>
      <c r="L4390" s="4">
        <f t="shared" si="68"/>
        <v>0</v>
      </c>
    </row>
    <row r="4391" spans="2:12">
      <c r="B4391" t="str" cm="1">
        <f t="array" ref="B4391">IF(A4391="","-",_xldudf_EVEONLINE_GROUP(_FV(_FV(A4391,"type"),"groupID")))</f>
        <v>-</v>
      </c>
      <c r="C4391" t="str" cm="1">
        <f t="array" ref="C4391">IF(B4391="-","-",_xldudf_EVEONLINE_CATEGORY(_FV(B4391,"category_id")))</f>
        <v>-</v>
      </c>
      <c r="K4391" s="4" cm="1">
        <f t="array" ref="K4391">IFERROR(_FV(_xldudf_EVEONLINE_TYPE(_FV(_FV(A4391,"type"),"id")),"Adjusted Price",TRUE),0)</f>
        <v>0</v>
      </c>
      <c r="L4391" s="4">
        <f t="shared" si="68"/>
        <v>0</v>
      </c>
    </row>
    <row r="4392" spans="2:12">
      <c r="B4392" t="str" cm="1">
        <f t="array" ref="B4392">IF(A4392="","-",_xldudf_EVEONLINE_GROUP(_FV(_FV(A4392,"type"),"groupID")))</f>
        <v>-</v>
      </c>
      <c r="C4392" t="str" cm="1">
        <f t="array" ref="C4392">IF(B4392="-","-",_xldudf_EVEONLINE_CATEGORY(_FV(B4392,"category_id")))</f>
        <v>-</v>
      </c>
      <c r="K4392" s="4" cm="1">
        <f t="array" ref="K4392">IFERROR(_FV(_xldudf_EVEONLINE_TYPE(_FV(_FV(A4392,"type"),"id")),"Adjusted Price",TRUE),0)</f>
        <v>0</v>
      </c>
      <c r="L4392" s="4">
        <f t="shared" si="68"/>
        <v>0</v>
      </c>
    </row>
    <row r="4393" spans="2:12">
      <c r="B4393" t="str" cm="1">
        <f t="array" ref="B4393">IF(A4393="","-",_xldudf_EVEONLINE_GROUP(_FV(_FV(A4393,"type"),"groupID")))</f>
        <v>-</v>
      </c>
      <c r="C4393" t="str" cm="1">
        <f t="array" ref="C4393">IF(B4393="-","-",_xldudf_EVEONLINE_CATEGORY(_FV(B4393,"category_id")))</f>
        <v>-</v>
      </c>
      <c r="K4393" s="4" cm="1">
        <f t="array" ref="K4393">IFERROR(_FV(_xldudf_EVEONLINE_TYPE(_FV(_FV(A4393,"type"),"id")),"Adjusted Price",TRUE),0)</f>
        <v>0</v>
      </c>
      <c r="L4393" s="4">
        <f t="shared" si="68"/>
        <v>0</v>
      </c>
    </row>
    <row r="4394" spans="2:12">
      <c r="B4394" t="str" cm="1">
        <f t="array" ref="B4394">IF(A4394="","-",_xldudf_EVEONLINE_GROUP(_FV(_FV(A4394,"type"),"groupID")))</f>
        <v>-</v>
      </c>
      <c r="C4394" t="str" cm="1">
        <f t="array" ref="C4394">IF(B4394="-","-",_xldudf_EVEONLINE_CATEGORY(_FV(B4394,"category_id")))</f>
        <v>-</v>
      </c>
      <c r="K4394" s="4" cm="1">
        <f t="array" ref="K4394">IFERROR(_FV(_xldudf_EVEONLINE_TYPE(_FV(_FV(A4394,"type"),"id")),"Adjusted Price",TRUE),0)</f>
        <v>0</v>
      </c>
      <c r="L4394" s="4">
        <f t="shared" si="68"/>
        <v>0</v>
      </c>
    </row>
    <row r="4395" spans="2:12">
      <c r="B4395" t="str" cm="1">
        <f t="array" ref="B4395">IF(A4395="","-",_xldudf_EVEONLINE_GROUP(_FV(_FV(A4395,"type"),"groupID")))</f>
        <v>-</v>
      </c>
      <c r="C4395" t="str" cm="1">
        <f t="array" ref="C4395">IF(B4395="-","-",_xldudf_EVEONLINE_CATEGORY(_FV(B4395,"category_id")))</f>
        <v>-</v>
      </c>
      <c r="K4395" s="4" cm="1">
        <f t="array" ref="K4395">IFERROR(_FV(_xldudf_EVEONLINE_TYPE(_FV(_FV(A4395,"type"),"id")),"Adjusted Price",TRUE),0)</f>
        <v>0</v>
      </c>
      <c r="L4395" s="4">
        <f t="shared" si="68"/>
        <v>0</v>
      </c>
    </row>
    <row r="4396" spans="2:12">
      <c r="B4396" t="str" cm="1">
        <f t="array" ref="B4396">IF(A4396="","-",_xldudf_EVEONLINE_GROUP(_FV(_FV(A4396,"type"),"groupID")))</f>
        <v>-</v>
      </c>
      <c r="C4396" t="str" cm="1">
        <f t="array" ref="C4396">IF(B4396="-","-",_xldudf_EVEONLINE_CATEGORY(_FV(B4396,"category_id")))</f>
        <v>-</v>
      </c>
      <c r="K4396" s="4" cm="1">
        <f t="array" ref="K4396">IFERROR(_FV(_xldudf_EVEONLINE_TYPE(_FV(_FV(A4396,"type"),"id")),"Adjusted Price",TRUE),0)</f>
        <v>0</v>
      </c>
      <c r="L4396" s="4">
        <f t="shared" si="68"/>
        <v>0</v>
      </c>
    </row>
    <row r="4397" spans="2:12">
      <c r="B4397" t="str" cm="1">
        <f t="array" ref="B4397">IF(A4397="","-",_xldudf_EVEONLINE_GROUP(_FV(_FV(A4397,"type"),"groupID")))</f>
        <v>-</v>
      </c>
      <c r="C4397" t="str" cm="1">
        <f t="array" ref="C4397">IF(B4397="-","-",_xldudf_EVEONLINE_CATEGORY(_FV(B4397,"category_id")))</f>
        <v>-</v>
      </c>
      <c r="K4397" s="4" cm="1">
        <f t="array" ref="K4397">IFERROR(_FV(_xldudf_EVEONLINE_TYPE(_FV(_FV(A4397,"type"),"id")),"Adjusted Price",TRUE),0)</f>
        <v>0</v>
      </c>
      <c r="L4397" s="4">
        <f t="shared" si="68"/>
        <v>0</v>
      </c>
    </row>
    <row r="4398" spans="2:12">
      <c r="B4398" t="str" cm="1">
        <f t="array" ref="B4398">IF(A4398="","-",_xldudf_EVEONLINE_GROUP(_FV(_FV(A4398,"type"),"groupID")))</f>
        <v>-</v>
      </c>
      <c r="C4398" t="str" cm="1">
        <f t="array" ref="C4398">IF(B4398="-","-",_xldudf_EVEONLINE_CATEGORY(_FV(B4398,"category_id")))</f>
        <v>-</v>
      </c>
      <c r="K4398" s="4" cm="1">
        <f t="array" ref="K4398">IFERROR(_FV(_xldudf_EVEONLINE_TYPE(_FV(_FV(A4398,"type"),"id")),"Adjusted Price",TRUE),0)</f>
        <v>0</v>
      </c>
      <c r="L4398" s="4">
        <f t="shared" si="68"/>
        <v>0</v>
      </c>
    </row>
    <row r="4399" spans="2:12">
      <c r="B4399" t="str" cm="1">
        <f t="array" ref="B4399">IF(A4399="","-",_xldudf_EVEONLINE_GROUP(_FV(_FV(A4399,"type"),"groupID")))</f>
        <v>-</v>
      </c>
      <c r="C4399" t="str" cm="1">
        <f t="array" ref="C4399">IF(B4399="-","-",_xldudf_EVEONLINE_CATEGORY(_FV(B4399,"category_id")))</f>
        <v>-</v>
      </c>
      <c r="K4399" s="4" cm="1">
        <f t="array" ref="K4399">IFERROR(_FV(_xldudf_EVEONLINE_TYPE(_FV(_FV(A4399,"type"),"id")),"Adjusted Price",TRUE),0)</f>
        <v>0</v>
      </c>
      <c r="L4399" s="4">
        <f t="shared" si="68"/>
        <v>0</v>
      </c>
    </row>
    <row r="4400" spans="2:12">
      <c r="B4400" t="str" cm="1">
        <f t="array" ref="B4400">IF(A4400="","-",_xldudf_EVEONLINE_GROUP(_FV(_FV(A4400,"type"),"groupID")))</f>
        <v>-</v>
      </c>
      <c r="C4400" t="str" cm="1">
        <f t="array" ref="C4400">IF(B4400="-","-",_xldudf_EVEONLINE_CATEGORY(_FV(B4400,"category_id")))</f>
        <v>-</v>
      </c>
      <c r="K4400" s="4" cm="1">
        <f t="array" ref="K4400">IFERROR(_FV(_xldudf_EVEONLINE_TYPE(_FV(_FV(A4400,"type"),"id")),"Adjusted Price",TRUE),0)</f>
        <v>0</v>
      </c>
      <c r="L4400" s="4">
        <f t="shared" si="68"/>
        <v>0</v>
      </c>
    </row>
    <row r="4401" spans="2:12">
      <c r="B4401" t="str" cm="1">
        <f t="array" ref="B4401">IF(A4401="","-",_xldudf_EVEONLINE_GROUP(_FV(_FV(A4401,"type"),"groupID")))</f>
        <v>-</v>
      </c>
      <c r="C4401" t="str" cm="1">
        <f t="array" ref="C4401">IF(B4401="-","-",_xldudf_EVEONLINE_CATEGORY(_FV(B4401,"category_id")))</f>
        <v>-</v>
      </c>
      <c r="K4401" s="4" cm="1">
        <f t="array" ref="K4401">IFERROR(_FV(_xldudf_EVEONLINE_TYPE(_FV(_FV(A4401,"type"),"id")),"Adjusted Price",TRUE),0)</f>
        <v>0</v>
      </c>
      <c r="L4401" s="4">
        <f t="shared" si="68"/>
        <v>0</v>
      </c>
    </row>
    <row r="4402" spans="2:12">
      <c r="B4402" t="str" cm="1">
        <f t="array" ref="B4402">IF(A4402="","-",_xldudf_EVEONLINE_GROUP(_FV(_FV(A4402,"type"),"groupID")))</f>
        <v>-</v>
      </c>
      <c r="C4402" t="str" cm="1">
        <f t="array" ref="C4402">IF(B4402="-","-",_xldudf_EVEONLINE_CATEGORY(_FV(B4402,"category_id")))</f>
        <v>-</v>
      </c>
      <c r="K4402" s="4" cm="1">
        <f t="array" ref="K4402">IFERROR(_FV(_xldudf_EVEONLINE_TYPE(_FV(_FV(A4402,"type"),"id")),"Adjusted Price",TRUE),0)</f>
        <v>0</v>
      </c>
      <c r="L4402" s="4">
        <f t="shared" si="68"/>
        <v>0</v>
      </c>
    </row>
    <row r="4403" spans="2:12">
      <c r="B4403" t="str" cm="1">
        <f t="array" ref="B4403">IF(A4403="","-",_xldudf_EVEONLINE_GROUP(_FV(_FV(A4403,"type"),"groupID")))</f>
        <v>-</v>
      </c>
      <c r="C4403" t="str" cm="1">
        <f t="array" ref="C4403">IF(B4403="-","-",_xldudf_EVEONLINE_CATEGORY(_FV(B4403,"category_id")))</f>
        <v>-</v>
      </c>
      <c r="K4403" s="4" cm="1">
        <f t="array" ref="K4403">IFERROR(_FV(_xldudf_EVEONLINE_TYPE(_FV(_FV(A4403,"type"),"id")),"Adjusted Price",TRUE),0)</f>
        <v>0</v>
      </c>
      <c r="L4403" s="4">
        <f t="shared" si="68"/>
        <v>0</v>
      </c>
    </row>
    <row r="4404" spans="2:12">
      <c r="B4404" t="str" cm="1">
        <f t="array" ref="B4404">IF(A4404="","-",_xldudf_EVEONLINE_GROUP(_FV(_FV(A4404,"type"),"groupID")))</f>
        <v>-</v>
      </c>
      <c r="C4404" t="str" cm="1">
        <f t="array" ref="C4404">IF(B4404="-","-",_xldudf_EVEONLINE_CATEGORY(_FV(B4404,"category_id")))</f>
        <v>-</v>
      </c>
      <c r="K4404" s="4" cm="1">
        <f t="array" ref="K4404">IFERROR(_FV(_xldudf_EVEONLINE_TYPE(_FV(_FV(A4404,"type"),"id")),"Adjusted Price",TRUE),0)</f>
        <v>0</v>
      </c>
      <c r="L4404" s="4">
        <f t="shared" si="68"/>
        <v>0</v>
      </c>
    </row>
    <row r="4405" spans="2:12">
      <c r="B4405" t="str" cm="1">
        <f t="array" ref="B4405">IF(A4405="","-",_xldudf_EVEONLINE_GROUP(_FV(_FV(A4405,"type"),"groupID")))</f>
        <v>-</v>
      </c>
      <c r="C4405" t="str" cm="1">
        <f t="array" ref="C4405">IF(B4405="-","-",_xldudf_EVEONLINE_CATEGORY(_FV(B4405,"category_id")))</f>
        <v>-</v>
      </c>
      <c r="K4405" s="4" cm="1">
        <f t="array" ref="K4405">IFERROR(_FV(_xldudf_EVEONLINE_TYPE(_FV(_FV(A4405,"type"),"id")),"Adjusted Price",TRUE),0)</f>
        <v>0</v>
      </c>
      <c r="L4405" s="4">
        <f t="shared" si="68"/>
        <v>0</v>
      </c>
    </row>
    <row r="4406" spans="2:12">
      <c r="B4406" t="str" cm="1">
        <f t="array" ref="B4406">IF(A4406="","-",_xldudf_EVEONLINE_GROUP(_FV(_FV(A4406,"type"),"groupID")))</f>
        <v>-</v>
      </c>
      <c r="C4406" t="str" cm="1">
        <f t="array" ref="C4406">IF(B4406="-","-",_xldudf_EVEONLINE_CATEGORY(_FV(B4406,"category_id")))</f>
        <v>-</v>
      </c>
      <c r="K4406" s="4" cm="1">
        <f t="array" ref="K4406">IFERROR(_FV(_xldudf_EVEONLINE_TYPE(_FV(_FV(A4406,"type"),"id")),"Adjusted Price",TRUE),0)</f>
        <v>0</v>
      </c>
      <c r="L4406" s="4">
        <f t="shared" si="68"/>
        <v>0</v>
      </c>
    </row>
    <row r="4407" spans="2:12">
      <c r="B4407" t="str" cm="1">
        <f t="array" ref="B4407">IF(A4407="","-",_xldudf_EVEONLINE_GROUP(_FV(_FV(A4407,"type"),"groupID")))</f>
        <v>-</v>
      </c>
      <c r="C4407" t="str" cm="1">
        <f t="array" ref="C4407">IF(B4407="-","-",_xldudf_EVEONLINE_CATEGORY(_FV(B4407,"category_id")))</f>
        <v>-</v>
      </c>
      <c r="K4407" s="4" cm="1">
        <f t="array" ref="K4407">IFERROR(_FV(_xldudf_EVEONLINE_TYPE(_FV(_FV(A4407,"type"),"id")),"Adjusted Price",TRUE),0)</f>
        <v>0</v>
      </c>
      <c r="L4407" s="4">
        <f t="shared" si="68"/>
        <v>0</v>
      </c>
    </row>
    <row r="4408" spans="2:12">
      <c r="B4408" t="str" cm="1">
        <f t="array" ref="B4408">IF(A4408="","-",_xldudf_EVEONLINE_GROUP(_FV(_FV(A4408,"type"),"groupID")))</f>
        <v>-</v>
      </c>
      <c r="C4408" t="str" cm="1">
        <f t="array" ref="C4408">IF(B4408="-","-",_xldudf_EVEONLINE_CATEGORY(_FV(B4408,"category_id")))</f>
        <v>-</v>
      </c>
      <c r="K4408" s="4" cm="1">
        <f t="array" ref="K4408">IFERROR(_FV(_xldudf_EVEONLINE_TYPE(_FV(_FV(A4408,"type"),"id")),"Adjusted Price",TRUE),0)</f>
        <v>0</v>
      </c>
      <c r="L4408" s="4">
        <f t="shared" si="68"/>
        <v>0</v>
      </c>
    </row>
    <row r="4409" spans="2:12">
      <c r="B4409" t="str" cm="1">
        <f t="array" ref="B4409">IF(A4409="","-",_xldudf_EVEONLINE_GROUP(_FV(_FV(A4409,"type"),"groupID")))</f>
        <v>-</v>
      </c>
      <c r="C4409" t="str" cm="1">
        <f t="array" ref="C4409">IF(B4409="-","-",_xldudf_EVEONLINE_CATEGORY(_FV(B4409,"category_id")))</f>
        <v>-</v>
      </c>
      <c r="K4409" s="4" cm="1">
        <f t="array" ref="K4409">IFERROR(_FV(_xldudf_EVEONLINE_TYPE(_FV(_FV(A4409,"type"),"id")),"Adjusted Price",TRUE),0)</f>
        <v>0</v>
      </c>
      <c r="L4409" s="4">
        <f t="shared" si="68"/>
        <v>0</v>
      </c>
    </row>
    <row r="4410" spans="2:12">
      <c r="B4410" t="str" cm="1">
        <f t="array" ref="B4410">IF(A4410="","-",_xldudf_EVEONLINE_GROUP(_FV(_FV(A4410,"type"),"groupID")))</f>
        <v>-</v>
      </c>
      <c r="C4410" t="str" cm="1">
        <f t="array" ref="C4410">IF(B4410="-","-",_xldudf_EVEONLINE_CATEGORY(_FV(B4410,"category_id")))</f>
        <v>-</v>
      </c>
      <c r="K4410" s="4" cm="1">
        <f t="array" ref="K4410">IFERROR(_FV(_xldudf_EVEONLINE_TYPE(_FV(_FV(A4410,"type"),"id")),"Adjusted Price",TRUE),0)</f>
        <v>0</v>
      </c>
      <c r="L4410" s="4">
        <f t="shared" si="68"/>
        <v>0</v>
      </c>
    </row>
    <row r="4411" spans="2:12">
      <c r="B4411" t="str" cm="1">
        <f t="array" ref="B4411">IF(A4411="","-",_xldudf_EVEONLINE_GROUP(_FV(_FV(A4411,"type"),"groupID")))</f>
        <v>-</v>
      </c>
      <c r="C4411" t="str" cm="1">
        <f t="array" ref="C4411">IF(B4411="-","-",_xldudf_EVEONLINE_CATEGORY(_FV(B4411,"category_id")))</f>
        <v>-</v>
      </c>
      <c r="K4411" s="4" cm="1">
        <f t="array" ref="K4411">IFERROR(_FV(_xldudf_EVEONLINE_TYPE(_FV(_FV(A4411,"type"),"id")),"Adjusted Price",TRUE),0)</f>
        <v>0</v>
      </c>
      <c r="L4411" s="4">
        <f t="shared" si="68"/>
        <v>0</v>
      </c>
    </row>
    <row r="4412" spans="2:12">
      <c r="B4412" t="str" cm="1">
        <f t="array" ref="B4412">IF(A4412="","-",_xldudf_EVEONLINE_GROUP(_FV(_FV(A4412,"type"),"groupID")))</f>
        <v>-</v>
      </c>
      <c r="C4412" t="str" cm="1">
        <f t="array" ref="C4412">IF(B4412="-","-",_xldudf_EVEONLINE_CATEGORY(_FV(B4412,"category_id")))</f>
        <v>-</v>
      </c>
      <c r="K4412" s="4" cm="1">
        <f t="array" ref="K4412">IFERROR(_FV(_xldudf_EVEONLINE_TYPE(_FV(_FV(A4412,"type"),"id")),"Adjusted Price",TRUE),0)</f>
        <v>0</v>
      </c>
      <c r="L4412" s="4">
        <f t="shared" si="68"/>
        <v>0</v>
      </c>
    </row>
    <row r="4413" spans="2:12">
      <c r="B4413" t="str" cm="1">
        <f t="array" ref="B4413">IF(A4413="","-",_xldudf_EVEONLINE_GROUP(_FV(_FV(A4413,"type"),"groupID")))</f>
        <v>-</v>
      </c>
      <c r="C4413" t="str" cm="1">
        <f t="array" ref="C4413">IF(B4413="-","-",_xldudf_EVEONLINE_CATEGORY(_FV(B4413,"category_id")))</f>
        <v>-</v>
      </c>
      <c r="K4413" s="4" cm="1">
        <f t="array" ref="K4413">IFERROR(_FV(_xldudf_EVEONLINE_TYPE(_FV(_FV(A4413,"type"),"id")),"Adjusted Price",TRUE),0)</f>
        <v>0</v>
      </c>
      <c r="L4413" s="4">
        <f t="shared" si="68"/>
        <v>0</v>
      </c>
    </row>
    <row r="4414" spans="2:12">
      <c r="B4414" t="str" cm="1">
        <f t="array" ref="B4414">IF(A4414="","-",_xldudf_EVEONLINE_GROUP(_FV(_FV(A4414,"type"),"groupID")))</f>
        <v>-</v>
      </c>
      <c r="C4414" t="str" cm="1">
        <f t="array" ref="C4414">IF(B4414="-","-",_xldudf_EVEONLINE_CATEGORY(_FV(B4414,"category_id")))</f>
        <v>-</v>
      </c>
      <c r="K4414" s="4" cm="1">
        <f t="array" ref="K4414">IFERROR(_FV(_xldudf_EVEONLINE_TYPE(_FV(_FV(A4414,"type"),"id")),"Adjusted Price",TRUE),0)</f>
        <v>0</v>
      </c>
      <c r="L4414" s="4">
        <f t="shared" si="68"/>
        <v>0</v>
      </c>
    </row>
    <row r="4415" spans="2:12">
      <c r="B4415" t="str" cm="1">
        <f t="array" ref="B4415">IF(A4415="","-",_xldudf_EVEONLINE_GROUP(_FV(_FV(A4415,"type"),"groupID")))</f>
        <v>-</v>
      </c>
      <c r="C4415" t="str" cm="1">
        <f t="array" ref="C4415">IF(B4415="-","-",_xldudf_EVEONLINE_CATEGORY(_FV(B4415,"category_id")))</f>
        <v>-</v>
      </c>
      <c r="K4415" s="4" cm="1">
        <f t="array" ref="K4415">IFERROR(_FV(_xldudf_EVEONLINE_TYPE(_FV(_FV(A4415,"type"),"id")),"Adjusted Price",TRUE),0)</f>
        <v>0</v>
      </c>
      <c r="L4415" s="4">
        <f t="shared" si="68"/>
        <v>0</v>
      </c>
    </row>
    <row r="4416" spans="2:12">
      <c r="B4416" t="str" cm="1">
        <f t="array" ref="B4416">IF(A4416="","-",_xldudf_EVEONLINE_GROUP(_FV(_FV(A4416,"type"),"groupID")))</f>
        <v>-</v>
      </c>
      <c r="C4416" t="str" cm="1">
        <f t="array" ref="C4416">IF(B4416="-","-",_xldudf_EVEONLINE_CATEGORY(_FV(B4416,"category_id")))</f>
        <v>-</v>
      </c>
      <c r="K4416" s="4" cm="1">
        <f t="array" ref="K4416">IFERROR(_FV(_xldudf_EVEONLINE_TYPE(_FV(_FV(A4416,"type"),"id")),"Adjusted Price",TRUE),0)</f>
        <v>0</v>
      </c>
      <c r="L4416" s="4">
        <f t="shared" si="68"/>
        <v>0</v>
      </c>
    </row>
    <row r="4417" spans="2:12">
      <c r="B4417" t="str" cm="1">
        <f t="array" ref="B4417">IF(A4417="","-",_xldudf_EVEONLINE_GROUP(_FV(_FV(A4417,"type"),"groupID")))</f>
        <v>-</v>
      </c>
      <c r="C4417" t="str" cm="1">
        <f t="array" ref="C4417">IF(B4417="-","-",_xldudf_EVEONLINE_CATEGORY(_FV(B4417,"category_id")))</f>
        <v>-</v>
      </c>
      <c r="K4417" s="4" cm="1">
        <f t="array" ref="K4417">IFERROR(_FV(_xldudf_EVEONLINE_TYPE(_FV(_FV(A4417,"type"),"id")),"Adjusted Price",TRUE),0)</f>
        <v>0</v>
      </c>
      <c r="L4417" s="4">
        <f t="shared" si="68"/>
        <v>0</v>
      </c>
    </row>
    <row r="4418" spans="2:12">
      <c r="B4418" t="str" cm="1">
        <f t="array" ref="B4418">IF(A4418="","-",_xldudf_EVEONLINE_GROUP(_FV(_FV(A4418,"type"),"groupID")))</f>
        <v>-</v>
      </c>
      <c r="C4418" t="str" cm="1">
        <f t="array" ref="C4418">IF(B4418="-","-",_xldudf_EVEONLINE_CATEGORY(_FV(B4418,"category_id")))</f>
        <v>-</v>
      </c>
      <c r="K4418" s="4" cm="1">
        <f t="array" ref="K4418">IFERROR(_FV(_xldudf_EVEONLINE_TYPE(_FV(_FV(A4418,"type"),"id")),"Adjusted Price",TRUE),0)</f>
        <v>0</v>
      </c>
      <c r="L4418" s="4">
        <f t="shared" si="68"/>
        <v>0</v>
      </c>
    </row>
    <row r="4419" spans="2:12">
      <c r="B4419" t="str" cm="1">
        <f t="array" ref="B4419">IF(A4419="","-",_xldudf_EVEONLINE_GROUP(_FV(_FV(A4419,"type"),"groupID")))</f>
        <v>-</v>
      </c>
      <c r="C4419" t="str" cm="1">
        <f t="array" ref="C4419">IF(B4419="-","-",_xldudf_EVEONLINE_CATEGORY(_FV(B4419,"category_id")))</f>
        <v>-</v>
      </c>
      <c r="K4419" s="4" cm="1">
        <f t="array" ref="K4419">IFERROR(_FV(_xldudf_EVEONLINE_TYPE(_FV(_FV(A4419,"type"),"id")),"Adjusted Price",TRUE),0)</f>
        <v>0</v>
      </c>
      <c r="L4419" s="4">
        <f t="shared" ref="L4419:L4482" si="69">F4419*K4419</f>
        <v>0</v>
      </c>
    </row>
    <row r="4420" spans="2:12">
      <c r="B4420" t="str" cm="1">
        <f t="array" ref="B4420">IF(A4420="","-",_xldudf_EVEONLINE_GROUP(_FV(_FV(A4420,"type"),"groupID")))</f>
        <v>-</v>
      </c>
      <c r="C4420" t="str" cm="1">
        <f t="array" ref="C4420">IF(B4420="-","-",_xldudf_EVEONLINE_CATEGORY(_FV(B4420,"category_id")))</f>
        <v>-</v>
      </c>
      <c r="K4420" s="4" cm="1">
        <f t="array" ref="K4420">IFERROR(_FV(_xldudf_EVEONLINE_TYPE(_FV(_FV(A4420,"type"),"id")),"Adjusted Price",TRUE),0)</f>
        <v>0</v>
      </c>
      <c r="L4420" s="4">
        <f t="shared" si="69"/>
        <v>0</v>
      </c>
    </row>
    <row r="4421" spans="2:12">
      <c r="B4421" t="str" cm="1">
        <f t="array" ref="B4421">IF(A4421="","-",_xldudf_EVEONLINE_GROUP(_FV(_FV(A4421,"type"),"groupID")))</f>
        <v>-</v>
      </c>
      <c r="C4421" t="str" cm="1">
        <f t="array" ref="C4421">IF(B4421="-","-",_xldudf_EVEONLINE_CATEGORY(_FV(B4421,"category_id")))</f>
        <v>-</v>
      </c>
      <c r="K4421" s="4" cm="1">
        <f t="array" ref="K4421">IFERROR(_FV(_xldudf_EVEONLINE_TYPE(_FV(_FV(A4421,"type"),"id")),"Adjusted Price",TRUE),0)</f>
        <v>0</v>
      </c>
      <c r="L4421" s="4">
        <f t="shared" si="69"/>
        <v>0</v>
      </c>
    </row>
    <row r="4422" spans="2:12">
      <c r="B4422" t="str" cm="1">
        <f t="array" ref="B4422">IF(A4422="","-",_xldudf_EVEONLINE_GROUP(_FV(_FV(A4422,"type"),"groupID")))</f>
        <v>-</v>
      </c>
      <c r="C4422" t="str" cm="1">
        <f t="array" ref="C4422">IF(B4422="-","-",_xldudf_EVEONLINE_CATEGORY(_FV(B4422,"category_id")))</f>
        <v>-</v>
      </c>
      <c r="K4422" s="4" cm="1">
        <f t="array" ref="K4422">IFERROR(_FV(_xldudf_EVEONLINE_TYPE(_FV(_FV(A4422,"type"),"id")),"Adjusted Price",TRUE),0)</f>
        <v>0</v>
      </c>
      <c r="L4422" s="4">
        <f t="shared" si="69"/>
        <v>0</v>
      </c>
    </row>
    <row r="4423" spans="2:12">
      <c r="B4423" t="str" cm="1">
        <f t="array" ref="B4423">IF(A4423="","-",_xldudf_EVEONLINE_GROUP(_FV(_FV(A4423,"type"),"groupID")))</f>
        <v>-</v>
      </c>
      <c r="C4423" t="str" cm="1">
        <f t="array" ref="C4423">IF(B4423="-","-",_xldudf_EVEONLINE_CATEGORY(_FV(B4423,"category_id")))</f>
        <v>-</v>
      </c>
      <c r="K4423" s="4" cm="1">
        <f t="array" ref="K4423">IFERROR(_FV(_xldudf_EVEONLINE_TYPE(_FV(_FV(A4423,"type"),"id")),"Adjusted Price",TRUE),0)</f>
        <v>0</v>
      </c>
      <c r="L4423" s="4">
        <f t="shared" si="69"/>
        <v>0</v>
      </c>
    </row>
    <row r="4424" spans="2:12">
      <c r="B4424" t="str" cm="1">
        <f t="array" ref="B4424">IF(A4424="","-",_xldudf_EVEONLINE_GROUP(_FV(_FV(A4424,"type"),"groupID")))</f>
        <v>-</v>
      </c>
      <c r="C4424" t="str" cm="1">
        <f t="array" ref="C4424">IF(B4424="-","-",_xldudf_EVEONLINE_CATEGORY(_FV(B4424,"category_id")))</f>
        <v>-</v>
      </c>
      <c r="K4424" s="4" cm="1">
        <f t="array" ref="K4424">IFERROR(_FV(_xldudf_EVEONLINE_TYPE(_FV(_FV(A4424,"type"),"id")),"Adjusted Price",TRUE),0)</f>
        <v>0</v>
      </c>
      <c r="L4424" s="4">
        <f t="shared" si="69"/>
        <v>0</v>
      </c>
    </row>
    <row r="4425" spans="2:12">
      <c r="B4425" t="str" cm="1">
        <f t="array" ref="B4425">IF(A4425="","-",_xldudf_EVEONLINE_GROUP(_FV(_FV(A4425,"type"),"groupID")))</f>
        <v>-</v>
      </c>
      <c r="C4425" t="str" cm="1">
        <f t="array" ref="C4425">IF(B4425="-","-",_xldudf_EVEONLINE_CATEGORY(_FV(B4425,"category_id")))</f>
        <v>-</v>
      </c>
      <c r="K4425" s="4" cm="1">
        <f t="array" ref="K4425">IFERROR(_FV(_xldudf_EVEONLINE_TYPE(_FV(_FV(A4425,"type"),"id")),"Adjusted Price",TRUE),0)</f>
        <v>0</v>
      </c>
      <c r="L4425" s="4">
        <f t="shared" si="69"/>
        <v>0</v>
      </c>
    </row>
    <row r="4426" spans="2:12">
      <c r="B4426" t="str" cm="1">
        <f t="array" ref="B4426">IF(A4426="","-",_xldudf_EVEONLINE_GROUP(_FV(_FV(A4426,"type"),"groupID")))</f>
        <v>-</v>
      </c>
      <c r="C4426" t="str" cm="1">
        <f t="array" ref="C4426">IF(B4426="-","-",_xldudf_EVEONLINE_CATEGORY(_FV(B4426,"category_id")))</f>
        <v>-</v>
      </c>
      <c r="K4426" s="4" cm="1">
        <f t="array" ref="K4426">IFERROR(_FV(_xldudf_EVEONLINE_TYPE(_FV(_FV(A4426,"type"),"id")),"Adjusted Price",TRUE),0)</f>
        <v>0</v>
      </c>
      <c r="L4426" s="4">
        <f t="shared" si="69"/>
        <v>0</v>
      </c>
    </row>
    <row r="4427" spans="2:12">
      <c r="B4427" t="str" cm="1">
        <f t="array" ref="B4427">IF(A4427="","-",_xldudf_EVEONLINE_GROUP(_FV(_FV(A4427,"type"),"groupID")))</f>
        <v>-</v>
      </c>
      <c r="C4427" t="str" cm="1">
        <f t="array" ref="C4427">IF(B4427="-","-",_xldudf_EVEONLINE_CATEGORY(_FV(B4427,"category_id")))</f>
        <v>-</v>
      </c>
      <c r="K4427" s="4" cm="1">
        <f t="array" ref="K4427">IFERROR(_FV(_xldudf_EVEONLINE_TYPE(_FV(_FV(A4427,"type"),"id")),"Adjusted Price",TRUE),0)</f>
        <v>0</v>
      </c>
      <c r="L4427" s="4">
        <f t="shared" si="69"/>
        <v>0</v>
      </c>
    </row>
    <row r="4428" spans="2:12">
      <c r="B4428" t="str" cm="1">
        <f t="array" ref="B4428">IF(A4428="","-",_xldudf_EVEONLINE_GROUP(_FV(_FV(A4428,"type"),"groupID")))</f>
        <v>-</v>
      </c>
      <c r="C4428" t="str" cm="1">
        <f t="array" ref="C4428">IF(B4428="-","-",_xldudf_EVEONLINE_CATEGORY(_FV(B4428,"category_id")))</f>
        <v>-</v>
      </c>
      <c r="K4428" s="4" cm="1">
        <f t="array" ref="K4428">IFERROR(_FV(_xldudf_EVEONLINE_TYPE(_FV(_FV(A4428,"type"),"id")),"Adjusted Price",TRUE),0)</f>
        <v>0</v>
      </c>
      <c r="L4428" s="4">
        <f t="shared" si="69"/>
        <v>0</v>
      </c>
    </row>
    <row r="4429" spans="2:12">
      <c r="B4429" t="str" cm="1">
        <f t="array" ref="B4429">IF(A4429="","-",_xldudf_EVEONLINE_GROUP(_FV(_FV(A4429,"type"),"groupID")))</f>
        <v>-</v>
      </c>
      <c r="C4429" t="str" cm="1">
        <f t="array" ref="C4429">IF(B4429="-","-",_xldudf_EVEONLINE_CATEGORY(_FV(B4429,"category_id")))</f>
        <v>-</v>
      </c>
      <c r="K4429" s="4" cm="1">
        <f t="array" ref="K4429">IFERROR(_FV(_xldudf_EVEONLINE_TYPE(_FV(_FV(A4429,"type"),"id")),"Adjusted Price",TRUE),0)</f>
        <v>0</v>
      </c>
      <c r="L4429" s="4">
        <f t="shared" si="69"/>
        <v>0</v>
      </c>
    </row>
    <row r="4430" spans="2:12">
      <c r="B4430" t="str" cm="1">
        <f t="array" ref="B4430">IF(A4430="","-",_xldudf_EVEONLINE_GROUP(_FV(_FV(A4430,"type"),"groupID")))</f>
        <v>-</v>
      </c>
      <c r="C4430" t="str" cm="1">
        <f t="array" ref="C4430">IF(B4430="-","-",_xldudf_EVEONLINE_CATEGORY(_FV(B4430,"category_id")))</f>
        <v>-</v>
      </c>
      <c r="K4430" s="4" cm="1">
        <f t="array" ref="K4430">IFERROR(_FV(_xldudf_EVEONLINE_TYPE(_FV(_FV(A4430,"type"),"id")),"Adjusted Price",TRUE),0)</f>
        <v>0</v>
      </c>
      <c r="L4430" s="4">
        <f t="shared" si="69"/>
        <v>0</v>
      </c>
    </row>
    <row r="4431" spans="2:12">
      <c r="B4431" t="str" cm="1">
        <f t="array" ref="B4431">IF(A4431="","-",_xldudf_EVEONLINE_GROUP(_FV(_FV(A4431,"type"),"groupID")))</f>
        <v>-</v>
      </c>
      <c r="C4431" t="str" cm="1">
        <f t="array" ref="C4431">IF(B4431="-","-",_xldudf_EVEONLINE_CATEGORY(_FV(B4431,"category_id")))</f>
        <v>-</v>
      </c>
      <c r="K4431" s="4" cm="1">
        <f t="array" ref="K4431">IFERROR(_FV(_xldudf_EVEONLINE_TYPE(_FV(_FV(A4431,"type"),"id")),"Adjusted Price",TRUE),0)</f>
        <v>0</v>
      </c>
      <c r="L4431" s="4">
        <f t="shared" si="69"/>
        <v>0</v>
      </c>
    </row>
    <row r="4432" spans="2:12">
      <c r="B4432" t="str" cm="1">
        <f t="array" ref="B4432">IF(A4432="","-",_xldudf_EVEONLINE_GROUP(_FV(_FV(A4432,"type"),"groupID")))</f>
        <v>-</v>
      </c>
      <c r="C4432" t="str" cm="1">
        <f t="array" ref="C4432">IF(B4432="-","-",_xldudf_EVEONLINE_CATEGORY(_FV(B4432,"category_id")))</f>
        <v>-</v>
      </c>
      <c r="K4432" s="4" cm="1">
        <f t="array" ref="K4432">IFERROR(_FV(_xldudf_EVEONLINE_TYPE(_FV(_FV(A4432,"type"),"id")),"Adjusted Price",TRUE),0)</f>
        <v>0</v>
      </c>
      <c r="L4432" s="4">
        <f t="shared" si="69"/>
        <v>0</v>
      </c>
    </row>
    <row r="4433" spans="2:12">
      <c r="B4433" t="str" cm="1">
        <f t="array" ref="B4433">IF(A4433="","-",_xldudf_EVEONLINE_GROUP(_FV(_FV(A4433,"type"),"groupID")))</f>
        <v>-</v>
      </c>
      <c r="C4433" t="str" cm="1">
        <f t="array" ref="C4433">IF(B4433="-","-",_xldudf_EVEONLINE_CATEGORY(_FV(B4433,"category_id")))</f>
        <v>-</v>
      </c>
      <c r="K4433" s="4" cm="1">
        <f t="array" ref="K4433">IFERROR(_FV(_xldudf_EVEONLINE_TYPE(_FV(_FV(A4433,"type"),"id")),"Adjusted Price",TRUE),0)</f>
        <v>0</v>
      </c>
      <c r="L4433" s="4">
        <f t="shared" si="69"/>
        <v>0</v>
      </c>
    </row>
    <row r="4434" spans="2:12">
      <c r="B4434" t="str" cm="1">
        <f t="array" ref="B4434">IF(A4434="","-",_xldudf_EVEONLINE_GROUP(_FV(_FV(A4434,"type"),"groupID")))</f>
        <v>-</v>
      </c>
      <c r="C4434" t="str" cm="1">
        <f t="array" ref="C4434">IF(B4434="-","-",_xldudf_EVEONLINE_CATEGORY(_FV(B4434,"category_id")))</f>
        <v>-</v>
      </c>
      <c r="K4434" s="4" cm="1">
        <f t="array" ref="K4434">IFERROR(_FV(_xldudf_EVEONLINE_TYPE(_FV(_FV(A4434,"type"),"id")),"Adjusted Price",TRUE),0)</f>
        <v>0</v>
      </c>
      <c r="L4434" s="4">
        <f t="shared" si="69"/>
        <v>0</v>
      </c>
    </row>
    <row r="4435" spans="2:12">
      <c r="B4435" t="str" cm="1">
        <f t="array" ref="B4435">IF(A4435="","-",_xldudf_EVEONLINE_GROUP(_FV(_FV(A4435,"type"),"groupID")))</f>
        <v>-</v>
      </c>
      <c r="C4435" t="str" cm="1">
        <f t="array" ref="C4435">IF(B4435="-","-",_xldudf_EVEONLINE_CATEGORY(_FV(B4435,"category_id")))</f>
        <v>-</v>
      </c>
      <c r="K4435" s="4" cm="1">
        <f t="array" ref="K4435">IFERROR(_FV(_xldudf_EVEONLINE_TYPE(_FV(_FV(A4435,"type"),"id")),"Adjusted Price",TRUE),0)</f>
        <v>0</v>
      </c>
      <c r="L4435" s="4">
        <f t="shared" si="69"/>
        <v>0</v>
      </c>
    </row>
    <row r="4436" spans="2:12">
      <c r="B4436" t="str" cm="1">
        <f t="array" ref="B4436">IF(A4436="","-",_xldudf_EVEONLINE_GROUP(_FV(_FV(A4436,"type"),"groupID")))</f>
        <v>-</v>
      </c>
      <c r="C4436" t="str" cm="1">
        <f t="array" ref="C4436">IF(B4436="-","-",_xldudf_EVEONLINE_CATEGORY(_FV(B4436,"category_id")))</f>
        <v>-</v>
      </c>
      <c r="K4436" s="4" cm="1">
        <f t="array" ref="K4436">IFERROR(_FV(_xldudf_EVEONLINE_TYPE(_FV(_FV(A4436,"type"),"id")),"Adjusted Price",TRUE),0)</f>
        <v>0</v>
      </c>
      <c r="L4436" s="4">
        <f t="shared" si="69"/>
        <v>0</v>
      </c>
    </row>
    <row r="4437" spans="2:12">
      <c r="B4437" t="str" cm="1">
        <f t="array" ref="B4437">IF(A4437="","-",_xldudf_EVEONLINE_GROUP(_FV(_FV(A4437,"type"),"groupID")))</f>
        <v>-</v>
      </c>
      <c r="C4437" t="str" cm="1">
        <f t="array" ref="C4437">IF(B4437="-","-",_xldudf_EVEONLINE_CATEGORY(_FV(B4437,"category_id")))</f>
        <v>-</v>
      </c>
      <c r="K4437" s="4" cm="1">
        <f t="array" ref="K4437">IFERROR(_FV(_xldudf_EVEONLINE_TYPE(_FV(_FV(A4437,"type"),"id")),"Adjusted Price",TRUE),0)</f>
        <v>0</v>
      </c>
      <c r="L4437" s="4">
        <f t="shared" si="69"/>
        <v>0</v>
      </c>
    </row>
    <row r="4438" spans="2:12">
      <c r="B4438" t="str" cm="1">
        <f t="array" ref="B4438">IF(A4438="","-",_xldudf_EVEONLINE_GROUP(_FV(_FV(A4438,"type"),"groupID")))</f>
        <v>-</v>
      </c>
      <c r="C4438" t="str" cm="1">
        <f t="array" ref="C4438">IF(B4438="-","-",_xldudf_EVEONLINE_CATEGORY(_FV(B4438,"category_id")))</f>
        <v>-</v>
      </c>
      <c r="K4438" s="4" cm="1">
        <f t="array" ref="K4438">IFERROR(_FV(_xldudf_EVEONLINE_TYPE(_FV(_FV(A4438,"type"),"id")),"Adjusted Price",TRUE),0)</f>
        <v>0</v>
      </c>
      <c r="L4438" s="4">
        <f t="shared" si="69"/>
        <v>0</v>
      </c>
    </row>
    <row r="4439" spans="2:12">
      <c r="B4439" t="str" cm="1">
        <f t="array" ref="B4439">IF(A4439="","-",_xldudf_EVEONLINE_GROUP(_FV(_FV(A4439,"type"),"groupID")))</f>
        <v>-</v>
      </c>
      <c r="C4439" t="str" cm="1">
        <f t="array" ref="C4439">IF(B4439="-","-",_xldudf_EVEONLINE_CATEGORY(_FV(B4439,"category_id")))</f>
        <v>-</v>
      </c>
      <c r="K4439" s="4" cm="1">
        <f t="array" ref="K4439">IFERROR(_FV(_xldudf_EVEONLINE_TYPE(_FV(_FV(A4439,"type"),"id")),"Adjusted Price",TRUE),0)</f>
        <v>0</v>
      </c>
      <c r="L4439" s="4">
        <f t="shared" si="69"/>
        <v>0</v>
      </c>
    </row>
    <row r="4440" spans="2:12">
      <c r="B4440" t="str" cm="1">
        <f t="array" ref="B4440">IF(A4440="","-",_xldudf_EVEONLINE_GROUP(_FV(_FV(A4440,"type"),"groupID")))</f>
        <v>-</v>
      </c>
      <c r="C4440" t="str" cm="1">
        <f t="array" ref="C4440">IF(B4440="-","-",_xldudf_EVEONLINE_CATEGORY(_FV(B4440,"category_id")))</f>
        <v>-</v>
      </c>
      <c r="K4440" s="4" cm="1">
        <f t="array" ref="K4440">IFERROR(_FV(_xldudf_EVEONLINE_TYPE(_FV(_FV(A4440,"type"),"id")),"Adjusted Price",TRUE),0)</f>
        <v>0</v>
      </c>
      <c r="L4440" s="4">
        <f t="shared" si="69"/>
        <v>0</v>
      </c>
    </row>
    <row r="4441" spans="2:12">
      <c r="B4441" t="str" cm="1">
        <f t="array" ref="B4441">IF(A4441="","-",_xldudf_EVEONLINE_GROUP(_FV(_FV(A4441,"type"),"groupID")))</f>
        <v>-</v>
      </c>
      <c r="C4441" t="str" cm="1">
        <f t="array" ref="C4441">IF(B4441="-","-",_xldudf_EVEONLINE_CATEGORY(_FV(B4441,"category_id")))</f>
        <v>-</v>
      </c>
      <c r="K4441" s="4" cm="1">
        <f t="array" ref="K4441">IFERROR(_FV(_xldudf_EVEONLINE_TYPE(_FV(_FV(A4441,"type"),"id")),"Adjusted Price",TRUE),0)</f>
        <v>0</v>
      </c>
      <c r="L4441" s="4">
        <f t="shared" si="69"/>
        <v>0</v>
      </c>
    </row>
    <row r="4442" spans="2:12">
      <c r="B4442" t="str" cm="1">
        <f t="array" ref="B4442">IF(A4442="","-",_xldudf_EVEONLINE_GROUP(_FV(_FV(A4442,"type"),"groupID")))</f>
        <v>-</v>
      </c>
      <c r="C4442" t="str" cm="1">
        <f t="array" ref="C4442">IF(B4442="-","-",_xldudf_EVEONLINE_CATEGORY(_FV(B4442,"category_id")))</f>
        <v>-</v>
      </c>
      <c r="K4442" s="4" cm="1">
        <f t="array" ref="K4442">IFERROR(_FV(_xldudf_EVEONLINE_TYPE(_FV(_FV(A4442,"type"),"id")),"Adjusted Price",TRUE),0)</f>
        <v>0</v>
      </c>
      <c r="L4442" s="4">
        <f t="shared" si="69"/>
        <v>0</v>
      </c>
    </row>
    <row r="4443" spans="2:12">
      <c r="B4443" t="str" cm="1">
        <f t="array" ref="B4443">IF(A4443="","-",_xldudf_EVEONLINE_GROUP(_FV(_FV(A4443,"type"),"groupID")))</f>
        <v>-</v>
      </c>
      <c r="C4443" t="str" cm="1">
        <f t="array" ref="C4443">IF(B4443="-","-",_xldudf_EVEONLINE_CATEGORY(_FV(B4443,"category_id")))</f>
        <v>-</v>
      </c>
      <c r="K4443" s="4" cm="1">
        <f t="array" ref="K4443">IFERROR(_FV(_xldudf_EVEONLINE_TYPE(_FV(_FV(A4443,"type"),"id")),"Adjusted Price",TRUE),0)</f>
        <v>0</v>
      </c>
      <c r="L4443" s="4">
        <f t="shared" si="69"/>
        <v>0</v>
      </c>
    </row>
    <row r="4444" spans="2:12">
      <c r="B4444" t="str" cm="1">
        <f t="array" ref="B4444">IF(A4444="","-",_xldudf_EVEONLINE_GROUP(_FV(_FV(A4444,"type"),"groupID")))</f>
        <v>-</v>
      </c>
      <c r="C4444" t="str" cm="1">
        <f t="array" ref="C4444">IF(B4444="-","-",_xldudf_EVEONLINE_CATEGORY(_FV(B4444,"category_id")))</f>
        <v>-</v>
      </c>
      <c r="K4444" s="4" cm="1">
        <f t="array" ref="K4444">IFERROR(_FV(_xldudf_EVEONLINE_TYPE(_FV(_FV(A4444,"type"),"id")),"Adjusted Price",TRUE),0)</f>
        <v>0</v>
      </c>
      <c r="L4444" s="4">
        <f t="shared" si="69"/>
        <v>0</v>
      </c>
    </row>
    <row r="4445" spans="2:12">
      <c r="B4445" t="str" cm="1">
        <f t="array" ref="B4445">IF(A4445="","-",_xldudf_EVEONLINE_GROUP(_FV(_FV(A4445,"type"),"groupID")))</f>
        <v>-</v>
      </c>
      <c r="C4445" t="str" cm="1">
        <f t="array" ref="C4445">IF(B4445="-","-",_xldudf_EVEONLINE_CATEGORY(_FV(B4445,"category_id")))</f>
        <v>-</v>
      </c>
      <c r="K4445" s="4" cm="1">
        <f t="array" ref="K4445">IFERROR(_FV(_xldudf_EVEONLINE_TYPE(_FV(_FV(A4445,"type"),"id")),"Adjusted Price",TRUE),0)</f>
        <v>0</v>
      </c>
      <c r="L4445" s="4">
        <f t="shared" si="69"/>
        <v>0</v>
      </c>
    </row>
    <row r="4446" spans="2:12">
      <c r="B4446" t="str" cm="1">
        <f t="array" ref="B4446">IF(A4446="","-",_xldudf_EVEONLINE_GROUP(_FV(_FV(A4446,"type"),"groupID")))</f>
        <v>-</v>
      </c>
      <c r="C4446" t="str" cm="1">
        <f t="array" ref="C4446">IF(B4446="-","-",_xldudf_EVEONLINE_CATEGORY(_FV(B4446,"category_id")))</f>
        <v>-</v>
      </c>
      <c r="K4446" s="4" cm="1">
        <f t="array" ref="K4446">IFERROR(_FV(_xldudf_EVEONLINE_TYPE(_FV(_FV(A4446,"type"),"id")),"Adjusted Price",TRUE),0)</f>
        <v>0</v>
      </c>
      <c r="L4446" s="4">
        <f t="shared" si="69"/>
        <v>0</v>
      </c>
    </row>
    <row r="4447" spans="2:12">
      <c r="B4447" t="str" cm="1">
        <f t="array" ref="B4447">IF(A4447="","-",_xldudf_EVEONLINE_GROUP(_FV(_FV(A4447,"type"),"groupID")))</f>
        <v>-</v>
      </c>
      <c r="C4447" t="str" cm="1">
        <f t="array" ref="C4447">IF(B4447="-","-",_xldudf_EVEONLINE_CATEGORY(_FV(B4447,"category_id")))</f>
        <v>-</v>
      </c>
      <c r="K4447" s="4" cm="1">
        <f t="array" ref="K4447">IFERROR(_FV(_xldudf_EVEONLINE_TYPE(_FV(_FV(A4447,"type"),"id")),"Adjusted Price",TRUE),0)</f>
        <v>0</v>
      </c>
      <c r="L4447" s="4">
        <f t="shared" si="69"/>
        <v>0</v>
      </c>
    </row>
    <row r="4448" spans="2:12">
      <c r="B4448" t="str" cm="1">
        <f t="array" ref="B4448">IF(A4448="","-",_xldudf_EVEONLINE_GROUP(_FV(_FV(A4448,"type"),"groupID")))</f>
        <v>-</v>
      </c>
      <c r="C4448" t="str" cm="1">
        <f t="array" ref="C4448">IF(B4448="-","-",_xldudf_EVEONLINE_CATEGORY(_FV(B4448,"category_id")))</f>
        <v>-</v>
      </c>
      <c r="K4448" s="4" cm="1">
        <f t="array" ref="K4448">IFERROR(_FV(_xldudf_EVEONLINE_TYPE(_FV(_FV(A4448,"type"),"id")),"Adjusted Price",TRUE),0)</f>
        <v>0</v>
      </c>
      <c r="L4448" s="4">
        <f t="shared" si="69"/>
        <v>0</v>
      </c>
    </row>
    <row r="4449" spans="2:12">
      <c r="B4449" t="str" cm="1">
        <f t="array" ref="B4449">IF(A4449="","-",_xldudf_EVEONLINE_GROUP(_FV(_FV(A4449,"type"),"groupID")))</f>
        <v>-</v>
      </c>
      <c r="C4449" t="str" cm="1">
        <f t="array" ref="C4449">IF(B4449="-","-",_xldudf_EVEONLINE_CATEGORY(_FV(B4449,"category_id")))</f>
        <v>-</v>
      </c>
      <c r="K4449" s="4" cm="1">
        <f t="array" ref="K4449">IFERROR(_FV(_xldudf_EVEONLINE_TYPE(_FV(_FV(A4449,"type"),"id")),"Adjusted Price",TRUE),0)</f>
        <v>0</v>
      </c>
      <c r="L4449" s="4">
        <f t="shared" si="69"/>
        <v>0</v>
      </c>
    </row>
    <row r="4450" spans="2:12">
      <c r="B4450" t="str" cm="1">
        <f t="array" ref="B4450">IF(A4450="","-",_xldudf_EVEONLINE_GROUP(_FV(_FV(A4450,"type"),"groupID")))</f>
        <v>-</v>
      </c>
      <c r="C4450" t="str" cm="1">
        <f t="array" ref="C4450">IF(B4450="-","-",_xldudf_EVEONLINE_CATEGORY(_FV(B4450,"category_id")))</f>
        <v>-</v>
      </c>
      <c r="K4450" s="4" cm="1">
        <f t="array" ref="K4450">IFERROR(_FV(_xldudf_EVEONLINE_TYPE(_FV(_FV(A4450,"type"),"id")),"Adjusted Price",TRUE),0)</f>
        <v>0</v>
      </c>
      <c r="L4450" s="4">
        <f t="shared" si="69"/>
        <v>0</v>
      </c>
    </row>
    <row r="4451" spans="2:12">
      <c r="B4451" t="str" cm="1">
        <f t="array" ref="B4451">IF(A4451="","-",_xldudf_EVEONLINE_GROUP(_FV(_FV(A4451,"type"),"groupID")))</f>
        <v>-</v>
      </c>
      <c r="C4451" t="str" cm="1">
        <f t="array" ref="C4451">IF(B4451="-","-",_xldudf_EVEONLINE_CATEGORY(_FV(B4451,"category_id")))</f>
        <v>-</v>
      </c>
      <c r="K4451" s="4" cm="1">
        <f t="array" ref="K4451">IFERROR(_FV(_xldudf_EVEONLINE_TYPE(_FV(_FV(A4451,"type"),"id")),"Adjusted Price",TRUE),0)</f>
        <v>0</v>
      </c>
      <c r="L4451" s="4">
        <f t="shared" si="69"/>
        <v>0</v>
      </c>
    </row>
    <row r="4452" spans="2:12">
      <c r="B4452" t="str" cm="1">
        <f t="array" ref="B4452">IF(A4452="","-",_xldudf_EVEONLINE_GROUP(_FV(_FV(A4452,"type"),"groupID")))</f>
        <v>-</v>
      </c>
      <c r="C4452" t="str" cm="1">
        <f t="array" ref="C4452">IF(B4452="-","-",_xldudf_EVEONLINE_CATEGORY(_FV(B4452,"category_id")))</f>
        <v>-</v>
      </c>
      <c r="K4452" s="4" cm="1">
        <f t="array" ref="K4452">IFERROR(_FV(_xldudf_EVEONLINE_TYPE(_FV(_FV(A4452,"type"),"id")),"Adjusted Price",TRUE),0)</f>
        <v>0</v>
      </c>
      <c r="L4452" s="4">
        <f t="shared" si="69"/>
        <v>0</v>
      </c>
    </row>
    <row r="4453" spans="2:12">
      <c r="B4453" t="str" cm="1">
        <f t="array" ref="B4453">IF(A4453="","-",_xldudf_EVEONLINE_GROUP(_FV(_FV(A4453,"type"),"groupID")))</f>
        <v>-</v>
      </c>
      <c r="C4453" t="str" cm="1">
        <f t="array" ref="C4453">IF(B4453="-","-",_xldudf_EVEONLINE_CATEGORY(_FV(B4453,"category_id")))</f>
        <v>-</v>
      </c>
      <c r="K4453" s="4" cm="1">
        <f t="array" ref="K4453">IFERROR(_FV(_xldudf_EVEONLINE_TYPE(_FV(_FV(A4453,"type"),"id")),"Adjusted Price",TRUE),0)</f>
        <v>0</v>
      </c>
      <c r="L4453" s="4">
        <f t="shared" si="69"/>
        <v>0</v>
      </c>
    </row>
    <row r="4454" spans="2:12">
      <c r="B4454" t="str" cm="1">
        <f t="array" ref="B4454">IF(A4454="","-",_xldudf_EVEONLINE_GROUP(_FV(_FV(A4454,"type"),"groupID")))</f>
        <v>-</v>
      </c>
      <c r="C4454" t="str" cm="1">
        <f t="array" ref="C4454">IF(B4454="-","-",_xldudf_EVEONLINE_CATEGORY(_FV(B4454,"category_id")))</f>
        <v>-</v>
      </c>
      <c r="K4454" s="4" cm="1">
        <f t="array" ref="K4454">IFERROR(_FV(_xldudf_EVEONLINE_TYPE(_FV(_FV(A4454,"type"),"id")),"Adjusted Price",TRUE),0)</f>
        <v>0</v>
      </c>
      <c r="L4454" s="4">
        <f t="shared" si="69"/>
        <v>0</v>
      </c>
    </row>
    <row r="4455" spans="2:12">
      <c r="B4455" t="str" cm="1">
        <f t="array" ref="B4455">IF(A4455="","-",_xldudf_EVEONLINE_GROUP(_FV(_FV(A4455,"type"),"groupID")))</f>
        <v>-</v>
      </c>
      <c r="C4455" t="str" cm="1">
        <f t="array" ref="C4455">IF(B4455="-","-",_xldudf_EVEONLINE_CATEGORY(_FV(B4455,"category_id")))</f>
        <v>-</v>
      </c>
      <c r="K4455" s="4" cm="1">
        <f t="array" ref="K4455">IFERROR(_FV(_xldudf_EVEONLINE_TYPE(_FV(_FV(A4455,"type"),"id")),"Adjusted Price",TRUE),0)</f>
        <v>0</v>
      </c>
      <c r="L4455" s="4">
        <f t="shared" si="69"/>
        <v>0</v>
      </c>
    </row>
    <row r="4456" spans="2:12">
      <c r="B4456" t="str" cm="1">
        <f t="array" ref="B4456">IF(A4456="","-",_xldudf_EVEONLINE_GROUP(_FV(_FV(A4456,"type"),"groupID")))</f>
        <v>-</v>
      </c>
      <c r="C4456" t="str" cm="1">
        <f t="array" ref="C4456">IF(B4456="-","-",_xldudf_EVEONLINE_CATEGORY(_FV(B4456,"category_id")))</f>
        <v>-</v>
      </c>
      <c r="K4456" s="4" cm="1">
        <f t="array" ref="K4456">IFERROR(_FV(_xldudf_EVEONLINE_TYPE(_FV(_FV(A4456,"type"),"id")),"Adjusted Price",TRUE),0)</f>
        <v>0</v>
      </c>
      <c r="L4456" s="4">
        <f t="shared" si="69"/>
        <v>0</v>
      </c>
    </row>
    <row r="4457" spans="2:12">
      <c r="B4457" t="str" cm="1">
        <f t="array" ref="B4457">IF(A4457="","-",_xldudf_EVEONLINE_GROUP(_FV(_FV(A4457,"type"),"groupID")))</f>
        <v>-</v>
      </c>
      <c r="C4457" t="str" cm="1">
        <f t="array" ref="C4457">IF(B4457="-","-",_xldudf_EVEONLINE_CATEGORY(_FV(B4457,"category_id")))</f>
        <v>-</v>
      </c>
      <c r="K4457" s="4" cm="1">
        <f t="array" ref="K4457">IFERROR(_FV(_xldudf_EVEONLINE_TYPE(_FV(_FV(A4457,"type"),"id")),"Adjusted Price",TRUE),0)</f>
        <v>0</v>
      </c>
      <c r="L4457" s="4">
        <f t="shared" si="69"/>
        <v>0</v>
      </c>
    </row>
    <row r="4458" spans="2:12">
      <c r="B4458" t="str" cm="1">
        <f t="array" ref="B4458">IF(A4458="","-",_xldudf_EVEONLINE_GROUP(_FV(_FV(A4458,"type"),"groupID")))</f>
        <v>-</v>
      </c>
      <c r="C4458" t="str" cm="1">
        <f t="array" ref="C4458">IF(B4458="-","-",_xldudf_EVEONLINE_CATEGORY(_FV(B4458,"category_id")))</f>
        <v>-</v>
      </c>
      <c r="K4458" s="4" cm="1">
        <f t="array" ref="K4458">IFERROR(_FV(_xldudf_EVEONLINE_TYPE(_FV(_FV(A4458,"type"),"id")),"Adjusted Price",TRUE),0)</f>
        <v>0</v>
      </c>
      <c r="L4458" s="4">
        <f t="shared" si="69"/>
        <v>0</v>
      </c>
    </row>
    <row r="4459" spans="2:12">
      <c r="B4459" t="str" cm="1">
        <f t="array" ref="B4459">IF(A4459="","-",_xldudf_EVEONLINE_GROUP(_FV(_FV(A4459,"type"),"groupID")))</f>
        <v>-</v>
      </c>
      <c r="C4459" t="str" cm="1">
        <f t="array" ref="C4459">IF(B4459="-","-",_xldudf_EVEONLINE_CATEGORY(_FV(B4459,"category_id")))</f>
        <v>-</v>
      </c>
      <c r="K4459" s="4" cm="1">
        <f t="array" ref="K4459">IFERROR(_FV(_xldudf_EVEONLINE_TYPE(_FV(_FV(A4459,"type"),"id")),"Adjusted Price",TRUE),0)</f>
        <v>0</v>
      </c>
      <c r="L4459" s="4">
        <f t="shared" si="69"/>
        <v>0</v>
      </c>
    </row>
    <row r="4460" spans="2:12">
      <c r="B4460" t="str" cm="1">
        <f t="array" ref="B4460">IF(A4460="","-",_xldudf_EVEONLINE_GROUP(_FV(_FV(A4460,"type"),"groupID")))</f>
        <v>-</v>
      </c>
      <c r="C4460" t="str" cm="1">
        <f t="array" ref="C4460">IF(B4460="-","-",_xldudf_EVEONLINE_CATEGORY(_FV(B4460,"category_id")))</f>
        <v>-</v>
      </c>
      <c r="K4460" s="4" cm="1">
        <f t="array" ref="K4460">IFERROR(_FV(_xldudf_EVEONLINE_TYPE(_FV(_FV(A4460,"type"),"id")),"Adjusted Price",TRUE),0)</f>
        <v>0</v>
      </c>
      <c r="L4460" s="4">
        <f t="shared" si="69"/>
        <v>0</v>
      </c>
    </row>
    <row r="4461" spans="2:12">
      <c r="B4461" t="str" cm="1">
        <f t="array" ref="B4461">IF(A4461="","-",_xldudf_EVEONLINE_GROUP(_FV(_FV(A4461,"type"),"groupID")))</f>
        <v>-</v>
      </c>
      <c r="C4461" t="str" cm="1">
        <f t="array" ref="C4461">IF(B4461="-","-",_xldudf_EVEONLINE_CATEGORY(_FV(B4461,"category_id")))</f>
        <v>-</v>
      </c>
      <c r="K4461" s="4" cm="1">
        <f t="array" ref="K4461">IFERROR(_FV(_xldudf_EVEONLINE_TYPE(_FV(_FV(A4461,"type"),"id")),"Adjusted Price",TRUE),0)</f>
        <v>0</v>
      </c>
      <c r="L4461" s="4">
        <f t="shared" si="69"/>
        <v>0</v>
      </c>
    </row>
    <row r="4462" spans="2:12">
      <c r="B4462" t="str" cm="1">
        <f t="array" ref="B4462">IF(A4462="","-",_xldudf_EVEONLINE_GROUP(_FV(_FV(A4462,"type"),"groupID")))</f>
        <v>-</v>
      </c>
      <c r="C4462" t="str" cm="1">
        <f t="array" ref="C4462">IF(B4462="-","-",_xldudf_EVEONLINE_CATEGORY(_FV(B4462,"category_id")))</f>
        <v>-</v>
      </c>
      <c r="K4462" s="4" cm="1">
        <f t="array" ref="K4462">IFERROR(_FV(_xldudf_EVEONLINE_TYPE(_FV(_FV(A4462,"type"),"id")),"Adjusted Price",TRUE),0)</f>
        <v>0</v>
      </c>
      <c r="L4462" s="4">
        <f t="shared" si="69"/>
        <v>0</v>
      </c>
    </row>
    <row r="4463" spans="2:12">
      <c r="B4463" t="str" cm="1">
        <f t="array" ref="B4463">IF(A4463="","-",_xldudf_EVEONLINE_GROUP(_FV(_FV(A4463,"type"),"groupID")))</f>
        <v>-</v>
      </c>
      <c r="C4463" t="str" cm="1">
        <f t="array" ref="C4463">IF(B4463="-","-",_xldudf_EVEONLINE_CATEGORY(_FV(B4463,"category_id")))</f>
        <v>-</v>
      </c>
      <c r="K4463" s="4" cm="1">
        <f t="array" ref="K4463">IFERROR(_FV(_xldudf_EVEONLINE_TYPE(_FV(_FV(A4463,"type"),"id")),"Adjusted Price",TRUE),0)</f>
        <v>0</v>
      </c>
      <c r="L4463" s="4">
        <f t="shared" si="69"/>
        <v>0</v>
      </c>
    </row>
    <row r="4464" spans="2:12">
      <c r="B4464" t="str" cm="1">
        <f t="array" ref="B4464">IF(A4464="","-",_xldudf_EVEONLINE_GROUP(_FV(_FV(A4464,"type"),"groupID")))</f>
        <v>-</v>
      </c>
      <c r="C4464" t="str" cm="1">
        <f t="array" ref="C4464">IF(B4464="-","-",_xldudf_EVEONLINE_CATEGORY(_FV(B4464,"category_id")))</f>
        <v>-</v>
      </c>
      <c r="K4464" s="4" cm="1">
        <f t="array" ref="K4464">IFERROR(_FV(_xldudf_EVEONLINE_TYPE(_FV(_FV(A4464,"type"),"id")),"Adjusted Price",TRUE),0)</f>
        <v>0</v>
      </c>
      <c r="L4464" s="4">
        <f t="shared" si="69"/>
        <v>0</v>
      </c>
    </row>
    <row r="4465" spans="2:12">
      <c r="B4465" t="str" cm="1">
        <f t="array" ref="B4465">IF(A4465="","-",_xldudf_EVEONLINE_GROUP(_FV(_FV(A4465,"type"),"groupID")))</f>
        <v>-</v>
      </c>
      <c r="C4465" t="str" cm="1">
        <f t="array" ref="C4465">IF(B4465="-","-",_xldudf_EVEONLINE_CATEGORY(_FV(B4465,"category_id")))</f>
        <v>-</v>
      </c>
      <c r="K4465" s="4" cm="1">
        <f t="array" ref="K4465">IFERROR(_FV(_xldudf_EVEONLINE_TYPE(_FV(_FV(A4465,"type"),"id")),"Adjusted Price",TRUE),0)</f>
        <v>0</v>
      </c>
      <c r="L4465" s="4">
        <f t="shared" si="69"/>
        <v>0</v>
      </c>
    </row>
    <row r="4466" spans="2:12">
      <c r="B4466" t="str" cm="1">
        <f t="array" ref="B4466">IF(A4466="","-",_xldudf_EVEONLINE_GROUP(_FV(_FV(A4466,"type"),"groupID")))</f>
        <v>-</v>
      </c>
      <c r="C4466" t="str" cm="1">
        <f t="array" ref="C4466">IF(B4466="-","-",_xldudf_EVEONLINE_CATEGORY(_FV(B4466,"category_id")))</f>
        <v>-</v>
      </c>
      <c r="K4466" s="4" cm="1">
        <f t="array" ref="K4466">IFERROR(_FV(_xldudf_EVEONLINE_TYPE(_FV(_FV(A4466,"type"),"id")),"Adjusted Price",TRUE),0)</f>
        <v>0</v>
      </c>
      <c r="L4466" s="4">
        <f t="shared" si="69"/>
        <v>0</v>
      </c>
    </row>
    <row r="4467" spans="2:12">
      <c r="B4467" t="str" cm="1">
        <f t="array" ref="B4467">IF(A4467="","-",_xldudf_EVEONLINE_GROUP(_FV(_FV(A4467,"type"),"groupID")))</f>
        <v>-</v>
      </c>
      <c r="C4467" t="str" cm="1">
        <f t="array" ref="C4467">IF(B4467="-","-",_xldudf_EVEONLINE_CATEGORY(_FV(B4467,"category_id")))</f>
        <v>-</v>
      </c>
      <c r="K4467" s="4" cm="1">
        <f t="array" ref="K4467">IFERROR(_FV(_xldudf_EVEONLINE_TYPE(_FV(_FV(A4467,"type"),"id")),"Adjusted Price",TRUE),0)</f>
        <v>0</v>
      </c>
      <c r="L4467" s="4">
        <f t="shared" si="69"/>
        <v>0</v>
      </c>
    </row>
    <row r="4468" spans="2:12">
      <c r="B4468" t="str" cm="1">
        <f t="array" ref="B4468">IF(A4468="","-",_xldudf_EVEONLINE_GROUP(_FV(_FV(A4468,"type"),"groupID")))</f>
        <v>-</v>
      </c>
      <c r="C4468" t="str" cm="1">
        <f t="array" ref="C4468">IF(B4468="-","-",_xldudf_EVEONLINE_CATEGORY(_FV(B4468,"category_id")))</f>
        <v>-</v>
      </c>
      <c r="K4468" s="4" cm="1">
        <f t="array" ref="K4468">IFERROR(_FV(_xldudf_EVEONLINE_TYPE(_FV(_FV(A4468,"type"),"id")),"Adjusted Price",TRUE),0)</f>
        <v>0</v>
      </c>
      <c r="L4468" s="4">
        <f t="shared" si="69"/>
        <v>0</v>
      </c>
    </row>
    <row r="4469" spans="2:12">
      <c r="B4469" t="str" cm="1">
        <f t="array" ref="B4469">IF(A4469="","-",_xldudf_EVEONLINE_GROUP(_FV(_FV(A4469,"type"),"groupID")))</f>
        <v>-</v>
      </c>
      <c r="C4469" t="str" cm="1">
        <f t="array" ref="C4469">IF(B4469="-","-",_xldudf_EVEONLINE_CATEGORY(_FV(B4469,"category_id")))</f>
        <v>-</v>
      </c>
      <c r="K4469" s="4" cm="1">
        <f t="array" ref="K4469">IFERROR(_FV(_xldudf_EVEONLINE_TYPE(_FV(_FV(A4469,"type"),"id")),"Adjusted Price",TRUE),0)</f>
        <v>0</v>
      </c>
      <c r="L4469" s="4">
        <f t="shared" si="69"/>
        <v>0</v>
      </c>
    </row>
    <row r="4470" spans="2:12">
      <c r="B4470" t="str" cm="1">
        <f t="array" ref="B4470">IF(A4470="","-",_xldudf_EVEONLINE_GROUP(_FV(_FV(A4470,"type"),"groupID")))</f>
        <v>-</v>
      </c>
      <c r="C4470" t="str" cm="1">
        <f t="array" ref="C4470">IF(B4470="-","-",_xldudf_EVEONLINE_CATEGORY(_FV(B4470,"category_id")))</f>
        <v>-</v>
      </c>
      <c r="K4470" s="4" cm="1">
        <f t="array" ref="K4470">IFERROR(_FV(_xldudf_EVEONLINE_TYPE(_FV(_FV(A4470,"type"),"id")),"Adjusted Price",TRUE),0)</f>
        <v>0</v>
      </c>
      <c r="L4470" s="4">
        <f t="shared" si="69"/>
        <v>0</v>
      </c>
    </row>
    <row r="4471" spans="2:12">
      <c r="B4471" t="str" cm="1">
        <f t="array" ref="B4471">IF(A4471="","-",_xldudf_EVEONLINE_GROUP(_FV(_FV(A4471,"type"),"groupID")))</f>
        <v>-</v>
      </c>
      <c r="C4471" t="str" cm="1">
        <f t="array" ref="C4471">IF(B4471="-","-",_xldudf_EVEONLINE_CATEGORY(_FV(B4471,"category_id")))</f>
        <v>-</v>
      </c>
      <c r="K4471" s="4" cm="1">
        <f t="array" ref="K4471">IFERROR(_FV(_xldudf_EVEONLINE_TYPE(_FV(_FV(A4471,"type"),"id")),"Adjusted Price",TRUE),0)</f>
        <v>0</v>
      </c>
      <c r="L4471" s="4">
        <f t="shared" si="69"/>
        <v>0</v>
      </c>
    </row>
    <row r="4472" spans="2:12">
      <c r="B4472" t="str" cm="1">
        <f t="array" ref="B4472">IF(A4472="","-",_xldudf_EVEONLINE_GROUP(_FV(_FV(A4472,"type"),"groupID")))</f>
        <v>-</v>
      </c>
      <c r="C4472" t="str" cm="1">
        <f t="array" ref="C4472">IF(B4472="-","-",_xldudf_EVEONLINE_CATEGORY(_FV(B4472,"category_id")))</f>
        <v>-</v>
      </c>
      <c r="K4472" s="4" cm="1">
        <f t="array" ref="K4472">IFERROR(_FV(_xldudf_EVEONLINE_TYPE(_FV(_FV(A4472,"type"),"id")),"Adjusted Price",TRUE),0)</f>
        <v>0</v>
      </c>
      <c r="L4472" s="4">
        <f t="shared" si="69"/>
        <v>0</v>
      </c>
    </row>
    <row r="4473" spans="2:12">
      <c r="B4473" t="str" cm="1">
        <f t="array" ref="B4473">IF(A4473="","-",_xldudf_EVEONLINE_GROUP(_FV(_FV(A4473,"type"),"groupID")))</f>
        <v>-</v>
      </c>
      <c r="C4473" t="str" cm="1">
        <f t="array" ref="C4473">IF(B4473="-","-",_xldudf_EVEONLINE_CATEGORY(_FV(B4473,"category_id")))</f>
        <v>-</v>
      </c>
      <c r="K4473" s="4" cm="1">
        <f t="array" ref="K4473">IFERROR(_FV(_xldudf_EVEONLINE_TYPE(_FV(_FV(A4473,"type"),"id")),"Adjusted Price",TRUE),0)</f>
        <v>0</v>
      </c>
      <c r="L4473" s="4">
        <f t="shared" si="69"/>
        <v>0</v>
      </c>
    </row>
    <row r="4474" spans="2:12">
      <c r="B4474" t="str" cm="1">
        <f t="array" ref="B4474">IF(A4474="","-",_xldudf_EVEONLINE_GROUP(_FV(_FV(A4474,"type"),"groupID")))</f>
        <v>-</v>
      </c>
      <c r="C4474" t="str" cm="1">
        <f t="array" ref="C4474">IF(B4474="-","-",_xldudf_EVEONLINE_CATEGORY(_FV(B4474,"category_id")))</f>
        <v>-</v>
      </c>
      <c r="K4474" s="4" cm="1">
        <f t="array" ref="K4474">IFERROR(_FV(_xldudf_EVEONLINE_TYPE(_FV(_FV(A4474,"type"),"id")),"Adjusted Price",TRUE),0)</f>
        <v>0</v>
      </c>
      <c r="L4474" s="4">
        <f t="shared" si="69"/>
        <v>0</v>
      </c>
    </row>
    <row r="4475" spans="2:12">
      <c r="B4475" t="str" cm="1">
        <f t="array" ref="B4475">IF(A4475="","-",_xldudf_EVEONLINE_GROUP(_FV(_FV(A4475,"type"),"groupID")))</f>
        <v>-</v>
      </c>
      <c r="C4475" t="str" cm="1">
        <f t="array" ref="C4475">IF(B4475="-","-",_xldudf_EVEONLINE_CATEGORY(_FV(B4475,"category_id")))</f>
        <v>-</v>
      </c>
      <c r="K4475" s="4" cm="1">
        <f t="array" ref="K4475">IFERROR(_FV(_xldudf_EVEONLINE_TYPE(_FV(_FV(A4475,"type"),"id")),"Adjusted Price",TRUE),0)</f>
        <v>0</v>
      </c>
      <c r="L4475" s="4">
        <f t="shared" si="69"/>
        <v>0</v>
      </c>
    </row>
    <row r="4476" spans="2:12">
      <c r="B4476" t="str" cm="1">
        <f t="array" ref="B4476">IF(A4476="","-",_xldudf_EVEONLINE_GROUP(_FV(_FV(A4476,"type"),"groupID")))</f>
        <v>-</v>
      </c>
      <c r="C4476" t="str" cm="1">
        <f t="array" ref="C4476">IF(B4476="-","-",_xldudf_EVEONLINE_CATEGORY(_FV(B4476,"category_id")))</f>
        <v>-</v>
      </c>
      <c r="K4476" s="4" cm="1">
        <f t="array" ref="K4476">IFERROR(_FV(_xldudf_EVEONLINE_TYPE(_FV(_FV(A4476,"type"),"id")),"Adjusted Price",TRUE),0)</f>
        <v>0</v>
      </c>
      <c r="L4476" s="4">
        <f t="shared" si="69"/>
        <v>0</v>
      </c>
    </row>
    <row r="4477" spans="2:12">
      <c r="B4477" t="str" cm="1">
        <f t="array" ref="B4477">IF(A4477="","-",_xldudf_EVEONLINE_GROUP(_FV(_FV(A4477,"type"),"groupID")))</f>
        <v>-</v>
      </c>
      <c r="C4477" t="str" cm="1">
        <f t="array" ref="C4477">IF(B4477="-","-",_xldudf_EVEONLINE_CATEGORY(_FV(B4477,"category_id")))</f>
        <v>-</v>
      </c>
      <c r="K4477" s="4" cm="1">
        <f t="array" ref="K4477">IFERROR(_FV(_xldudf_EVEONLINE_TYPE(_FV(_FV(A4477,"type"),"id")),"Adjusted Price",TRUE),0)</f>
        <v>0</v>
      </c>
      <c r="L4477" s="4">
        <f t="shared" si="69"/>
        <v>0</v>
      </c>
    </row>
    <row r="4478" spans="2:12">
      <c r="B4478" t="str" cm="1">
        <f t="array" ref="B4478">IF(A4478="","-",_xldudf_EVEONLINE_GROUP(_FV(_FV(A4478,"type"),"groupID")))</f>
        <v>-</v>
      </c>
      <c r="C4478" t="str" cm="1">
        <f t="array" ref="C4478">IF(B4478="-","-",_xldudf_EVEONLINE_CATEGORY(_FV(B4478,"category_id")))</f>
        <v>-</v>
      </c>
      <c r="K4478" s="4" cm="1">
        <f t="array" ref="K4478">IFERROR(_FV(_xldudf_EVEONLINE_TYPE(_FV(_FV(A4478,"type"),"id")),"Adjusted Price",TRUE),0)</f>
        <v>0</v>
      </c>
      <c r="L4478" s="4">
        <f t="shared" si="69"/>
        <v>0</v>
      </c>
    </row>
    <row r="4479" spans="2:12">
      <c r="B4479" t="str" cm="1">
        <f t="array" ref="B4479">IF(A4479="","-",_xldudf_EVEONLINE_GROUP(_FV(_FV(A4479,"type"),"groupID")))</f>
        <v>-</v>
      </c>
      <c r="C4479" t="str" cm="1">
        <f t="array" ref="C4479">IF(B4479="-","-",_xldudf_EVEONLINE_CATEGORY(_FV(B4479,"category_id")))</f>
        <v>-</v>
      </c>
      <c r="K4479" s="4" cm="1">
        <f t="array" ref="K4479">IFERROR(_FV(_xldudf_EVEONLINE_TYPE(_FV(_FV(A4479,"type"),"id")),"Adjusted Price",TRUE),0)</f>
        <v>0</v>
      </c>
      <c r="L4479" s="4">
        <f t="shared" si="69"/>
        <v>0</v>
      </c>
    </row>
    <row r="4480" spans="2:12">
      <c r="B4480" t="str" cm="1">
        <f t="array" ref="B4480">IF(A4480="","-",_xldudf_EVEONLINE_GROUP(_FV(_FV(A4480,"type"),"groupID")))</f>
        <v>-</v>
      </c>
      <c r="C4480" t="str" cm="1">
        <f t="array" ref="C4480">IF(B4480="-","-",_xldudf_EVEONLINE_CATEGORY(_FV(B4480,"category_id")))</f>
        <v>-</v>
      </c>
      <c r="K4480" s="4" cm="1">
        <f t="array" ref="K4480">IFERROR(_FV(_xldudf_EVEONLINE_TYPE(_FV(_FV(A4480,"type"),"id")),"Adjusted Price",TRUE),0)</f>
        <v>0</v>
      </c>
      <c r="L4480" s="4">
        <f t="shared" si="69"/>
        <v>0</v>
      </c>
    </row>
    <row r="4481" spans="2:12">
      <c r="B4481" t="str" cm="1">
        <f t="array" ref="B4481">IF(A4481="","-",_xldudf_EVEONLINE_GROUP(_FV(_FV(A4481,"type"),"groupID")))</f>
        <v>-</v>
      </c>
      <c r="C4481" t="str" cm="1">
        <f t="array" ref="C4481">IF(B4481="-","-",_xldudf_EVEONLINE_CATEGORY(_FV(B4481,"category_id")))</f>
        <v>-</v>
      </c>
      <c r="K4481" s="4" cm="1">
        <f t="array" ref="K4481">IFERROR(_FV(_xldudf_EVEONLINE_TYPE(_FV(_FV(A4481,"type"),"id")),"Adjusted Price",TRUE),0)</f>
        <v>0</v>
      </c>
      <c r="L4481" s="4">
        <f t="shared" si="69"/>
        <v>0</v>
      </c>
    </row>
    <row r="4482" spans="2:12">
      <c r="B4482" t="str" cm="1">
        <f t="array" ref="B4482">IF(A4482="","-",_xldudf_EVEONLINE_GROUP(_FV(_FV(A4482,"type"),"groupID")))</f>
        <v>-</v>
      </c>
      <c r="C4482" t="str" cm="1">
        <f t="array" ref="C4482">IF(B4482="-","-",_xldudf_EVEONLINE_CATEGORY(_FV(B4482,"category_id")))</f>
        <v>-</v>
      </c>
      <c r="K4482" s="4" cm="1">
        <f t="array" ref="K4482">IFERROR(_FV(_xldudf_EVEONLINE_TYPE(_FV(_FV(A4482,"type"),"id")),"Adjusted Price",TRUE),0)</f>
        <v>0</v>
      </c>
      <c r="L4482" s="4">
        <f t="shared" si="69"/>
        <v>0</v>
      </c>
    </row>
    <row r="4483" spans="2:12">
      <c r="B4483" t="str" cm="1">
        <f t="array" ref="B4483">IF(A4483="","-",_xldudf_EVEONLINE_GROUP(_FV(_FV(A4483,"type"),"groupID")))</f>
        <v>-</v>
      </c>
      <c r="C4483" t="str" cm="1">
        <f t="array" ref="C4483">IF(B4483="-","-",_xldudf_EVEONLINE_CATEGORY(_FV(B4483,"category_id")))</f>
        <v>-</v>
      </c>
      <c r="K4483" s="4" cm="1">
        <f t="array" ref="K4483">IFERROR(_FV(_xldudf_EVEONLINE_TYPE(_FV(_FV(A4483,"type"),"id")),"Adjusted Price",TRUE),0)</f>
        <v>0</v>
      </c>
      <c r="L4483" s="4">
        <f t="shared" ref="L4483:L4546" si="70">F4483*K4483</f>
        <v>0</v>
      </c>
    </row>
    <row r="4484" spans="2:12">
      <c r="B4484" t="str" cm="1">
        <f t="array" ref="B4484">IF(A4484="","-",_xldudf_EVEONLINE_GROUP(_FV(_FV(A4484,"type"),"groupID")))</f>
        <v>-</v>
      </c>
      <c r="C4484" t="str" cm="1">
        <f t="array" ref="C4484">IF(B4484="-","-",_xldudf_EVEONLINE_CATEGORY(_FV(B4484,"category_id")))</f>
        <v>-</v>
      </c>
      <c r="K4484" s="4" cm="1">
        <f t="array" ref="K4484">IFERROR(_FV(_xldudf_EVEONLINE_TYPE(_FV(_FV(A4484,"type"),"id")),"Adjusted Price",TRUE),0)</f>
        <v>0</v>
      </c>
      <c r="L4484" s="4">
        <f t="shared" si="70"/>
        <v>0</v>
      </c>
    </row>
    <row r="4485" spans="2:12">
      <c r="B4485" t="str" cm="1">
        <f t="array" ref="B4485">IF(A4485="","-",_xldudf_EVEONLINE_GROUP(_FV(_FV(A4485,"type"),"groupID")))</f>
        <v>-</v>
      </c>
      <c r="C4485" t="str" cm="1">
        <f t="array" ref="C4485">IF(B4485="-","-",_xldudf_EVEONLINE_CATEGORY(_FV(B4485,"category_id")))</f>
        <v>-</v>
      </c>
      <c r="K4485" s="4" cm="1">
        <f t="array" ref="K4485">IFERROR(_FV(_xldudf_EVEONLINE_TYPE(_FV(_FV(A4485,"type"),"id")),"Adjusted Price",TRUE),0)</f>
        <v>0</v>
      </c>
      <c r="L4485" s="4">
        <f t="shared" si="70"/>
        <v>0</v>
      </c>
    </row>
    <row r="4486" spans="2:12">
      <c r="B4486" t="str" cm="1">
        <f t="array" ref="B4486">IF(A4486="","-",_xldudf_EVEONLINE_GROUP(_FV(_FV(A4486,"type"),"groupID")))</f>
        <v>-</v>
      </c>
      <c r="C4486" t="str" cm="1">
        <f t="array" ref="C4486">IF(B4486="-","-",_xldudf_EVEONLINE_CATEGORY(_FV(B4486,"category_id")))</f>
        <v>-</v>
      </c>
      <c r="K4486" s="4" cm="1">
        <f t="array" ref="K4486">IFERROR(_FV(_xldudf_EVEONLINE_TYPE(_FV(_FV(A4486,"type"),"id")),"Adjusted Price",TRUE),0)</f>
        <v>0</v>
      </c>
      <c r="L4486" s="4">
        <f t="shared" si="70"/>
        <v>0</v>
      </c>
    </row>
    <row r="4487" spans="2:12">
      <c r="B4487" t="str" cm="1">
        <f t="array" ref="B4487">IF(A4487="","-",_xldudf_EVEONLINE_GROUP(_FV(_FV(A4487,"type"),"groupID")))</f>
        <v>-</v>
      </c>
      <c r="C4487" t="str" cm="1">
        <f t="array" ref="C4487">IF(B4487="-","-",_xldudf_EVEONLINE_CATEGORY(_FV(B4487,"category_id")))</f>
        <v>-</v>
      </c>
      <c r="K4487" s="4" cm="1">
        <f t="array" ref="K4487">IFERROR(_FV(_xldudf_EVEONLINE_TYPE(_FV(_FV(A4487,"type"),"id")),"Adjusted Price",TRUE),0)</f>
        <v>0</v>
      </c>
      <c r="L4487" s="4">
        <f t="shared" si="70"/>
        <v>0</v>
      </c>
    </row>
    <row r="4488" spans="2:12">
      <c r="B4488" t="str" cm="1">
        <f t="array" ref="B4488">IF(A4488="","-",_xldudf_EVEONLINE_GROUP(_FV(_FV(A4488,"type"),"groupID")))</f>
        <v>-</v>
      </c>
      <c r="C4488" t="str" cm="1">
        <f t="array" ref="C4488">IF(B4488="-","-",_xldudf_EVEONLINE_CATEGORY(_FV(B4488,"category_id")))</f>
        <v>-</v>
      </c>
      <c r="K4488" s="4" cm="1">
        <f t="array" ref="K4488">IFERROR(_FV(_xldudf_EVEONLINE_TYPE(_FV(_FV(A4488,"type"),"id")),"Adjusted Price",TRUE),0)</f>
        <v>0</v>
      </c>
      <c r="L4488" s="4">
        <f t="shared" si="70"/>
        <v>0</v>
      </c>
    </row>
    <row r="4489" spans="2:12">
      <c r="B4489" t="str" cm="1">
        <f t="array" ref="B4489">IF(A4489="","-",_xldudf_EVEONLINE_GROUP(_FV(_FV(A4489,"type"),"groupID")))</f>
        <v>-</v>
      </c>
      <c r="C4489" t="str" cm="1">
        <f t="array" ref="C4489">IF(B4489="-","-",_xldudf_EVEONLINE_CATEGORY(_FV(B4489,"category_id")))</f>
        <v>-</v>
      </c>
      <c r="K4489" s="4" cm="1">
        <f t="array" ref="K4489">IFERROR(_FV(_xldudf_EVEONLINE_TYPE(_FV(_FV(A4489,"type"),"id")),"Adjusted Price",TRUE),0)</f>
        <v>0</v>
      </c>
      <c r="L4489" s="4">
        <f t="shared" si="70"/>
        <v>0</v>
      </c>
    </row>
    <row r="4490" spans="2:12">
      <c r="B4490" t="str" cm="1">
        <f t="array" ref="B4490">IF(A4490="","-",_xldudf_EVEONLINE_GROUP(_FV(_FV(A4490,"type"),"groupID")))</f>
        <v>-</v>
      </c>
      <c r="C4490" t="str" cm="1">
        <f t="array" ref="C4490">IF(B4490="-","-",_xldudf_EVEONLINE_CATEGORY(_FV(B4490,"category_id")))</f>
        <v>-</v>
      </c>
      <c r="K4490" s="4" cm="1">
        <f t="array" ref="K4490">IFERROR(_FV(_xldudf_EVEONLINE_TYPE(_FV(_FV(A4490,"type"),"id")),"Adjusted Price",TRUE),0)</f>
        <v>0</v>
      </c>
      <c r="L4490" s="4">
        <f t="shared" si="70"/>
        <v>0</v>
      </c>
    </row>
    <row r="4491" spans="2:12">
      <c r="B4491" t="str" cm="1">
        <f t="array" ref="B4491">IF(A4491="","-",_xldudf_EVEONLINE_GROUP(_FV(_FV(A4491,"type"),"groupID")))</f>
        <v>-</v>
      </c>
      <c r="C4491" t="str" cm="1">
        <f t="array" ref="C4491">IF(B4491="-","-",_xldudf_EVEONLINE_CATEGORY(_FV(B4491,"category_id")))</f>
        <v>-</v>
      </c>
      <c r="K4491" s="4" cm="1">
        <f t="array" ref="K4491">IFERROR(_FV(_xldudf_EVEONLINE_TYPE(_FV(_FV(A4491,"type"),"id")),"Adjusted Price",TRUE),0)</f>
        <v>0</v>
      </c>
      <c r="L4491" s="4">
        <f t="shared" si="70"/>
        <v>0</v>
      </c>
    </row>
    <row r="4492" spans="2:12">
      <c r="B4492" t="str" cm="1">
        <f t="array" ref="B4492">IF(A4492="","-",_xldudf_EVEONLINE_GROUP(_FV(_FV(A4492,"type"),"groupID")))</f>
        <v>-</v>
      </c>
      <c r="C4492" t="str" cm="1">
        <f t="array" ref="C4492">IF(B4492="-","-",_xldudf_EVEONLINE_CATEGORY(_FV(B4492,"category_id")))</f>
        <v>-</v>
      </c>
      <c r="K4492" s="4" cm="1">
        <f t="array" ref="K4492">IFERROR(_FV(_xldudf_EVEONLINE_TYPE(_FV(_FV(A4492,"type"),"id")),"Adjusted Price",TRUE),0)</f>
        <v>0</v>
      </c>
      <c r="L4492" s="4">
        <f t="shared" si="70"/>
        <v>0</v>
      </c>
    </row>
    <row r="4493" spans="2:12">
      <c r="B4493" t="str" cm="1">
        <f t="array" ref="B4493">IF(A4493="","-",_xldudf_EVEONLINE_GROUP(_FV(_FV(A4493,"type"),"groupID")))</f>
        <v>-</v>
      </c>
      <c r="C4493" t="str" cm="1">
        <f t="array" ref="C4493">IF(B4493="-","-",_xldudf_EVEONLINE_CATEGORY(_FV(B4493,"category_id")))</f>
        <v>-</v>
      </c>
      <c r="K4493" s="4" cm="1">
        <f t="array" ref="K4493">IFERROR(_FV(_xldudf_EVEONLINE_TYPE(_FV(_FV(A4493,"type"),"id")),"Adjusted Price",TRUE),0)</f>
        <v>0</v>
      </c>
      <c r="L4493" s="4">
        <f t="shared" si="70"/>
        <v>0</v>
      </c>
    </row>
    <row r="4494" spans="2:12">
      <c r="B4494" t="str" cm="1">
        <f t="array" ref="B4494">IF(A4494="","-",_xldudf_EVEONLINE_GROUP(_FV(_FV(A4494,"type"),"groupID")))</f>
        <v>-</v>
      </c>
      <c r="C4494" t="str" cm="1">
        <f t="array" ref="C4494">IF(B4494="-","-",_xldudf_EVEONLINE_CATEGORY(_FV(B4494,"category_id")))</f>
        <v>-</v>
      </c>
      <c r="K4494" s="4" cm="1">
        <f t="array" ref="K4494">IFERROR(_FV(_xldudf_EVEONLINE_TYPE(_FV(_FV(A4494,"type"),"id")),"Adjusted Price",TRUE),0)</f>
        <v>0</v>
      </c>
      <c r="L4494" s="4">
        <f t="shared" si="70"/>
        <v>0</v>
      </c>
    </row>
    <row r="4495" spans="2:12">
      <c r="B4495" t="str" cm="1">
        <f t="array" ref="B4495">IF(A4495="","-",_xldudf_EVEONLINE_GROUP(_FV(_FV(A4495,"type"),"groupID")))</f>
        <v>-</v>
      </c>
      <c r="C4495" t="str" cm="1">
        <f t="array" ref="C4495">IF(B4495="-","-",_xldudf_EVEONLINE_CATEGORY(_FV(B4495,"category_id")))</f>
        <v>-</v>
      </c>
      <c r="K4495" s="4" cm="1">
        <f t="array" ref="K4495">IFERROR(_FV(_xldudf_EVEONLINE_TYPE(_FV(_FV(A4495,"type"),"id")),"Adjusted Price",TRUE),0)</f>
        <v>0</v>
      </c>
      <c r="L4495" s="4">
        <f t="shared" si="70"/>
        <v>0</v>
      </c>
    </row>
    <row r="4496" spans="2:12">
      <c r="B4496" t="str" cm="1">
        <f t="array" ref="B4496">IF(A4496="","-",_xldudf_EVEONLINE_GROUP(_FV(_FV(A4496,"type"),"groupID")))</f>
        <v>-</v>
      </c>
      <c r="C4496" t="str" cm="1">
        <f t="array" ref="C4496">IF(B4496="-","-",_xldudf_EVEONLINE_CATEGORY(_FV(B4496,"category_id")))</f>
        <v>-</v>
      </c>
      <c r="K4496" s="4" cm="1">
        <f t="array" ref="K4496">IFERROR(_FV(_xldudf_EVEONLINE_TYPE(_FV(_FV(A4496,"type"),"id")),"Adjusted Price",TRUE),0)</f>
        <v>0</v>
      </c>
      <c r="L4496" s="4">
        <f t="shared" si="70"/>
        <v>0</v>
      </c>
    </row>
    <row r="4497" spans="2:12">
      <c r="B4497" t="str" cm="1">
        <f t="array" ref="B4497">IF(A4497="","-",_xldudf_EVEONLINE_GROUP(_FV(_FV(A4497,"type"),"groupID")))</f>
        <v>-</v>
      </c>
      <c r="C4497" t="str" cm="1">
        <f t="array" ref="C4497">IF(B4497="-","-",_xldudf_EVEONLINE_CATEGORY(_FV(B4497,"category_id")))</f>
        <v>-</v>
      </c>
      <c r="K4497" s="4" cm="1">
        <f t="array" ref="K4497">IFERROR(_FV(_xldudf_EVEONLINE_TYPE(_FV(_FV(A4497,"type"),"id")),"Adjusted Price",TRUE),0)</f>
        <v>0</v>
      </c>
      <c r="L4497" s="4">
        <f t="shared" si="70"/>
        <v>0</v>
      </c>
    </row>
    <row r="4498" spans="2:12">
      <c r="B4498" t="str" cm="1">
        <f t="array" ref="B4498">IF(A4498="","-",_xldudf_EVEONLINE_GROUP(_FV(_FV(A4498,"type"),"groupID")))</f>
        <v>-</v>
      </c>
      <c r="C4498" t="str" cm="1">
        <f t="array" ref="C4498">IF(B4498="-","-",_xldudf_EVEONLINE_CATEGORY(_FV(B4498,"category_id")))</f>
        <v>-</v>
      </c>
      <c r="K4498" s="4" cm="1">
        <f t="array" ref="K4498">IFERROR(_FV(_xldudf_EVEONLINE_TYPE(_FV(_FV(A4498,"type"),"id")),"Adjusted Price",TRUE),0)</f>
        <v>0</v>
      </c>
      <c r="L4498" s="4">
        <f t="shared" si="70"/>
        <v>0</v>
      </c>
    </row>
    <row r="4499" spans="2:12">
      <c r="B4499" t="str" cm="1">
        <f t="array" ref="B4499">IF(A4499="","-",_xldudf_EVEONLINE_GROUP(_FV(_FV(A4499,"type"),"groupID")))</f>
        <v>-</v>
      </c>
      <c r="C4499" t="str" cm="1">
        <f t="array" ref="C4499">IF(B4499="-","-",_xldudf_EVEONLINE_CATEGORY(_FV(B4499,"category_id")))</f>
        <v>-</v>
      </c>
      <c r="K4499" s="4" cm="1">
        <f t="array" ref="K4499">IFERROR(_FV(_xldudf_EVEONLINE_TYPE(_FV(_FV(A4499,"type"),"id")),"Adjusted Price",TRUE),0)</f>
        <v>0</v>
      </c>
      <c r="L4499" s="4">
        <f t="shared" si="70"/>
        <v>0</v>
      </c>
    </row>
    <row r="4500" spans="2:12">
      <c r="B4500" t="str" cm="1">
        <f t="array" ref="B4500">IF(A4500="","-",_xldudf_EVEONLINE_GROUP(_FV(_FV(A4500,"type"),"groupID")))</f>
        <v>-</v>
      </c>
      <c r="C4500" t="str" cm="1">
        <f t="array" ref="C4500">IF(B4500="-","-",_xldudf_EVEONLINE_CATEGORY(_FV(B4500,"category_id")))</f>
        <v>-</v>
      </c>
      <c r="K4500" s="4" cm="1">
        <f t="array" ref="K4500">IFERROR(_FV(_xldudf_EVEONLINE_TYPE(_FV(_FV(A4500,"type"),"id")),"Adjusted Price",TRUE),0)</f>
        <v>0</v>
      </c>
      <c r="L4500" s="4">
        <f t="shared" si="70"/>
        <v>0</v>
      </c>
    </row>
    <row r="4501" spans="2:12">
      <c r="B4501" t="str" cm="1">
        <f t="array" ref="B4501">IF(A4501="","-",_xldudf_EVEONLINE_GROUP(_FV(_FV(A4501,"type"),"groupID")))</f>
        <v>-</v>
      </c>
      <c r="C4501" t="str" cm="1">
        <f t="array" ref="C4501">IF(B4501="-","-",_xldudf_EVEONLINE_CATEGORY(_FV(B4501,"category_id")))</f>
        <v>-</v>
      </c>
      <c r="K4501" s="4" cm="1">
        <f t="array" ref="K4501">IFERROR(_FV(_xldudf_EVEONLINE_TYPE(_FV(_FV(A4501,"type"),"id")),"Adjusted Price",TRUE),0)</f>
        <v>0</v>
      </c>
      <c r="L4501" s="4">
        <f t="shared" si="70"/>
        <v>0</v>
      </c>
    </row>
    <row r="4502" spans="2:12">
      <c r="B4502" t="str" cm="1">
        <f t="array" ref="B4502">IF(A4502="","-",_xldudf_EVEONLINE_GROUP(_FV(_FV(A4502,"type"),"groupID")))</f>
        <v>-</v>
      </c>
      <c r="C4502" t="str" cm="1">
        <f t="array" ref="C4502">IF(B4502="-","-",_xldudf_EVEONLINE_CATEGORY(_FV(B4502,"category_id")))</f>
        <v>-</v>
      </c>
      <c r="K4502" s="4" cm="1">
        <f t="array" ref="K4502">IFERROR(_FV(_xldudf_EVEONLINE_TYPE(_FV(_FV(A4502,"type"),"id")),"Adjusted Price",TRUE),0)</f>
        <v>0</v>
      </c>
      <c r="L4502" s="4">
        <f t="shared" si="70"/>
        <v>0</v>
      </c>
    </row>
    <row r="4503" spans="2:12">
      <c r="B4503" t="str" cm="1">
        <f t="array" ref="B4503">IF(A4503="","-",_xldudf_EVEONLINE_GROUP(_FV(_FV(A4503,"type"),"groupID")))</f>
        <v>-</v>
      </c>
      <c r="C4503" t="str" cm="1">
        <f t="array" ref="C4503">IF(B4503="-","-",_xldudf_EVEONLINE_CATEGORY(_FV(B4503,"category_id")))</f>
        <v>-</v>
      </c>
      <c r="K4503" s="4" cm="1">
        <f t="array" ref="K4503">IFERROR(_FV(_xldudf_EVEONLINE_TYPE(_FV(_FV(A4503,"type"),"id")),"Adjusted Price",TRUE),0)</f>
        <v>0</v>
      </c>
      <c r="L4503" s="4">
        <f t="shared" si="70"/>
        <v>0</v>
      </c>
    </row>
    <row r="4504" spans="2:12">
      <c r="B4504" t="str" cm="1">
        <f t="array" ref="B4504">IF(A4504="","-",_xldudf_EVEONLINE_GROUP(_FV(_FV(A4504,"type"),"groupID")))</f>
        <v>-</v>
      </c>
      <c r="C4504" t="str" cm="1">
        <f t="array" ref="C4504">IF(B4504="-","-",_xldudf_EVEONLINE_CATEGORY(_FV(B4504,"category_id")))</f>
        <v>-</v>
      </c>
      <c r="K4504" s="4" cm="1">
        <f t="array" ref="K4504">IFERROR(_FV(_xldudf_EVEONLINE_TYPE(_FV(_FV(A4504,"type"),"id")),"Adjusted Price",TRUE),0)</f>
        <v>0</v>
      </c>
      <c r="L4504" s="4">
        <f t="shared" si="70"/>
        <v>0</v>
      </c>
    </row>
    <row r="4505" spans="2:12">
      <c r="B4505" t="str" cm="1">
        <f t="array" ref="B4505">IF(A4505="","-",_xldudf_EVEONLINE_GROUP(_FV(_FV(A4505,"type"),"groupID")))</f>
        <v>-</v>
      </c>
      <c r="C4505" t="str" cm="1">
        <f t="array" ref="C4505">IF(B4505="-","-",_xldudf_EVEONLINE_CATEGORY(_FV(B4505,"category_id")))</f>
        <v>-</v>
      </c>
      <c r="K4505" s="4" cm="1">
        <f t="array" ref="K4505">IFERROR(_FV(_xldudf_EVEONLINE_TYPE(_FV(_FV(A4505,"type"),"id")),"Adjusted Price",TRUE),0)</f>
        <v>0</v>
      </c>
      <c r="L4505" s="4">
        <f t="shared" si="70"/>
        <v>0</v>
      </c>
    </row>
    <row r="4506" spans="2:12">
      <c r="B4506" t="str" cm="1">
        <f t="array" ref="B4506">IF(A4506="","-",_xldudf_EVEONLINE_GROUP(_FV(_FV(A4506,"type"),"groupID")))</f>
        <v>-</v>
      </c>
      <c r="C4506" t="str" cm="1">
        <f t="array" ref="C4506">IF(B4506="-","-",_xldudf_EVEONLINE_CATEGORY(_FV(B4506,"category_id")))</f>
        <v>-</v>
      </c>
      <c r="K4506" s="4" cm="1">
        <f t="array" ref="K4506">IFERROR(_FV(_xldudf_EVEONLINE_TYPE(_FV(_FV(A4506,"type"),"id")),"Adjusted Price",TRUE),0)</f>
        <v>0</v>
      </c>
      <c r="L4506" s="4">
        <f t="shared" si="70"/>
        <v>0</v>
      </c>
    </row>
    <row r="4507" spans="2:12">
      <c r="B4507" t="str" cm="1">
        <f t="array" ref="B4507">IF(A4507="","-",_xldudf_EVEONLINE_GROUP(_FV(_FV(A4507,"type"),"groupID")))</f>
        <v>-</v>
      </c>
      <c r="C4507" t="str" cm="1">
        <f t="array" ref="C4507">IF(B4507="-","-",_xldudf_EVEONLINE_CATEGORY(_FV(B4507,"category_id")))</f>
        <v>-</v>
      </c>
      <c r="K4507" s="4" cm="1">
        <f t="array" ref="K4507">IFERROR(_FV(_xldudf_EVEONLINE_TYPE(_FV(_FV(A4507,"type"),"id")),"Adjusted Price",TRUE),0)</f>
        <v>0</v>
      </c>
      <c r="L4507" s="4">
        <f t="shared" si="70"/>
        <v>0</v>
      </c>
    </row>
    <row r="4508" spans="2:12">
      <c r="B4508" t="str" cm="1">
        <f t="array" ref="B4508">IF(A4508="","-",_xldudf_EVEONLINE_GROUP(_FV(_FV(A4508,"type"),"groupID")))</f>
        <v>-</v>
      </c>
      <c r="C4508" t="str" cm="1">
        <f t="array" ref="C4508">IF(B4508="-","-",_xldudf_EVEONLINE_CATEGORY(_FV(B4508,"category_id")))</f>
        <v>-</v>
      </c>
      <c r="K4508" s="4" cm="1">
        <f t="array" ref="K4508">IFERROR(_FV(_xldudf_EVEONLINE_TYPE(_FV(_FV(A4508,"type"),"id")),"Adjusted Price",TRUE),0)</f>
        <v>0</v>
      </c>
      <c r="L4508" s="4">
        <f t="shared" si="70"/>
        <v>0</v>
      </c>
    </row>
    <row r="4509" spans="2:12">
      <c r="B4509" t="str" cm="1">
        <f t="array" ref="B4509">IF(A4509="","-",_xldudf_EVEONLINE_GROUP(_FV(_FV(A4509,"type"),"groupID")))</f>
        <v>-</v>
      </c>
      <c r="C4509" t="str" cm="1">
        <f t="array" ref="C4509">IF(B4509="-","-",_xldudf_EVEONLINE_CATEGORY(_FV(B4509,"category_id")))</f>
        <v>-</v>
      </c>
      <c r="K4509" s="4" cm="1">
        <f t="array" ref="K4509">IFERROR(_FV(_xldudf_EVEONLINE_TYPE(_FV(_FV(A4509,"type"),"id")),"Adjusted Price",TRUE),0)</f>
        <v>0</v>
      </c>
      <c r="L4509" s="4">
        <f t="shared" si="70"/>
        <v>0</v>
      </c>
    </row>
    <row r="4510" spans="2:12">
      <c r="B4510" t="str" cm="1">
        <f t="array" ref="B4510">IF(A4510="","-",_xldudf_EVEONLINE_GROUP(_FV(_FV(A4510,"type"),"groupID")))</f>
        <v>-</v>
      </c>
      <c r="C4510" t="str" cm="1">
        <f t="array" ref="C4510">IF(B4510="-","-",_xldudf_EVEONLINE_CATEGORY(_FV(B4510,"category_id")))</f>
        <v>-</v>
      </c>
      <c r="K4510" s="4" cm="1">
        <f t="array" ref="K4510">IFERROR(_FV(_xldudf_EVEONLINE_TYPE(_FV(_FV(A4510,"type"),"id")),"Adjusted Price",TRUE),0)</f>
        <v>0</v>
      </c>
      <c r="L4510" s="4">
        <f t="shared" si="70"/>
        <v>0</v>
      </c>
    </row>
    <row r="4511" spans="2:12">
      <c r="B4511" t="str" cm="1">
        <f t="array" ref="B4511">IF(A4511="","-",_xldudf_EVEONLINE_GROUP(_FV(_FV(A4511,"type"),"groupID")))</f>
        <v>-</v>
      </c>
      <c r="C4511" t="str" cm="1">
        <f t="array" ref="C4511">IF(B4511="-","-",_xldudf_EVEONLINE_CATEGORY(_FV(B4511,"category_id")))</f>
        <v>-</v>
      </c>
      <c r="K4511" s="4" cm="1">
        <f t="array" ref="K4511">IFERROR(_FV(_xldudf_EVEONLINE_TYPE(_FV(_FV(A4511,"type"),"id")),"Adjusted Price",TRUE),0)</f>
        <v>0</v>
      </c>
      <c r="L4511" s="4">
        <f t="shared" si="70"/>
        <v>0</v>
      </c>
    </row>
    <row r="4512" spans="2:12">
      <c r="B4512" t="str" cm="1">
        <f t="array" ref="B4512">IF(A4512="","-",_xldudf_EVEONLINE_GROUP(_FV(_FV(A4512,"type"),"groupID")))</f>
        <v>-</v>
      </c>
      <c r="C4512" t="str" cm="1">
        <f t="array" ref="C4512">IF(B4512="-","-",_xldudf_EVEONLINE_CATEGORY(_FV(B4512,"category_id")))</f>
        <v>-</v>
      </c>
      <c r="K4512" s="4" cm="1">
        <f t="array" ref="K4512">IFERROR(_FV(_xldudf_EVEONLINE_TYPE(_FV(_FV(A4512,"type"),"id")),"Adjusted Price",TRUE),0)</f>
        <v>0</v>
      </c>
      <c r="L4512" s="4">
        <f t="shared" si="70"/>
        <v>0</v>
      </c>
    </row>
    <row r="4513" spans="2:12">
      <c r="B4513" t="str" cm="1">
        <f t="array" ref="B4513">IF(A4513="","-",_xldudf_EVEONLINE_GROUP(_FV(_FV(A4513,"type"),"groupID")))</f>
        <v>-</v>
      </c>
      <c r="C4513" t="str" cm="1">
        <f t="array" ref="C4513">IF(B4513="-","-",_xldudf_EVEONLINE_CATEGORY(_FV(B4513,"category_id")))</f>
        <v>-</v>
      </c>
      <c r="K4513" s="4" cm="1">
        <f t="array" ref="K4513">IFERROR(_FV(_xldudf_EVEONLINE_TYPE(_FV(_FV(A4513,"type"),"id")),"Adjusted Price",TRUE),0)</f>
        <v>0</v>
      </c>
      <c r="L4513" s="4">
        <f t="shared" si="70"/>
        <v>0</v>
      </c>
    </row>
    <row r="4514" spans="2:12">
      <c r="B4514" t="str" cm="1">
        <f t="array" ref="B4514">IF(A4514="","-",_xldudf_EVEONLINE_GROUP(_FV(_FV(A4514,"type"),"groupID")))</f>
        <v>-</v>
      </c>
      <c r="C4514" t="str" cm="1">
        <f t="array" ref="C4514">IF(B4514="-","-",_xldudf_EVEONLINE_CATEGORY(_FV(B4514,"category_id")))</f>
        <v>-</v>
      </c>
      <c r="K4514" s="4" cm="1">
        <f t="array" ref="K4514">IFERROR(_FV(_xldudf_EVEONLINE_TYPE(_FV(_FV(A4514,"type"),"id")),"Adjusted Price",TRUE),0)</f>
        <v>0</v>
      </c>
      <c r="L4514" s="4">
        <f t="shared" si="70"/>
        <v>0</v>
      </c>
    </row>
    <row r="4515" spans="2:12">
      <c r="B4515" t="str" cm="1">
        <f t="array" ref="B4515">IF(A4515="","-",_xldudf_EVEONLINE_GROUP(_FV(_FV(A4515,"type"),"groupID")))</f>
        <v>-</v>
      </c>
      <c r="C4515" t="str" cm="1">
        <f t="array" ref="C4515">IF(B4515="-","-",_xldudf_EVEONLINE_CATEGORY(_FV(B4515,"category_id")))</f>
        <v>-</v>
      </c>
      <c r="K4515" s="4" cm="1">
        <f t="array" ref="K4515">IFERROR(_FV(_xldudf_EVEONLINE_TYPE(_FV(_FV(A4515,"type"),"id")),"Adjusted Price",TRUE),0)</f>
        <v>0</v>
      </c>
      <c r="L4515" s="4">
        <f t="shared" si="70"/>
        <v>0</v>
      </c>
    </row>
    <row r="4516" spans="2:12">
      <c r="B4516" t="str" cm="1">
        <f t="array" ref="B4516">IF(A4516="","-",_xldudf_EVEONLINE_GROUP(_FV(_FV(A4516,"type"),"groupID")))</f>
        <v>-</v>
      </c>
      <c r="C4516" t="str" cm="1">
        <f t="array" ref="C4516">IF(B4516="-","-",_xldudf_EVEONLINE_CATEGORY(_FV(B4516,"category_id")))</f>
        <v>-</v>
      </c>
      <c r="K4516" s="4" cm="1">
        <f t="array" ref="K4516">IFERROR(_FV(_xldudf_EVEONLINE_TYPE(_FV(_FV(A4516,"type"),"id")),"Adjusted Price",TRUE),0)</f>
        <v>0</v>
      </c>
      <c r="L4516" s="4">
        <f t="shared" si="70"/>
        <v>0</v>
      </c>
    </row>
    <row r="4517" spans="2:12">
      <c r="B4517" t="str" cm="1">
        <f t="array" ref="B4517">IF(A4517="","-",_xldudf_EVEONLINE_GROUP(_FV(_FV(A4517,"type"),"groupID")))</f>
        <v>-</v>
      </c>
      <c r="C4517" t="str" cm="1">
        <f t="array" ref="C4517">IF(B4517="-","-",_xldudf_EVEONLINE_CATEGORY(_FV(B4517,"category_id")))</f>
        <v>-</v>
      </c>
      <c r="K4517" s="4" cm="1">
        <f t="array" ref="K4517">IFERROR(_FV(_xldudf_EVEONLINE_TYPE(_FV(_FV(A4517,"type"),"id")),"Adjusted Price",TRUE),0)</f>
        <v>0</v>
      </c>
      <c r="L4517" s="4">
        <f t="shared" si="70"/>
        <v>0</v>
      </c>
    </row>
    <row r="4518" spans="2:12">
      <c r="B4518" t="str" cm="1">
        <f t="array" ref="B4518">IF(A4518="","-",_xldudf_EVEONLINE_GROUP(_FV(_FV(A4518,"type"),"groupID")))</f>
        <v>-</v>
      </c>
      <c r="C4518" t="str" cm="1">
        <f t="array" ref="C4518">IF(B4518="-","-",_xldudf_EVEONLINE_CATEGORY(_FV(B4518,"category_id")))</f>
        <v>-</v>
      </c>
      <c r="K4518" s="4" cm="1">
        <f t="array" ref="K4518">IFERROR(_FV(_xldudf_EVEONLINE_TYPE(_FV(_FV(A4518,"type"),"id")),"Adjusted Price",TRUE),0)</f>
        <v>0</v>
      </c>
      <c r="L4518" s="4">
        <f t="shared" si="70"/>
        <v>0</v>
      </c>
    </row>
    <row r="4519" spans="2:12">
      <c r="B4519" t="str" cm="1">
        <f t="array" ref="B4519">IF(A4519="","-",_xldudf_EVEONLINE_GROUP(_FV(_FV(A4519,"type"),"groupID")))</f>
        <v>-</v>
      </c>
      <c r="C4519" t="str" cm="1">
        <f t="array" ref="C4519">IF(B4519="-","-",_xldudf_EVEONLINE_CATEGORY(_FV(B4519,"category_id")))</f>
        <v>-</v>
      </c>
      <c r="K4519" s="4" cm="1">
        <f t="array" ref="K4519">IFERROR(_FV(_xldudf_EVEONLINE_TYPE(_FV(_FV(A4519,"type"),"id")),"Adjusted Price",TRUE),0)</f>
        <v>0</v>
      </c>
      <c r="L4519" s="4">
        <f t="shared" si="70"/>
        <v>0</v>
      </c>
    </row>
    <row r="4520" spans="2:12">
      <c r="B4520" t="str" cm="1">
        <f t="array" ref="B4520">IF(A4520="","-",_xldudf_EVEONLINE_GROUP(_FV(_FV(A4520,"type"),"groupID")))</f>
        <v>-</v>
      </c>
      <c r="C4520" t="str" cm="1">
        <f t="array" ref="C4520">IF(B4520="-","-",_xldudf_EVEONLINE_CATEGORY(_FV(B4520,"category_id")))</f>
        <v>-</v>
      </c>
      <c r="K4520" s="4" cm="1">
        <f t="array" ref="K4520">IFERROR(_FV(_xldudf_EVEONLINE_TYPE(_FV(_FV(A4520,"type"),"id")),"Adjusted Price",TRUE),0)</f>
        <v>0</v>
      </c>
      <c r="L4520" s="4">
        <f t="shared" si="70"/>
        <v>0</v>
      </c>
    </row>
    <row r="4521" spans="2:12">
      <c r="B4521" t="str" cm="1">
        <f t="array" ref="B4521">IF(A4521="","-",_xldudf_EVEONLINE_GROUP(_FV(_FV(A4521,"type"),"groupID")))</f>
        <v>-</v>
      </c>
      <c r="C4521" t="str" cm="1">
        <f t="array" ref="C4521">IF(B4521="-","-",_xldudf_EVEONLINE_CATEGORY(_FV(B4521,"category_id")))</f>
        <v>-</v>
      </c>
      <c r="K4521" s="4" cm="1">
        <f t="array" ref="K4521">IFERROR(_FV(_xldudf_EVEONLINE_TYPE(_FV(_FV(A4521,"type"),"id")),"Adjusted Price",TRUE),0)</f>
        <v>0</v>
      </c>
      <c r="L4521" s="4">
        <f t="shared" si="70"/>
        <v>0</v>
      </c>
    </row>
    <row r="4522" spans="2:12">
      <c r="B4522" t="str" cm="1">
        <f t="array" ref="B4522">IF(A4522="","-",_xldudf_EVEONLINE_GROUP(_FV(_FV(A4522,"type"),"groupID")))</f>
        <v>-</v>
      </c>
      <c r="C4522" t="str" cm="1">
        <f t="array" ref="C4522">IF(B4522="-","-",_xldudf_EVEONLINE_CATEGORY(_FV(B4522,"category_id")))</f>
        <v>-</v>
      </c>
      <c r="K4522" s="4" cm="1">
        <f t="array" ref="K4522">IFERROR(_FV(_xldudf_EVEONLINE_TYPE(_FV(_FV(A4522,"type"),"id")),"Adjusted Price",TRUE),0)</f>
        <v>0</v>
      </c>
      <c r="L4522" s="4">
        <f t="shared" si="70"/>
        <v>0</v>
      </c>
    </row>
    <row r="4523" spans="2:12">
      <c r="B4523" t="str" cm="1">
        <f t="array" ref="B4523">IF(A4523="","-",_xldudf_EVEONLINE_GROUP(_FV(_FV(A4523,"type"),"groupID")))</f>
        <v>-</v>
      </c>
      <c r="C4523" t="str" cm="1">
        <f t="array" ref="C4523">IF(B4523="-","-",_xldudf_EVEONLINE_CATEGORY(_FV(B4523,"category_id")))</f>
        <v>-</v>
      </c>
      <c r="K4523" s="4" cm="1">
        <f t="array" ref="K4523">IFERROR(_FV(_xldudf_EVEONLINE_TYPE(_FV(_FV(A4523,"type"),"id")),"Adjusted Price",TRUE),0)</f>
        <v>0</v>
      </c>
      <c r="L4523" s="4">
        <f t="shared" si="70"/>
        <v>0</v>
      </c>
    </row>
    <row r="4524" spans="2:12">
      <c r="B4524" t="str" cm="1">
        <f t="array" ref="B4524">IF(A4524="","-",_xldudf_EVEONLINE_GROUP(_FV(_FV(A4524,"type"),"groupID")))</f>
        <v>-</v>
      </c>
      <c r="C4524" t="str" cm="1">
        <f t="array" ref="C4524">IF(B4524="-","-",_xldudf_EVEONLINE_CATEGORY(_FV(B4524,"category_id")))</f>
        <v>-</v>
      </c>
      <c r="K4524" s="4" cm="1">
        <f t="array" ref="K4524">IFERROR(_FV(_xldudf_EVEONLINE_TYPE(_FV(_FV(A4524,"type"),"id")),"Adjusted Price",TRUE),0)</f>
        <v>0</v>
      </c>
      <c r="L4524" s="4">
        <f t="shared" si="70"/>
        <v>0</v>
      </c>
    </row>
    <row r="4525" spans="2:12">
      <c r="B4525" t="str" cm="1">
        <f t="array" ref="B4525">IF(A4525="","-",_xldudf_EVEONLINE_GROUP(_FV(_FV(A4525,"type"),"groupID")))</f>
        <v>-</v>
      </c>
      <c r="C4525" t="str" cm="1">
        <f t="array" ref="C4525">IF(B4525="-","-",_xldudf_EVEONLINE_CATEGORY(_FV(B4525,"category_id")))</f>
        <v>-</v>
      </c>
      <c r="K4525" s="4" cm="1">
        <f t="array" ref="K4525">IFERROR(_FV(_xldudf_EVEONLINE_TYPE(_FV(_FV(A4525,"type"),"id")),"Adjusted Price",TRUE),0)</f>
        <v>0</v>
      </c>
      <c r="L4525" s="4">
        <f t="shared" si="70"/>
        <v>0</v>
      </c>
    </row>
    <row r="4526" spans="2:12">
      <c r="B4526" t="str" cm="1">
        <f t="array" ref="B4526">IF(A4526="","-",_xldudf_EVEONLINE_GROUP(_FV(_FV(A4526,"type"),"groupID")))</f>
        <v>-</v>
      </c>
      <c r="C4526" t="str" cm="1">
        <f t="array" ref="C4526">IF(B4526="-","-",_xldudf_EVEONLINE_CATEGORY(_FV(B4526,"category_id")))</f>
        <v>-</v>
      </c>
      <c r="K4526" s="4" cm="1">
        <f t="array" ref="K4526">IFERROR(_FV(_xldudf_EVEONLINE_TYPE(_FV(_FV(A4526,"type"),"id")),"Adjusted Price",TRUE),0)</f>
        <v>0</v>
      </c>
      <c r="L4526" s="4">
        <f t="shared" si="70"/>
        <v>0</v>
      </c>
    </row>
    <row r="4527" spans="2:12">
      <c r="B4527" t="str" cm="1">
        <f t="array" ref="B4527">IF(A4527="","-",_xldudf_EVEONLINE_GROUP(_FV(_FV(A4527,"type"),"groupID")))</f>
        <v>-</v>
      </c>
      <c r="C4527" t="str" cm="1">
        <f t="array" ref="C4527">IF(B4527="-","-",_xldudf_EVEONLINE_CATEGORY(_FV(B4527,"category_id")))</f>
        <v>-</v>
      </c>
      <c r="K4527" s="4" cm="1">
        <f t="array" ref="K4527">IFERROR(_FV(_xldudf_EVEONLINE_TYPE(_FV(_FV(A4527,"type"),"id")),"Adjusted Price",TRUE),0)</f>
        <v>0</v>
      </c>
      <c r="L4527" s="4">
        <f t="shared" si="70"/>
        <v>0</v>
      </c>
    </row>
    <row r="4528" spans="2:12">
      <c r="B4528" t="str" cm="1">
        <f t="array" ref="B4528">IF(A4528="","-",_xldudf_EVEONLINE_GROUP(_FV(_FV(A4528,"type"),"groupID")))</f>
        <v>-</v>
      </c>
      <c r="C4528" t="str" cm="1">
        <f t="array" ref="C4528">IF(B4528="-","-",_xldudf_EVEONLINE_CATEGORY(_FV(B4528,"category_id")))</f>
        <v>-</v>
      </c>
      <c r="K4528" s="4" cm="1">
        <f t="array" ref="K4528">IFERROR(_FV(_xldudf_EVEONLINE_TYPE(_FV(_FV(A4528,"type"),"id")),"Adjusted Price",TRUE),0)</f>
        <v>0</v>
      </c>
      <c r="L4528" s="4">
        <f t="shared" si="70"/>
        <v>0</v>
      </c>
    </row>
    <row r="4529" spans="2:12">
      <c r="B4529" t="str" cm="1">
        <f t="array" ref="B4529">IF(A4529="","-",_xldudf_EVEONLINE_GROUP(_FV(_FV(A4529,"type"),"groupID")))</f>
        <v>-</v>
      </c>
      <c r="C4529" t="str" cm="1">
        <f t="array" ref="C4529">IF(B4529="-","-",_xldudf_EVEONLINE_CATEGORY(_FV(B4529,"category_id")))</f>
        <v>-</v>
      </c>
      <c r="K4529" s="4" cm="1">
        <f t="array" ref="K4529">IFERROR(_FV(_xldudf_EVEONLINE_TYPE(_FV(_FV(A4529,"type"),"id")),"Adjusted Price",TRUE),0)</f>
        <v>0</v>
      </c>
      <c r="L4529" s="4">
        <f t="shared" si="70"/>
        <v>0</v>
      </c>
    </row>
    <row r="4530" spans="2:12">
      <c r="B4530" t="str" cm="1">
        <f t="array" ref="B4530">IF(A4530="","-",_xldudf_EVEONLINE_GROUP(_FV(_FV(A4530,"type"),"groupID")))</f>
        <v>-</v>
      </c>
      <c r="C4530" t="str" cm="1">
        <f t="array" ref="C4530">IF(B4530="-","-",_xldudf_EVEONLINE_CATEGORY(_FV(B4530,"category_id")))</f>
        <v>-</v>
      </c>
      <c r="K4530" s="4" cm="1">
        <f t="array" ref="K4530">IFERROR(_FV(_xldudf_EVEONLINE_TYPE(_FV(_FV(A4530,"type"),"id")),"Adjusted Price",TRUE),0)</f>
        <v>0</v>
      </c>
      <c r="L4530" s="4">
        <f t="shared" si="70"/>
        <v>0</v>
      </c>
    </row>
    <row r="4531" spans="2:12">
      <c r="B4531" t="str" cm="1">
        <f t="array" ref="B4531">IF(A4531="","-",_xldudf_EVEONLINE_GROUP(_FV(_FV(A4531,"type"),"groupID")))</f>
        <v>-</v>
      </c>
      <c r="C4531" t="str" cm="1">
        <f t="array" ref="C4531">IF(B4531="-","-",_xldudf_EVEONLINE_CATEGORY(_FV(B4531,"category_id")))</f>
        <v>-</v>
      </c>
      <c r="K4531" s="4" cm="1">
        <f t="array" ref="K4531">IFERROR(_FV(_xldudf_EVEONLINE_TYPE(_FV(_FV(A4531,"type"),"id")),"Adjusted Price",TRUE),0)</f>
        <v>0</v>
      </c>
      <c r="L4531" s="4">
        <f t="shared" si="70"/>
        <v>0</v>
      </c>
    </row>
    <row r="4532" spans="2:12">
      <c r="B4532" t="str" cm="1">
        <f t="array" ref="B4532">IF(A4532="","-",_xldudf_EVEONLINE_GROUP(_FV(_FV(A4532,"type"),"groupID")))</f>
        <v>-</v>
      </c>
      <c r="C4532" t="str" cm="1">
        <f t="array" ref="C4532">IF(B4532="-","-",_xldudf_EVEONLINE_CATEGORY(_FV(B4532,"category_id")))</f>
        <v>-</v>
      </c>
      <c r="K4532" s="4" cm="1">
        <f t="array" ref="K4532">IFERROR(_FV(_xldudf_EVEONLINE_TYPE(_FV(_FV(A4532,"type"),"id")),"Adjusted Price",TRUE),0)</f>
        <v>0</v>
      </c>
      <c r="L4532" s="4">
        <f t="shared" si="70"/>
        <v>0</v>
      </c>
    </row>
    <row r="4533" spans="2:12">
      <c r="B4533" t="str" cm="1">
        <f t="array" ref="B4533">IF(A4533="","-",_xldudf_EVEONLINE_GROUP(_FV(_FV(A4533,"type"),"groupID")))</f>
        <v>-</v>
      </c>
      <c r="C4533" t="str" cm="1">
        <f t="array" ref="C4533">IF(B4533="-","-",_xldudf_EVEONLINE_CATEGORY(_FV(B4533,"category_id")))</f>
        <v>-</v>
      </c>
      <c r="K4533" s="4" cm="1">
        <f t="array" ref="K4533">IFERROR(_FV(_xldudf_EVEONLINE_TYPE(_FV(_FV(A4533,"type"),"id")),"Adjusted Price",TRUE),0)</f>
        <v>0</v>
      </c>
      <c r="L4533" s="4">
        <f t="shared" si="70"/>
        <v>0</v>
      </c>
    </row>
    <row r="4534" spans="2:12">
      <c r="B4534" t="str" cm="1">
        <f t="array" ref="B4534">IF(A4534="","-",_xldudf_EVEONLINE_GROUP(_FV(_FV(A4534,"type"),"groupID")))</f>
        <v>-</v>
      </c>
      <c r="C4534" t="str" cm="1">
        <f t="array" ref="C4534">IF(B4534="-","-",_xldudf_EVEONLINE_CATEGORY(_FV(B4534,"category_id")))</f>
        <v>-</v>
      </c>
      <c r="K4534" s="4" cm="1">
        <f t="array" ref="K4534">IFERROR(_FV(_xldudf_EVEONLINE_TYPE(_FV(_FV(A4534,"type"),"id")),"Adjusted Price",TRUE),0)</f>
        <v>0</v>
      </c>
      <c r="L4534" s="4">
        <f t="shared" si="70"/>
        <v>0</v>
      </c>
    </row>
    <row r="4535" spans="2:12">
      <c r="B4535" t="str" cm="1">
        <f t="array" ref="B4535">IF(A4535="","-",_xldudf_EVEONLINE_GROUP(_FV(_FV(A4535,"type"),"groupID")))</f>
        <v>-</v>
      </c>
      <c r="C4535" t="str" cm="1">
        <f t="array" ref="C4535">IF(B4535="-","-",_xldudf_EVEONLINE_CATEGORY(_FV(B4535,"category_id")))</f>
        <v>-</v>
      </c>
      <c r="K4535" s="4" cm="1">
        <f t="array" ref="K4535">IFERROR(_FV(_xldudf_EVEONLINE_TYPE(_FV(_FV(A4535,"type"),"id")),"Adjusted Price",TRUE),0)</f>
        <v>0</v>
      </c>
      <c r="L4535" s="4">
        <f t="shared" si="70"/>
        <v>0</v>
      </c>
    </row>
    <row r="4536" spans="2:12">
      <c r="B4536" t="str" cm="1">
        <f t="array" ref="B4536">IF(A4536="","-",_xldudf_EVEONLINE_GROUP(_FV(_FV(A4536,"type"),"groupID")))</f>
        <v>-</v>
      </c>
      <c r="C4536" t="str" cm="1">
        <f t="array" ref="C4536">IF(B4536="-","-",_xldudf_EVEONLINE_CATEGORY(_FV(B4536,"category_id")))</f>
        <v>-</v>
      </c>
      <c r="K4536" s="4" cm="1">
        <f t="array" ref="K4536">IFERROR(_FV(_xldudf_EVEONLINE_TYPE(_FV(_FV(A4536,"type"),"id")),"Adjusted Price",TRUE),0)</f>
        <v>0</v>
      </c>
      <c r="L4536" s="4">
        <f t="shared" si="70"/>
        <v>0</v>
      </c>
    </row>
    <row r="4537" spans="2:12">
      <c r="B4537" t="str" cm="1">
        <f t="array" ref="B4537">IF(A4537="","-",_xldudf_EVEONLINE_GROUP(_FV(_FV(A4537,"type"),"groupID")))</f>
        <v>-</v>
      </c>
      <c r="C4537" t="str" cm="1">
        <f t="array" ref="C4537">IF(B4537="-","-",_xldudf_EVEONLINE_CATEGORY(_FV(B4537,"category_id")))</f>
        <v>-</v>
      </c>
      <c r="K4537" s="4" cm="1">
        <f t="array" ref="K4537">IFERROR(_FV(_xldudf_EVEONLINE_TYPE(_FV(_FV(A4537,"type"),"id")),"Adjusted Price",TRUE),0)</f>
        <v>0</v>
      </c>
      <c r="L4537" s="4">
        <f t="shared" si="70"/>
        <v>0</v>
      </c>
    </row>
    <row r="4538" spans="2:12">
      <c r="B4538" t="str" cm="1">
        <f t="array" ref="B4538">IF(A4538="","-",_xldudf_EVEONLINE_GROUP(_FV(_FV(A4538,"type"),"groupID")))</f>
        <v>-</v>
      </c>
      <c r="C4538" t="str" cm="1">
        <f t="array" ref="C4538">IF(B4538="-","-",_xldudf_EVEONLINE_CATEGORY(_FV(B4538,"category_id")))</f>
        <v>-</v>
      </c>
      <c r="K4538" s="4" cm="1">
        <f t="array" ref="K4538">IFERROR(_FV(_xldudf_EVEONLINE_TYPE(_FV(_FV(A4538,"type"),"id")),"Adjusted Price",TRUE),0)</f>
        <v>0</v>
      </c>
      <c r="L4538" s="4">
        <f t="shared" si="70"/>
        <v>0</v>
      </c>
    </row>
    <row r="4539" spans="2:12">
      <c r="B4539" t="str" cm="1">
        <f t="array" ref="B4539">IF(A4539="","-",_xldudf_EVEONLINE_GROUP(_FV(_FV(A4539,"type"),"groupID")))</f>
        <v>-</v>
      </c>
      <c r="C4539" t="str" cm="1">
        <f t="array" ref="C4539">IF(B4539="-","-",_xldudf_EVEONLINE_CATEGORY(_FV(B4539,"category_id")))</f>
        <v>-</v>
      </c>
      <c r="K4539" s="4" cm="1">
        <f t="array" ref="K4539">IFERROR(_FV(_xldudf_EVEONLINE_TYPE(_FV(_FV(A4539,"type"),"id")),"Adjusted Price",TRUE),0)</f>
        <v>0</v>
      </c>
      <c r="L4539" s="4">
        <f t="shared" si="70"/>
        <v>0</v>
      </c>
    </row>
    <row r="4540" spans="2:12">
      <c r="B4540" t="str" cm="1">
        <f t="array" ref="B4540">IF(A4540="","-",_xldudf_EVEONLINE_GROUP(_FV(_FV(A4540,"type"),"groupID")))</f>
        <v>-</v>
      </c>
      <c r="C4540" t="str" cm="1">
        <f t="array" ref="C4540">IF(B4540="-","-",_xldudf_EVEONLINE_CATEGORY(_FV(B4540,"category_id")))</f>
        <v>-</v>
      </c>
      <c r="K4540" s="4" cm="1">
        <f t="array" ref="K4540">IFERROR(_FV(_xldudf_EVEONLINE_TYPE(_FV(_FV(A4540,"type"),"id")),"Adjusted Price",TRUE),0)</f>
        <v>0</v>
      </c>
      <c r="L4540" s="4">
        <f t="shared" si="70"/>
        <v>0</v>
      </c>
    </row>
    <row r="4541" spans="2:12">
      <c r="B4541" t="str" cm="1">
        <f t="array" ref="B4541">IF(A4541="","-",_xldudf_EVEONLINE_GROUP(_FV(_FV(A4541,"type"),"groupID")))</f>
        <v>-</v>
      </c>
      <c r="C4541" t="str" cm="1">
        <f t="array" ref="C4541">IF(B4541="-","-",_xldudf_EVEONLINE_CATEGORY(_FV(B4541,"category_id")))</f>
        <v>-</v>
      </c>
      <c r="K4541" s="4" cm="1">
        <f t="array" ref="K4541">IFERROR(_FV(_xldudf_EVEONLINE_TYPE(_FV(_FV(A4541,"type"),"id")),"Adjusted Price",TRUE),0)</f>
        <v>0</v>
      </c>
      <c r="L4541" s="4">
        <f t="shared" si="70"/>
        <v>0</v>
      </c>
    </row>
    <row r="4542" spans="2:12">
      <c r="B4542" t="str" cm="1">
        <f t="array" ref="B4542">IF(A4542="","-",_xldudf_EVEONLINE_GROUP(_FV(_FV(A4542,"type"),"groupID")))</f>
        <v>-</v>
      </c>
      <c r="C4542" t="str" cm="1">
        <f t="array" ref="C4542">IF(B4542="-","-",_xldudf_EVEONLINE_CATEGORY(_FV(B4542,"category_id")))</f>
        <v>-</v>
      </c>
      <c r="K4542" s="4" cm="1">
        <f t="array" ref="K4542">IFERROR(_FV(_xldudf_EVEONLINE_TYPE(_FV(_FV(A4542,"type"),"id")),"Adjusted Price",TRUE),0)</f>
        <v>0</v>
      </c>
      <c r="L4542" s="4">
        <f t="shared" si="70"/>
        <v>0</v>
      </c>
    </row>
    <row r="4543" spans="2:12">
      <c r="B4543" t="str" cm="1">
        <f t="array" ref="B4543">IF(A4543="","-",_xldudf_EVEONLINE_GROUP(_FV(_FV(A4543,"type"),"groupID")))</f>
        <v>-</v>
      </c>
      <c r="C4543" t="str" cm="1">
        <f t="array" ref="C4543">IF(B4543="-","-",_xldudf_EVEONLINE_CATEGORY(_FV(B4543,"category_id")))</f>
        <v>-</v>
      </c>
      <c r="K4543" s="4" cm="1">
        <f t="array" ref="K4543">IFERROR(_FV(_xldudf_EVEONLINE_TYPE(_FV(_FV(A4543,"type"),"id")),"Adjusted Price",TRUE),0)</f>
        <v>0</v>
      </c>
      <c r="L4543" s="4">
        <f t="shared" si="70"/>
        <v>0</v>
      </c>
    </row>
    <row r="4544" spans="2:12">
      <c r="B4544" t="str" cm="1">
        <f t="array" ref="B4544">IF(A4544="","-",_xldudf_EVEONLINE_GROUP(_FV(_FV(A4544,"type"),"groupID")))</f>
        <v>-</v>
      </c>
      <c r="C4544" t="str" cm="1">
        <f t="array" ref="C4544">IF(B4544="-","-",_xldudf_EVEONLINE_CATEGORY(_FV(B4544,"category_id")))</f>
        <v>-</v>
      </c>
      <c r="K4544" s="4" cm="1">
        <f t="array" ref="K4544">IFERROR(_FV(_xldudf_EVEONLINE_TYPE(_FV(_FV(A4544,"type"),"id")),"Adjusted Price",TRUE),0)</f>
        <v>0</v>
      </c>
      <c r="L4544" s="4">
        <f t="shared" si="70"/>
        <v>0</v>
      </c>
    </row>
    <row r="4545" spans="2:12">
      <c r="B4545" t="str" cm="1">
        <f t="array" ref="B4545">IF(A4545="","-",_xldudf_EVEONLINE_GROUP(_FV(_FV(A4545,"type"),"groupID")))</f>
        <v>-</v>
      </c>
      <c r="C4545" t="str" cm="1">
        <f t="array" ref="C4545">IF(B4545="-","-",_xldudf_EVEONLINE_CATEGORY(_FV(B4545,"category_id")))</f>
        <v>-</v>
      </c>
      <c r="K4545" s="4" cm="1">
        <f t="array" ref="K4545">IFERROR(_FV(_xldudf_EVEONLINE_TYPE(_FV(_FV(A4545,"type"),"id")),"Adjusted Price",TRUE),0)</f>
        <v>0</v>
      </c>
      <c r="L4545" s="4">
        <f t="shared" si="70"/>
        <v>0</v>
      </c>
    </row>
    <row r="4546" spans="2:12">
      <c r="B4546" t="str" cm="1">
        <f t="array" ref="B4546">IF(A4546="","-",_xldudf_EVEONLINE_GROUP(_FV(_FV(A4546,"type"),"groupID")))</f>
        <v>-</v>
      </c>
      <c r="C4546" t="str" cm="1">
        <f t="array" ref="C4546">IF(B4546="-","-",_xldudf_EVEONLINE_CATEGORY(_FV(B4546,"category_id")))</f>
        <v>-</v>
      </c>
      <c r="K4546" s="4" cm="1">
        <f t="array" ref="K4546">IFERROR(_FV(_xldudf_EVEONLINE_TYPE(_FV(_FV(A4546,"type"),"id")),"Adjusted Price",TRUE),0)</f>
        <v>0</v>
      </c>
      <c r="L4546" s="4">
        <f t="shared" si="70"/>
        <v>0</v>
      </c>
    </row>
    <row r="4547" spans="2:12">
      <c r="B4547" t="str" cm="1">
        <f t="array" ref="B4547">IF(A4547="","-",_xldudf_EVEONLINE_GROUP(_FV(_FV(A4547,"type"),"groupID")))</f>
        <v>-</v>
      </c>
      <c r="C4547" t="str" cm="1">
        <f t="array" ref="C4547">IF(B4547="-","-",_xldudf_EVEONLINE_CATEGORY(_FV(B4547,"category_id")))</f>
        <v>-</v>
      </c>
      <c r="K4547" s="4" cm="1">
        <f t="array" ref="K4547">IFERROR(_FV(_xldudf_EVEONLINE_TYPE(_FV(_FV(A4547,"type"),"id")),"Adjusted Price",TRUE),0)</f>
        <v>0</v>
      </c>
      <c r="L4547" s="4">
        <f t="shared" ref="L4547:L4610" si="71">F4547*K4547</f>
        <v>0</v>
      </c>
    </row>
    <row r="4548" spans="2:12">
      <c r="B4548" t="str" cm="1">
        <f t="array" ref="B4548">IF(A4548="","-",_xldudf_EVEONLINE_GROUP(_FV(_FV(A4548,"type"),"groupID")))</f>
        <v>-</v>
      </c>
      <c r="C4548" t="str" cm="1">
        <f t="array" ref="C4548">IF(B4548="-","-",_xldudf_EVEONLINE_CATEGORY(_FV(B4548,"category_id")))</f>
        <v>-</v>
      </c>
      <c r="K4548" s="4" cm="1">
        <f t="array" ref="K4548">IFERROR(_FV(_xldudf_EVEONLINE_TYPE(_FV(_FV(A4548,"type"),"id")),"Adjusted Price",TRUE),0)</f>
        <v>0</v>
      </c>
      <c r="L4548" s="4">
        <f t="shared" si="71"/>
        <v>0</v>
      </c>
    </row>
    <row r="4549" spans="2:12">
      <c r="B4549" t="str" cm="1">
        <f t="array" ref="B4549">IF(A4549="","-",_xldudf_EVEONLINE_GROUP(_FV(_FV(A4549,"type"),"groupID")))</f>
        <v>-</v>
      </c>
      <c r="C4549" t="str" cm="1">
        <f t="array" ref="C4549">IF(B4549="-","-",_xldudf_EVEONLINE_CATEGORY(_FV(B4549,"category_id")))</f>
        <v>-</v>
      </c>
      <c r="K4549" s="4" cm="1">
        <f t="array" ref="K4549">IFERROR(_FV(_xldudf_EVEONLINE_TYPE(_FV(_FV(A4549,"type"),"id")),"Adjusted Price",TRUE),0)</f>
        <v>0</v>
      </c>
      <c r="L4549" s="4">
        <f t="shared" si="71"/>
        <v>0</v>
      </c>
    </row>
    <row r="4550" spans="2:12">
      <c r="B4550" t="str" cm="1">
        <f t="array" ref="B4550">IF(A4550="","-",_xldudf_EVEONLINE_GROUP(_FV(_FV(A4550,"type"),"groupID")))</f>
        <v>-</v>
      </c>
      <c r="C4550" t="str" cm="1">
        <f t="array" ref="C4550">IF(B4550="-","-",_xldudf_EVEONLINE_CATEGORY(_FV(B4550,"category_id")))</f>
        <v>-</v>
      </c>
      <c r="K4550" s="4" cm="1">
        <f t="array" ref="K4550">IFERROR(_FV(_xldudf_EVEONLINE_TYPE(_FV(_FV(A4550,"type"),"id")),"Adjusted Price",TRUE),0)</f>
        <v>0</v>
      </c>
      <c r="L4550" s="4">
        <f t="shared" si="71"/>
        <v>0</v>
      </c>
    </row>
    <row r="4551" spans="2:12">
      <c r="B4551" t="str" cm="1">
        <f t="array" ref="B4551">IF(A4551="","-",_xldudf_EVEONLINE_GROUP(_FV(_FV(A4551,"type"),"groupID")))</f>
        <v>-</v>
      </c>
      <c r="C4551" t="str" cm="1">
        <f t="array" ref="C4551">IF(B4551="-","-",_xldudf_EVEONLINE_CATEGORY(_FV(B4551,"category_id")))</f>
        <v>-</v>
      </c>
      <c r="K4551" s="4" cm="1">
        <f t="array" ref="K4551">IFERROR(_FV(_xldudf_EVEONLINE_TYPE(_FV(_FV(A4551,"type"),"id")),"Adjusted Price",TRUE),0)</f>
        <v>0</v>
      </c>
      <c r="L4551" s="4">
        <f t="shared" si="71"/>
        <v>0</v>
      </c>
    </row>
    <row r="4552" spans="2:12">
      <c r="B4552" t="str" cm="1">
        <f t="array" ref="B4552">IF(A4552="","-",_xldudf_EVEONLINE_GROUP(_FV(_FV(A4552,"type"),"groupID")))</f>
        <v>-</v>
      </c>
      <c r="C4552" t="str" cm="1">
        <f t="array" ref="C4552">IF(B4552="-","-",_xldudf_EVEONLINE_CATEGORY(_FV(B4552,"category_id")))</f>
        <v>-</v>
      </c>
      <c r="K4552" s="4" cm="1">
        <f t="array" ref="K4552">IFERROR(_FV(_xldudf_EVEONLINE_TYPE(_FV(_FV(A4552,"type"),"id")),"Adjusted Price",TRUE),0)</f>
        <v>0</v>
      </c>
      <c r="L4552" s="4">
        <f t="shared" si="71"/>
        <v>0</v>
      </c>
    </row>
    <row r="4553" spans="2:12">
      <c r="B4553" t="str" cm="1">
        <f t="array" ref="B4553">IF(A4553="","-",_xldudf_EVEONLINE_GROUP(_FV(_FV(A4553,"type"),"groupID")))</f>
        <v>-</v>
      </c>
      <c r="C4553" t="str" cm="1">
        <f t="array" ref="C4553">IF(B4553="-","-",_xldudf_EVEONLINE_CATEGORY(_FV(B4553,"category_id")))</f>
        <v>-</v>
      </c>
      <c r="K4553" s="4" cm="1">
        <f t="array" ref="K4553">IFERROR(_FV(_xldudf_EVEONLINE_TYPE(_FV(_FV(A4553,"type"),"id")),"Adjusted Price",TRUE),0)</f>
        <v>0</v>
      </c>
      <c r="L4553" s="4">
        <f t="shared" si="71"/>
        <v>0</v>
      </c>
    </row>
    <row r="4554" spans="2:12">
      <c r="B4554" t="str" cm="1">
        <f t="array" ref="B4554">IF(A4554="","-",_xldudf_EVEONLINE_GROUP(_FV(_FV(A4554,"type"),"groupID")))</f>
        <v>-</v>
      </c>
      <c r="C4554" t="str" cm="1">
        <f t="array" ref="C4554">IF(B4554="-","-",_xldudf_EVEONLINE_CATEGORY(_FV(B4554,"category_id")))</f>
        <v>-</v>
      </c>
      <c r="K4554" s="4" cm="1">
        <f t="array" ref="K4554">IFERROR(_FV(_xldudf_EVEONLINE_TYPE(_FV(_FV(A4554,"type"),"id")),"Adjusted Price",TRUE),0)</f>
        <v>0</v>
      </c>
      <c r="L4554" s="4">
        <f t="shared" si="71"/>
        <v>0</v>
      </c>
    </row>
    <row r="4555" spans="2:12">
      <c r="B4555" t="str" cm="1">
        <f t="array" ref="B4555">IF(A4555="","-",_xldudf_EVEONLINE_GROUP(_FV(_FV(A4555,"type"),"groupID")))</f>
        <v>-</v>
      </c>
      <c r="C4555" t="str" cm="1">
        <f t="array" ref="C4555">IF(B4555="-","-",_xldudf_EVEONLINE_CATEGORY(_FV(B4555,"category_id")))</f>
        <v>-</v>
      </c>
      <c r="K4555" s="4" cm="1">
        <f t="array" ref="K4555">IFERROR(_FV(_xldudf_EVEONLINE_TYPE(_FV(_FV(A4555,"type"),"id")),"Adjusted Price",TRUE),0)</f>
        <v>0</v>
      </c>
      <c r="L4555" s="4">
        <f t="shared" si="71"/>
        <v>0</v>
      </c>
    </row>
    <row r="4556" spans="2:12">
      <c r="B4556" t="str" cm="1">
        <f t="array" ref="B4556">IF(A4556="","-",_xldudf_EVEONLINE_GROUP(_FV(_FV(A4556,"type"),"groupID")))</f>
        <v>-</v>
      </c>
      <c r="C4556" t="str" cm="1">
        <f t="array" ref="C4556">IF(B4556="-","-",_xldudf_EVEONLINE_CATEGORY(_FV(B4556,"category_id")))</f>
        <v>-</v>
      </c>
      <c r="K4556" s="4" cm="1">
        <f t="array" ref="K4556">IFERROR(_FV(_xldudf_EVEONLINE_TYPE(_FV(_FV(A4556,"type"),"id")),"Adjusted Price",TRUE),0)</f>
        <v>0</v>
      </c>
      <c r="L4556" s="4">
        <f t="shared" si="71"/>
        <v>0</v>
      </c>
    </row>
    <row r="4557" spans="2:12">
      <c r="B4557" t="str" cm="1">
        <f t="array" ref="B4557">IF(A4557="","-",_xldudf_EVEONLINE_GROUP(_FV(_FV(A4557,"type"),"groupID")))</f>
        <v>-</v>
      </c>
      <c r="C4557" t="str" cm="1">
        <f t="array" ref="C4557">IF(B4557="-","-",_xldudf_EVEONLINE_CATEGORY(_FV(B4557,"category_id")))</f>
        <v>-</v>
      </c>
      <c r="K4557" s="4" cm="1">
        <f t="array" ref="K4557">IFERROR(_FV(_xldudf_EVEONLINE_TYPE(_FV(_FV(A4557,"type"),"id")),"Adjusted Price",TRUE),0)</f>
        <v>0</v>
      </c>
      <c r="L4557" s="4">
        <f t="shared" si="71"/>
        <v>0</v>
      </c>
    </row>
    <row r="4558" spans="2:12">
      <c r="B4558" t="str" cm="1">
        <f t="array" ref="B4558">IF(A4558="","-",_xldudf_EVEONLINE_GROUP(_FV(_FV(A4558,"type"),"groupID")))</f>
        <v>-</v>
      </c>
      <c r="C4558" t="str" cm="1">
        <f t="array" ref="C4558">IF(B4558="-","-",_xldudf_EVEONLINE_CATEGORY(_FV(B4558,"category_id")))</f>
        <v>-</v>
      </c>
      <c r="K4558" s="4" cm="1">
        <f t="array" ref="K4558">IFERROR(_FV(_xldudf_EVEONLINE_TYPE(_FV(_FV(A4558,"type"),"id")),"Adjusted Price",TRUE),0)</f>
        <v>0</v>
      </c>
      <c r="L4558" s="4">
        <f t="shared" si="71"/>
        <v>0</v>
      </c>
    </row>
    <row r="4559" spans="2:12">
      <c r="B4559" t="str" cm="1">
        <f t="array" ref="B4559">IF(A4559="","-",_xldudf_EVEONLINE_GROUP(_FV(_FV(A4559,"type"),"groupID")))</f>
        <v>-</v>
      </c>
      <c r="C4559" t="str" cm="1">
        <f t="array" ref="C4559">IF(B4559="-","-",_xldudf_EVEONLINE_CATEGORY(_FV(B4559,"category_id")))</f>
        <v>-</v>
      </c>
      <c r="K4559" s="4" cm="1">
        <f t="array" ref="K4559">IFERROR(_FV(_xldudf_EVEONLINE_TYPE(_FV(_FV(A4559,"type"),"id")),"Adjusted Price",TRUE),0)</f>
        <v>0</v>
      </c>
      <c r="L4559" s="4">
        <f t="shared" si="71"/>
        <v>0</v>
      </c>
    </row>
    <row r="4560" spans="2:12">
      <c r="B4560" t="str" cm="1">
        <f t="array" ref="B4560">IF(A4560="","-",_xldudf_EVEONLINE_GROUP(_FV(_FV(A4560,"type"),"groupID")))</f>
        <v>-</v>
      </c>
      <c r="C4560" t="str" cm="1">
        <f t="array" ref="C4560">IF(B4560="-","-",_xldudf_EVEONLINE_CATEGORY(_FV(B4560,"category_id")))</f>
        <v>-</v>
      </c>
      <c r="K4560" s="4" cm="1">
        <f t="array" ref="K4560">IFERROR(_FV(_xldudf_EVEONLINE_TYPE(_FV(_FV(A4560,"type"),"id")),"Adjusted Price",TRUE),0)</f>
        <v>0</v>
      </c>
      <c r="L4560" s="4">
        <f t="shared" si="71"/>
        <v>0</v>
      </c>
    </row>
    <row r="4561" spans="2:12">
      <c r="B4561" t="str" cm="1">
        <f t="array" ref="B4561">IF(A4561="","-",_xldudf_EVEONLINE_GROUP(_FV(_FV(A4561,"type"),"groupID")))</f>
        <v>-</v>
      </c>
      <c r="C4561" t="str" cm="1">
        <f t="array" ref="C4561">IF(B4561="-","-",_xldudf_EVEONLINE_CATEGORY(_FV(B4561,"category_id")))</f>
        <v>-</v>
      </c>
      <c r="K4561" s="4" cm="1">
        <f t="array" ref="K4561">IFERROR(_FV(_xldudf_EVEONLINE_TYPE(_FV(_FV(A4561,"type"),"id")),"Adjusted Price",TRUE),0)</f>
        <v>0</v>
      </c>
      <c r="L4561" s="4">
        <f t="shared" si="71"/>
        <v>0</v>
      </c>
    </row>
    <row r="4562" spans="2:12">
      <c r="B4562" t="str" cm="1">
        <f t="array" ref="B4562">IF(A4562="","-",_xldudf_EVEONLINE_GROUP(_FV(_FV(A4562,"type"),"groupID")))</f>
        <v>-</v>
      </c>
      <c r="C4562" t="str" cm="1">
        <f t="array" ref="C4562">IF(B4562="-","-",_xldudf_EVEONLINE_CATEGORY(_FV(B4562,"category_id")))</f>
        <v>-</v>
      </c>
      <c r="K4562" s="4" cm="1">
        <f t="array" ref="K4562">IFERROR(_FV(_xldudf_EVEONLINE_TYPE(_FV(_FV(A4562,"type"),"id")),"Adjusted Price",TRUE),0)</f>
        <v>0</v>
      </c>
      <c r="L4562" s="4">
        <f t="shared" si="71"/>
        <v>0</v>
      </c>
    </row>
    <row r="4563" spans="2:12">
      <c r="B4563" t="str" cm="1">
        <f t="array" ref="B4563">IF(A4563="","-",_xldudf_EVEONLINE_GROUP(_FV(_FV(A4563,"type"),"groupID")))</f>
        <v>-</v>
      </c>
      <c r="C4563" t="str" cm="1">
        <f t="array" ref="C4563">IF(B4563="-","-",_xldudf_EVEONLINE_CATEGORY(_FV(B4563,"category_id")))</f>
        <v>-</v>
      </c>
      <c r="K4563" s="4" cm="1">
        <f t="array" ref="K4563">IFERROR(_FV(_xldudf_EVEONLINE_TYPE(_FV(_FV(A4563,"type"),"id")),"Adjusted Price",TRUE),0)</f>
        <v>0</v>
      </c>
      <c r="L4563" s="4">
        <f t="shared" si="71"/>
        <v>0</v>
      </c>
    </row>
    <row r="4564" spans="2:12">
      <c r="B4564" t="str" cm="1">
        <f t="array" ref="B4564">IF(A4564="","-",_xldudf_EVEONLINE_GROUP(_FV(_FV(A4564,"type"),"groupID")))</f>
        <v>-</v>
      </c>
      <c r="C4564" t="str" cm="1">
        <f t="array" ref="C4564">IF(B4564="-","-",_xldudf_EVEONLINE_CATEGORY(_FV(B4564,"category_id")))</f>
        <v>-</v>
      </c>
      <c r="K4564" s="4" cm="1">
        <f t="array" ref="K4564">IFERROR(_FV(_xldudf_EVEONLINE_TYPE(_FV(_FV(A4564,"type"),"id")),"Adjusted Price",TRUE),0)</f>
        <v>0</v>
      </c>
      <c r="L4564" s="4">
        <f t="shared" si="71"/>
        <v>0</v>
      </c>
    </row>
    <row r="4565" spans="2:12">
      <c r="B4565" t="str" cm="1">
        <f t="array" ref="B4565">IF(A4565="","-",_xldudf_EVEONLINE_GROUP(_FV(_FV(A4565,"type"),"groupID")))</f>
        <v>-</v>
      </c>
      <c r="C4565" t="str" cm="1">
        <f t="array" ref="C4565">IF(B4565="-","-",_xldudf_EVEONLINE_CATEGORY(_FV(B4565,"category_id")))</f>
        <v>-</v>
      </c>
      <c r="K4565" s="4" cm="1">
        <f t="array" ref="K4565">IFERROR(_FV(_xldudf_EVEONLINE_TYPE(_FV(_FV(A4565,"type"),"id")),"Adjusted Price",TRUE),0)</f>
        <v>0</v>
      </c>
      <c r="L4565" s="4">
        <f t="shared" si="71"/>
        <v>0</v>
      </c>
    </row>
    <row r="4566" spans="2:12">
      <c r="B4566" t="str" cm="1">
        <f t="array" ref="B4566">IF(A4566="","-",_xldudf_EVEONLINE_GROUP(_FV(_FV(A4566,"type"),"groupID")))</f>
        <v>-</v>
      </c>
      <c r="C4566" t="str" cm="1">
        <f t="array" ref="C4566">IF(B4566="-","-",_xldudf_EVEONLINE_CATEGORY(_FV(B4566,"category_id")))</f>
        <v>-</v>
      </c>
      <c r="K4566" s="4" cm="1">
        <f t="array" ref="K4566">IFERROR(_FV(_xldudf_EVEONLINE_TYPE(_FV(_FV(A4566,"type"),"id")),"Adjusted Price",TRUE),0)</f>
        <v>0</v>
      </c>
      <c r="L4566" s="4">
        <f t="shared" si="71"/>
        <v>0</v>
      </c>
    </row>
    <row r="4567" spans="2:12">
      <c r="B4567" t="str" cm="1">
        <f t="array" ref="B4567">IF(A4567="","-",_xldudf_EVEONLINE_GROUP(_FV(_FV(A4567,"type"),"groupID")))</f>
        <v>-</v>
      </c>
      <c r="C4567" t="str" cm="1">
        <f t="array" ref="C4567">IF(B4567="-","-",_xldudf_EVEONLINE_CATEGORY(_FV(B4567,"category_id")))</f>
        <v>-</v>
      </c>
      <c r="K4567" s="4" cm="1">
        <f t="array" ref="K4567">IFERROR(_FV(_xldudf_EVEONLINE_TYPE(_FV(_FV(A4567,"type"),"id")),"Adjusted Price",TRUE),0)</f>
        <v>0</v>
      </c>
      <c r="L4567" s="4">
        <f t="shared" si="71"/>
        <v>0</v>
      </c>
    </row>
    <row r="4568" spans="2:12">
      <c r="B4568" t="str" cm="1">
        <f t="array" ref="B4568">IF(A4568="","-",_xldudf_EVEONLINE_GROUP(_FV(_FV(A4568,"type"),"groupID")))</f>
        <v>-</v>
      </c>
      <c r="C4568" t="str" cm="1">
        <f t="array" ref="C4568">IF(B4568="-","-",_xldudf_EVEONLINE_CATEGORY(_FV(B4568,"category_id")))</f>
        <v>-</v>
      </c>
      <c r="K4568" s="4" cm="1">
        <f t="array" ref="K4568">IFERROR(_FV(_xldudf_EVEONLINE_TYPE(_FV(_FV(A4568,"type"),"id")),"Adjusted Price",TRUE),0)</f>
        <v>0</v>
      </c>
      <c r="L4568" s="4">
        <f t="shared" si="71"/>
        <v>0</v>
      </c>
    </row>
    <row r="4569" spans="2:12">
      <c r="B4569" t="str" cm="1">
        <f t="array" ref="B4569">IF(A4569="","-",_xldudf_EVEONLINE_GROUP(_FV(_FV(A4569,"type"),"groupID")))</f>
        <v>-</v>
      </c>
      <c r="C4569" t="str" cm="1">
        <f t="array" ref="C4569">IF(B4569="-","-",_xldudf_EVEONLINE_CATEGORY(_FV(B4569,"category_id")))</f>
        <v>-</v>
      </c>
      <c r="K4569" s="4" cm="1">
        <f t="array" ref="K4569">IFERROR(_FV(_xldudf_EVEONLINE_TYPE(_FV(_FV(A4569,"type"),"id")),"Adjusted Price",TRUE),0)</f>
        <v>0</v>
      </c>
      <c r="L4569" s="4">
        <f t="shared" si="71"/>
        <v>0</v>
      </c>
    </row>
    <row r="4570" spans="2:12">
      <c r="B4570" t="str" cm="1">
        <f t="array" ref="B4570">IF(A4570="","-",_xldudf_EVEONLINE_GROUP(_FV(_FV(A4570,"type"),"groupID")))</f>
        <v>-</v>
      </c>
      <c r="C4570" t="str" cm="1">
        <f t="array" ref="C4570">IF(B4570="-","-",_xldudf_EVEONLINE_CATEGORY(_FV(B4570,"category_id")))</f>
        <v>-</v>
      </c>
      <c r="K4570" s="4" cm="1">
        <f t="array" ref="K4570">IFERROR(_FV(_xldudf_EVEONLINE_TYPE(_FV(_FV(A4570,"type"),"id")),"Adjusted Price",TRUE),0)</f>
        <v>0</v>
      </c>
      <c r="L4570" s="4">
        <f t="shared" si="71"/>
        <v>0</v>
      </c>
    </row>
    <row r="4571" spans="2:12">
      <c r="B4571" t="str" cm="1">
        <f t="array" ref="B4571">IF(A4571="","-",_xldudf_EVEONLINE_GROUP(_FV(_FV(A4571,"type"),"groupID")))</f>
        <v>-</v>
      </c>
      <c r="C4571" t="str" cm="1">
        <f t="array" ref="C4571">IF(B4571="-","-",_xldudf_EVEONLINE_CATEGORY(_FV(B4571,"category_id")))</f>
        <v>-</v>
      </c>
      <c r="K4571" s="4" cm="1">
        <f t="array" ref="K4571">IFERROR(_FV(_xldudf_EVEONLINE_TYPE(_FV(_FV(A4571,"type"),"id")),"Adjusted Price",TRUE),0)</f>
        <v>0</v>
      </c>
      <c r="L4571" s="4">
        <f t="shared" si="71"/>
        <v>0</v>
      </c>
    </row>
    <row r="4572" spans="2:12">
      <c r="B4572" t="str" cm="1">
        <f t="array" ref="B4572">IF(A4572="","-",_xldudf_EVEONLINE_GROUP(_FV(_FV(A4572,"type"),"groupID")))</f>
        <v>-</v>
      </c>
      <c r="C4572" t="str" cm="1">
        <f t="array" ref="C4572">IF(B4572="-","-",_xldudf_EVEONLINE_CATEGORY(_FV(B4572,"category_id")))</f>
        <v>-</v>
      </c>
      <c r="K4572" s="4" cm="1">
        <f t="array" ref="K4572">IFERROR(_FV(_xldudf_EVEONLINE_TYPE(_FV(_FV(A4572,"type"),"id")),"Adjusted Price",TRUE),0)</f>
        <v>0</v>
      </c>
      <c r="L4572" s="4">
        <f t="shared" si="71"/>
        <v>0</v>
      </c>
    </row>
    <row r="4573" spans="2:12">
      <c r="B4573" t="str" cm="1">
        <f t="array" ref="B4573">IF(A4573="","-",_xldudf_EVEONLINE_GROUP(_FV(_FV(A4573,"type"),"groupID")))</f>
        <v>-</v>
      </c>
      <c r="C4573" t="str" cm="1">
        <f t="array" ref="C4573">IF(B4573="-","-",_xldudf_EVEONLINE_CATEGORY(_FV(B4573,"category_id")))</f>
        <v>-</v>
      </c>
      <c r="K4573" s="4" cm="1">
        <f t="array" ref="K4573">IFERROR(_FV(_xldudf_EVEONLINE_TYPE(_FV(_FV(A4573,"type"),"id")),"Adjusted Price",TRUE),0)</f>
        <v>0</v>
      </c>
      <c r="L4573" s="4">
        <f t="shared" si="71"/>
        <v>0</v>
      </c>
    </row>
    <row r="4574" spans="2:12">
      <c r="B4574" t="str" cm="1">
        <f t="array" ref="B4574">IF(A4574="","-",_xldudf_EVEONLINE_GROUP(_FV(_FV(A4574,"type"),"groupID")))</f>
        <v>-</v>
      </c>
      <c r="C4574" t="str" cm="1">
        <f t="array" ref="C4574">IF(B4574="-","-",_xldudf_EVEONLINE_CATEGORY(_FV(B4574,"category_id")))</f>
        <v>-</v>
      </c>
      <c r="K4574" s="4" cm="1">
        <f t="array" ref="K4574">IFERROR(_FV(_xldudf_EVEONLINE_TYPE(_FV(_FV(A4574,"type"),"id")),"Adjusted Price",TRUE),0)</f>
        <v>0</v>
      </c>
      <c r="L4574" s="4">
        <f t="shared" si="71"/>
        <v>0</v>
      </c>
    </row>
    <row r="4575" spans="2:12">
      <c r="B4575" t="str" cm="1">
        <f t="array" ref="B4575">IF(A4575="","-",_xldudf_EVEONLINE_GROUP(_FV(_FV(A4575,"type"),"groupID")))</f>
        <v>-</v>
      </c>
      <c r="C4575" t="str" cm="1">
        <f t="array" ref="C4575">IF(B4575="-","-",_xldudf_EVEONLINE_CATEGORY(_FV(B4575,"category_id")))</f>
        <v>-</v>
      </c>
      <c r="K4575" s="4" cm="1">
        <f t="array" ref="K4575">IFERROR(_FV(_xldudf_EVEONLINE_TYPE(_FV(_FV(A4575,"type"),"id")),"Adjusted Price",TRUE),0)</f>
        <v>0</v>
      </c>
      <c r="L4575" s="4">
        <f t="shared" si="71"/>
        <v>0</v>
      </c>
    </row>
    <row r="4576" spans="2:12">
      <c r="B4576" t="str" cm="1">
        <f t="array" ref="B4576">IF(A4576="","-",_xldudf_EVEONLINE_GROUP(_FV(_FV(A4576,"type"),"groupID")))</f>
        <v>-</v>
      </c>
      <c r="C4576" t="str" cm="1">
        <f t="array" ref="C4576">IF(B4576="-","-",_xldudf_EVEONLINE_CATEGORY(_FV(B4576,"category_id")))</f>
        <v>-</v>
      </c>
      <c r="K4576" s="4" cm="1">
        <f t="array" ref="K4576">IFERROR(_FV(_xldudf_EVEONLINE_TYPE(_FV(_FV(A4576,"type"),"id")),"Adjusted Price",TRUE),0)</f>
        <v>0</v>
      </c>
      <c r="L4576" s="4">
        <f t="shared" si="71"/>
        <v>0</v>
      </c>
    </row>
    <row r="4577" spans="2:12">
      <c r="B4577" t="str" cm="1">
        <f t="array" ref="B4577">IF(A4577="","-",_xldudf_EVEONLINE_GROUP(_FV(_FV(A4577,"type"),"groupID")))</f>
        <v>-</v>
      </c>
      <c r="C4577" t="str" cm="1">
        <f t="array" ref="C4577">IF(B4577="-","-",_xldudf_EVEONLINE_CATEGORY(_FV(B4577,"category_id")))</f>
        <v>-</v>
      </c>
      <c r="K4577" s="4" cm="1">
        <f t="array" ref="K4577">IFERROR(_FV(_xldudf_EVEONLINE_TYPE(_FV(_FV(A4577,"type"),"id")),"Adjusted Price",TRUE),0)</f>
        <v>0</v>
      </c>
      <c r="L4577" s="4">
        <f t="shared" si="71"/>
        <v>0</v>
      </c>
    </row>
    <row r="4578" spans="2:12">
      <c r="B4578" t="str" cm="1">
        <f t="array" ref="B4578">IF(A4578="","-",_xldudf_EVEONLINE_GROUP(_FV(_FV(A4578,"type"),"groupID")))</f>
        <v>-</v>
      </c>
      <c r="C4578" t="str" cm="1">
        <f t="array" ref="C4578">IF(B4578="-","-",_xldudf_EVEONLINE_CATEGORY(_FV(B4578,"category_id")))</f>
        <v>-</v>
      </c>
      <c r="K4578" s="4" cm="1">
        <f t="array" ref="K4578">IFERROR(_FV(_xldudf_EVEONLINE_TYPE(_FV(_FV(A4578,"type"),"id")),"Adjusted Price",TRUE),0)</f>
        <v>0</v>
      </c>
      <c r="L4578" s="4">
        <f t="shared" si="71"/>
        <v>0</v>
      </c>
    </row>
    <row r="4579" spans="2:12">
      <c r="B4579" t="str" cm="1">
        <f t="array" ref="B4579">IF(A4579="","-",_xldudf_EVEONLINE_GROUP(_FV(_FV(A4579,"type"),"groupID")))</f>
        <v>-</v>
      </c>
      <c r="C4579" t="str" cm="1">
        <f t="array" ref="C4579">IF(B4579="-","-",_xldudf_EVEONLINE_CATEGORY(_FV(B4579,"category_id")))</f>
        <v>-</v>
      </c>
      <c r="K4579" s="4" cm="1">
        <f t="array" ref="K4579">IFERROR(_FV(_xldudf_EVEONLINE_TYPE(_FV(_FV(A4579,"type"),"id")),"Adjusted Price",TRUE),0)</f>
        <v>0</v>
      </c>
      <c r="L4579" s="4">
        <f t="shared" si="71"/>
        <v>0</v>
      </c>
    </row>
    <row r="4580" spans="2:12">
      <c r="B4580" t="str" cm="1">
        <f t="array" ref="B4580">IF(A4580="","-",_xldudf_EVEONLINE_GROUP(_FV(_FV(A4580,"type"),"groupID")))</f>
        <v>-</v>
      </c>
      <c r="C4580" t="str" cm="1">
        <f t="array" ref="C4580">IF(B4580="-","-",_xldudf_EVEONLINE_CATEGORY(_FV(B4580,"category_id")))</f>
        <v>-</v>
      </c>
      <c r="K4580" s="4" cm="1">
        <f t="array" ref="K4580">IFERROR(_FV(_xldudf_EVEONLINE_TYPE(_FV(_FV(A4580,"type"),"id")),"Adjusted Price",TRUE),0)</f>
        <v>0</v>
      </c>
      <c r="L4580" s="4">
        <f t="shared" si="71"/>
        <v>0</v>
      </c>
    </row>
    <row r="4581" spans="2:12">
      <c r="B4581" t="str" cm="1">
        <f t="array" ref="B4581">IF(A4581="","-",_xldudf_EVEONLINE_GROUP(_FV(_FV(A4581,"type"),"groupID")))</f>
        <v>-</v>
      </c>
      <c r="C4581" t="str" cm="1">
        <f t="array" ref="C4581">IF(B4581="-","-",_xldudf_EVEONLINE_CATEGORY(_FV(B4581,"category_id")))</f>
        <v>-</v>
      </c>
      <c r="K4581" s="4" cm="1">
        <f t="array" ref="K4581">IFERROR(_FV(_xldudf_EVEONLINE_TYPE(_FV(_FV(A4581,"type"),"id")),"Adjusted Price",TRUE),0)</f>
        <v>0</v>
      </c>
      <c r="L4581" s="4">
        <f t="shared" si="71"/>
        <v>0</v>
      </c>
    </row>
    <row r="4582" spans="2:12">
      <c r="B4582" t="str" cm="1">
        <f t="array" ref="B4582">IF(A4582="","-",_xldudf_EVEONLINE_GROUP(_FV(_FV(A4582,"type"),"groupID")))</f>
        <v>-</v>
      </c>
      <c r="C4582" t="str" cm="1">
        <f t="array" ref="C4582">IF(B4582="-","-",_xldudf_EVEONLINE_CATEGORY(_FV(B4582,"category_id")))</f>
        <v>-</v>
      </c>
      <c r="K4582" s="4" cm="1">
        <f t="array" ref="K4582">IFERROR(_FV(_xldudf_EVEONLINE_TYPE(_FV(_FV(A4582,"type"),"id")),"Adjusted Price",TRUE),0)</f>
        <v>0</v>
      </c>
      <c r="L4582" s="4">
        <f t="shared" si="71"/>
        <v>0</v>
      </c>
    </row>
    <row r="4583" spans="2:12">
      <c r="B4583" t="str" cm="1">
        <f t="array" ref="B4583">IF(A4583="","-",_xldudf_EVEONLINE_GROUP(_FV(_FV(A4583,"type"),"groupID")))</f>
        <v>-</v>
      </c>
      <c r="C4583" t="str" cm="1">
        <f t="array" ref="C4583">IF(B4583="-","-",_xldudf_EVEONLINE_CATEGORY(_FV(B4583,"category_id")))</f>
        <v>-</v>
      </c>
      <c r="K4583" s="4" cm="1">
        <f t="array" ref="K4583">IFERROR(_FV(_xldudf_EVEONLINE_TYPE(_FV(_FV(A4583,"type"),"id")),"Adjusted Price",TRUE),0)</f>
        <v>0</v>
      </c>
      <c r="L4583" s="4">
        <f t="shared" si="71"/>
        <v>0</v>
      </c>
    </row>
    <row r="4584" spans="2:12">
      <c r="B4584" t="str" cm="1">
        <f t="array" ref="B4584">IF(A4584="","-",_xldudf_EVEONLINE_GROUP(_FV(_FV(A4584,"type"),"groupID")))</f>
        <v>-</v>
      </c>
      <c r="C4584" t="str" cm="1">
        <f t="array" ref="C4584">IF(B4584="-","-",_xldudf_EVEONLINE_CATEGORY(_FV(B4584,"category_id")))</f>
        <v>-</v>
      </c>
      <c r="K4584" s="4" cm="1">
        <f t="array" ref="K4584">IFERROR(_FV(_xldudf_EVEONLINE_TYPE(_FV(_FV(A4584,"type"),"id")),"Adjusted Price",TRUE),0)</f>
        <v>0</v>
      </c>
      <c r="L4584" s="4">
        <f t="shared" si="71"/>
        <v>0</v>
      </c>
    </row>
    <row r="4585" spans="2:12">
      <c r="B4585" t="str" cm="1">
        <f t="array" ref="B4585">IF(A4585="","-",_xldudf_EVEONLINE_GROUP(_FV(_FV(A4585,"type"),"groupID")))</f>
        <v>-</v>
      </c>
      <c r="C4585" t="str" cm="1">
        <f t="array" ref="C4585">IF(B4585="-","-",_xldudf_EVEONLINE_CATEGORY(_FV(B4585,"category_id")))</f>
        <v>-</v>
      </c>
      <c r="K4585" s="4" cm="1">
        <f t="array" ref="K4585">IFERROR(_FV(_xldudf_EVEONLINE_TYPE(_FV(_FV(A4585,"type"),"id")),"Adjusted Price",TRUE),0)</f>
        <v>0</v>
      </c>
      <c r="L4585" s="4">
        <f t="shared" si="71"/>
        <v>0</v>
      </c>
    </row>
    <row r="4586" spans="2:12">
      <c r="B4586" t="str" cm="1">
        <f t="array" ref="B4586">IF(A4586="","-",_xldudf_EVEONLINE_GROUP(_FV(_FV(A4586,"type"),"groupID")))</f>
        <v>-</v>
      </c>
      <c r="C4586" t="str" cm="1">
        <f t="array" ref="C4586">IF(B4586="-","-",_xldudf_EVEONLINE_CATEGORY(_FV(B4586,"category_id")))</f>
        <v>-</v>
      </c>
      <c r="K4586" s="4" cm="1">
        <f t="array" ref="K4586">IFERROR(_FV(_xldudf_EVEONLINE_TYPE(_FV(_FV(A4586,"type"),"id")),"Adjusted Price",TRUE),0)</f>
        <v>0</v>
      </c>
      <c r="L4586" s="4">
        <f t="shared" si="71"/>
        <v>0</v>
      </c>
    </row>
    <row r="4587" spans="2:12">
      <c r="B4587" t="str" cm="1">
        <f t="array" ref="B4587">IF(A4587="","-",_xldudf_EVEONLINE_GROUP(_FV(_FV(A4587,"type"),"groupID")))</f>
        <v>-</v>
      </c>
      <c r="C4587" t="str" cm="1">
        <f t="array" ref="C4587">IF(B4587="-","-",_xldudf_EVEONLINE_CATEGORY(_FV(B4587,"category_id")))</f>
        <v>-</v>
      </c>
      <c r="K4587" s="4" cm="1">
        <f t="array" ref="K4587">IFERROR(_FV(_xldudf_EVEONLINE_TYPE(_FV(_FV(A4587,"type"),"id")),"Adjusted Price",TRUE),0)</f>
        <v>0</v>
      </c>
      <c r="L4587" s="4">
        <f t="shared" si="71"/>
        <v>0</v>
      </c>
    </row>
    <row r="4588" spans="2:12">
      <c r="B4588" t="str" cm="1">
        <f t="array" ref="B4588">IF(A4588="","-",_xldudf_EVEONLINE_GROUP(_FV(_FV(A4588,"type"),"groupID")))</f>
        <v>-</v>
      </c>
      <c r="C4588" t="str" cm="1">
        <f t="array" ref="C4588">IF(B4588="-","-",_xldudf_EVEONLINE_CATEGORY(_FV(B4588,"category_id")))</f>
        <v>-</v>
      </c>
      <c r="K4588" s="4" cm="1">
        <f t="array" ref="K4588">IFERROR(_FV(_xldudf_EVEONLINE_TYPE(_FV(_FV(A4588,"type"),"id")),"Adjusted Price",TRUE),0)</f>
        <v>0</v>
      </c>
      <c r="L4588" s="4">
        <f t="shared" si="71"/>
        <v>0</v>
      </c>
    </row>
    <row r="4589" spans="2:12">
      <c r="B4589" t="str" cm="1">
        <f t="array" ref="B4589">IF(A4589="","-",_xldudf_EVEONLINE_GROUP(_FV(_FV(A4589,"type"),"groupID")))</f>
        <v>-</v>
      </c>
      <c r="C4589" t="str" cm="1">
        <f t="array" ref="C4589">IF(B4589="-","-",_xldudf_EVEONLINE_CATEGORY(_FV(B4589,"category_id")))</f>
        <v>-</v>
      </c>
      <c r="K4589" s="4" cm="1">
        <f t="array" ref="K4589">IFERROR(_FV(_xldudf_EVEONLINE_TYPE(_FV(_FV(A4589,"type"),"id")),"Adjusted Price",TRUE),0)</f>
        <v>0</v>
      </c>
      <c r="L4589" s="4">
        <f t="shared" si="71"/>
        <v>0</v>
      </c>
    </row>
    <row r="4590" spans="2:12">
      <c r="B4590" t="str" cm="1">
        <f t="array" ref="B4590">IF(A4590="","-",_xldudf_EVEONLINE_GROUP(_FV(_FV(A4590,"type"),"groupID")))</f>
        <v>-</v>
      </c>
      <c r="C4590" t="str" cm="1">
        <f t="array" ref="C4590">IF(B4590="-","-",_xldudf_EVEONLINE_CATEGORY(_FV(B4590,"category_id")))</f>
        <v>-</v>
      </c>
      <c r="K4590" s="4" cm="1">
        <f t="array" ref="K4590">IFERROR(_FV(_xldudf_EVEONLINE_TYPE(_FV(_FV(A4590,"type"),"id")),"Adjusted Price",TRUE),0)</f>
        <v>0</v>
      </c>
      <c r="L4590" s="4">
        <f t="shared" si="71"/>
        <v>0</v>
      </c>
    </row>
    <row r="4591" spans="2:12">
      <c r="B4591" t="str" cm="1">
        <f t="array" ref="B4591">IF(A4591="","-",_xldudf_EVEONLINE_GROUP(_FV(_FV(A4591,"type"),"groupID")))</f>
        <v>-</v>
      </c>
      <c r="C4591" t="str" cm="1">
        <f t="array" ref="C4591">IF(B4591="-","-",_xldudf_EVEONLINE_CATEGORY(_FV(B4591,"category_id")))</f>
        <v>-</v>
      </c>
      <c r="K4591" s="4" cm="1">
        <f t="array" ref="K4591">IFERROR(_FV(_xldudf_EVEONLINE_TYPE(_FV(_FV(A4591,"type"),"id")),"Adjusted Price",TRUE),0)</f>
        <v>0</v>
      </c>
      <c r="L4591" s="4">
        <f t="shared" si="71"/>
        <v>0</v>
      </c>
    </row>
    <row r="4592" spans="2:12">
      <c r="B4592" t="str" cm="1">
        <f t="array" ref="B4592">IF(A4592="","-",_xldudf_EVEONLINE_GROUP(_FV(_FV(A4592,"type"),"groupID")))</f>
        <v>-</v>
      </c>
      <c r="C4592" t="str" cm="1">
        <f t="array" ref="C4592">IF(B4592="-","-",_xldudf_EVEONLINE_CATEGORY(_FV(B4592,"category_id")))</f>
        <v>-</v>
      </c>
      <c r="K4592" s="4" cm="1">
        <f t="array" ref="K4592">IFERROR(_FV(_xldudf_EVEONLINE_TYPE(_FV(_FV(A4592,"type"),"id")),"Adjusted Price",TRUE),0)</f>
        <v>0</v>
      </c>
      <c r="L4592" s="4">
        <f t="shared" si="71"/>
        <v>0</v>
      </c>
    </row>
    <row r="4593" spans="2:12">
      <c r="B4593" t="str" cm="1">
        <f t="array" ref="B4593">IF(A4593="","-",_xldudf_EVEONLINE_GROUP(_FV(_FV(A4593,"type"),"groupID")))</f>
        <v>-</v>
      </c>
      <c r="C4593" t="str" cm="1">
        <f t="array" ref="C4593">IF(B4593="-","-",_xldudf_EVEONLINE_CATEGORY(_FV(B4593,"category_id")))</f>
        <v>-</v>
      </c>
      <c r="K4593" s="4" cm="1">
        <f t="array" ref="K4593">IFERROR(_FV(_xldudf_EVEONLINE_TYPE(_FV(_FV(A4593,"type"),"id")),"Adjusted Price",TRUE),0)</f>
        <v>0</v>
      </c>
      <c r="L4593" s="4">
        <f t="shared" si="71"/>
        <v>0</v>
      </c>
    </row>
    <row r="4594" spans="2:12">
      <c r="B4594" t="str" cm="1">
        <f t="array" ref="B4594">IF(A4594="","-",_xldudf_EVEONLINE_GROUP(_FV(_FV(A4594,"type"),"groupID")))</f>
        <v>-</v>
      </c>
      <c r="C4594" t="str" cm="1">
        <f t="array" ref="C4594">IF(B4594="-","-",_xldudf_EVEONLINE_CATEGORY(_FV(B4594,"category_id")))</f>
        <v>-</v>
      </c>
      <c r="K4594" s="4" cm="1">
        <f t="array" ref="K4594">IFERROR(_FV(_xldudf_EVEONLINE_TYPE(_FV(_FV(A4594,"type"),"id")),"Adjusted Price",TRUE),0)</f>
        <v>0</v>
      </c>
      <c r="L4594" s="4">
        <f t="shared" si="71"/>
        <v>0</v>
      </c>
    </row>
    <row r="4595" spans="2:12">
      <c r="B4595" t="str" cm="1">
        <f t="array" ref="B4595">IF(A4595="","-",_xldudf_EVEONLINE_GROUP(_FV(_FV(A4595,"type"),"groupID")))</f>
        <v>-</v>
      </c>
      <c r="C4595" t="str" cm="1">
        <f t="array" ref="C4595">IF(B4595="-","-",_xldudf_EVEONLINE_CATEGORY(_FV(B4595,"category_id")))</f>
        <v>-</v>
      </c>
      <c r="K4595" s="4" cm="1">
        <f t="array" ref="K4595">IFERROR(_FV(_xldudf_EVEONLINE_TYPE(_FV(_FV(A4595,"type"),"id")),"Adjusted Price",TRUE),0)</f>
        <v>0</v>
      </c>
      <c r="L4595" s="4">
        <f t="shared" si="71"/>
        <v>0</v>
      </c>
    </row>
    <row r="4596" spans="2:12">
      <c r="B4596" t="str" cm="1">
        <f t="array" ref="B4596">IF(A4596="","-",_xldudf_EVEONLINE_GROUP(_FV(_FV(A4596,"type"),"groupID")))</f>
        <v>-</v>
      </c>
      <c r="C4596" t="str" cm="1">
        <f t="array" ref="C4596">IF(B4596="-","-",_xldudf_EVEONLINE_CATEGORY(_FV(B4596,"category_id")))</f>
        <v>-</v>
      </c>
      <c r="K4596" s="4" cm="1">
        <f t="array" ref="K4596">IFERROR(_FV(_xldudf_EVEONLINE_TYPE(_FV(_FV(A4596,"type"),"id")),"Adjusted Price",TRUE),0)</f>
        <v>0</v>
      </c>
      <c r="L4596" s="4">
        <f t="shared" si="71"/>
        <v>0</v>
      </c>
    </row>
    <row r="4597" spans="2:12">
      <c r="B4597" t="str" cm="1">
        <f t="array" ref="B4597">IF(A4597="","-",_xldudf_EVEONLINE_GROUP(_FV(_FV(A4597,"type"),"groupID")))</f>
        <v>-</v>
      </c>
      <c r="C4597" t="str" cm="1">
        <f t="array" ref="C4597">IF(B4597="-","-",_xldudf_EVEONLINE_CATEGORY(_FV(B4597,"category_id")))</f>
        <v>-</v>
      </c>
      <c r="K4597" s="4" cm="1">
        <f t="array" ref="K4597">IFERROR(_FV(_xldudf_EVEONLINE_TYPE(_FV(_FV(A4597,"type"),"id")),"Adjusted Price",TRUE),0)</f>
        <v>0</v>
      </c>
      <c r="L4597" s="4">
        <f t="shared" si="71"/>
        <v>0</v>
      </c>
    </row>
    <row r="4598" spans="2:12">
      <c r="B4598" t="str" cm="1">
        <f t="array" ref="B4598">IF(A4598="","-",_xldudf_EVEONLINE_GROUP(_FV(_FV(A4598,"type"),"groupID")))</f>
        <v>-</v>
      </c>
      <c r="C4598" t="str" cm="1">
        <f t="array" ref="C4598">IF(B4598="-","-",_xldudf_EVEONLINE_CATEGORY(_FV(B4598,"category_id")))</f>
        <v>-</v>
      </c>
      <c r="K4598" s="4" cm="1">
        <f t="array" ref="K4598">IFERROR(_FV(_xldudf_EVEONLINE_TYPE(_FV(_FV(A4598,"type"),"id")),"Adjusted Price",TRUE),0)</f>
        <v>0</v>
      </c>
      <c r="L4598" s="4">
        <f t="shared" si="71"/>
        <v>0</v>
      </c>
    </row>
    <row r="4599" spans="2:12">
      <c r="B4599" t="str" cm="1">
        <f t="array" ref="B4599">IF(A4599="","-",_xldudf_EVEONLINE_GROUP(_FV(_FV(A4599,"type"),"groupID")))</f>
        <v>-</v>
      </c>
      <c r="C4599" t="str" cm="1">
        <f t="array" ref="C4599">IF(B4599="-","-",_xldudf_EVEONLINE_CATEGORY(_FV(B4599,"category_id")))</f>
        <v>-</v>
      </c>
      <c r="K4599" s="4" cm="1">
        <f t="array" ref="K4599">IFERROR(_FV(_xldudf_EVEONLINE_TYPE(_FV(_FV(A4599,"type"),"id")),"Adjusted Price",TRUE),0)</f>
        <v>0</v>
      </c>
      <c r="L4599" s="4">
        <f t="shared" si="71"/>
        <v>0</v>
      </c>
    </row>
    <row r="4600" spans="2:12">
      <c r="B4600" t="str" cm="1">
        <f t="array" ref="B4600">IF(A4600="","-",_xldudf_EVEONLINE_GROUP(_FV(_FV(A4600,"type"),"groupID")))</f>
        <v>-</v>
      </c>
      <c r="C4600" t="str" cm="1">
        <f t="array" ref="C4600">IF(B4600="-","-",_xldudf_EVEONLINE_CATEGORY(_FV(B4600,"category_id")))</f>
        <v>-</v>
      </c>
      <c r="K4600" s="4" cm="1">
        <f t="array" ref="K4600">IFERROR(_FV(_xldudf_EVEONLINE_TYPE(_FV(_FV(A4600,"type"),"id")),"Adjusted Price",TRUE),0)</f>
        <v>0</v>
      </c>
      <c r="L4600" s="4">
        <f t="shared" si="71"/>
        <v>0</v>
      </c>
    </row>
    <row r="4601" spans="2:12">
      <c r="B4601" t="str" cm="1">
        <f t="array" ref="B4601">IF(A4601="","-",_xldudf_EVEONLINE_GROUP(_FV(_FV(A4601,"type"),"groupID")))</f>
        <v>-</v>
      </c>
      <c r="C4601" t="str" cm="1">
        <f t="array" ref="C4601">IF(B4601="-","-",_xldudf_EVEONLINE_CATEGORY(_FV(B4601,"category_id")))</f>
        <v>-</v>
      </c>
      <c r="K4601" s="4" cm="1">
        <f t="array" ref="K4601">IFERROR(_FV(_xldudf_EVEONLINE_TYPE(_FV(_FV(A4601,"type"),"id")),"Adjusted Price",TRUE),0)</f>
        <v>0</v>
      </c>
      <c r="L4601" s="4">
        <f t="shared" si="71"/>
        <v>0</v>
      </c>
    </row>
    <row r="4602" spans="2:12">
      <c r="B4602" t="str" cm="1">
        <f t="array" ref="B4602">IF(A4602="","-",_xldudf_EVEONLINE_GROUP(_FV(_FV(A4602,"type"),"groupID")))</f>
        <v>-</v>
      </c>
      <c r="C4602" t="str" cm="1">
        <f t="array" ref="C4602">IF(B4602="-","-",_xldudf_EVEONLINE_CATEGORY(_FV(B4602,"category_id")))</f>
        <v>-</v>
      </c>
      <c r="K4602" s="4" cm="1">
        <f t="array" ref="K4602">IFERROR(_FV(_xldudf_EVEONLINE_TYPE(_FV(_FV(A4602,"type"),"id")),"Adjusted Price",TRUE),0)</f>
        <v>0</v>
      </c>
      <c r="L4602" s="4">
        <f t="shared" si="71"/>
        <v>0</v>
      </c>
    </row>
    <row r="4603" spans="2:12">
      <c r="B4603" t="str" cm="1">
        <f t="array" ref="B4603">IF(A4603="","-",_xldudf_EVEONLINE_GROUP(_FV(_FV(A4603,"type"),"groupID")))</f>
        <v>-</v>
      </c>
      <c r="C4603" t="str" cm="1">
        <f t="array" ref="C4603">IF(B4603="-","-",_xldudf_EVEONLINE_CATEGORY(_FV(B4603,"category_id")))</f>
        <v>-</v>
      </c>
      <c r="K4603" s="4" cm="1">
        <f t="array" ref="K4603">IFERROR(_FV(_xldudf_EVEONLINE_TYPE(_FV(_FV(A4603,"type"),"id")),"Adjusted Price",TRUE),0)</f>
        <v>0</v>
      </c>
      <c r="L4603" s="4">
        <f t="shared" si="71"/>
        <v>0</v>
      </c>
    </row>
    <row r="4604" spans="2:12">
      <c r="B4604" t="str" cm="1">
        <f t="array" ref="B4604">IF(A4604="","-",_xldudf_EVEONLINE_GROUP(_FV(_FV(A4604,"type"),"groupID")))</f>
        <v>-</v>
      </c>
      <c r="C4604" t="str" cm="1">
        <f t="array" ref="C4604">IF(B4604="-","-",_xldudf_EVEONLINE_CATEGORY(_FV(B4604,"category_id")))</f>
        <v>-</v>
      </c>
      <c r="K4604" s="4" cm="1">
        <f t="array" ref="K4604">IFERROR(_FV(_xldudf_EVEONLINE_TYPE(_FV(_FV(A4604,"type"),"id")),"Adjusted Price",TRUE),0)</f>
        <v>0</v>
      </c>
      <c r="L4604" s="4">
        <f t="shared" si="71"/>
        <v>0</v>
      </c>
    </row>
    <row r="4605" spans="2:12">
      <c r="B4605" t="str" cm="1">
        <f t="array" ref="B4605">IF(A4605="","-",_xldudf_EVEONLINE_GROUP(_FV(_FV(A4605,"type"),"groupID")))</f>
        <v>-</v>
      </c>
      <c r="C4605" t="str" cm="1">
        <f t="array" ref="C4605">IF(B4605="-","-",_xldudf_EVEONLINE_CATEGORY(_FV(B4605,"category_id")))</f>
        <v>-</v>
      </c>
      <c r="K4605" s="4" cm="1">
        <f t="array" ref="K4605">IFERROR(_FV(_xldudf_EVEONLINE_TYPE(_FV(_FV(A4605,"type"),"id")),"Adjusted Price",TRUE),0)</f>
        <v>0</v>
      </c>
      <c r="L4605" s="4">
        <f t="shared" si="71"/>
        <v>0</v>
      </c>
    </row>
    <row r="4606" spans="2:12">
      <c r="B4606" t="str" cm="1">
        <f t="array" ref="B4606">IF(A4606="","-",_xldudf_EVEONLINE_GROUP(_FV(_FV(A4606,"type"),"groupID")))</f>
        <v>-</v>
      </c>
      <c r="C4606" t="str" cm="1">
        <f t="array" ref="C4606">IF(B4606="-","-",_xldudf_EVEONLINE_CATEGORY(_FV(B4606,"category_id")))</f>
        <v>-</v>
      </c>
      <c r="K4606" s="4" cm="1">
        <f t="array" ref="K4606">IFERROR(_FV(_xldudf_EVEONLINE_TYPE(_FV(_FV(A4606,"type"),"id")),"Adjusted Price",TRUE),0)</f>
        <v>0</v>
      </c>
      <c r="L4606" s="4">
        <f t="shared" si="71"/>
        <v>0</v>
      </c>
    </row>
    <row r="4607" spans="2:12">
      <c r="B4607" t="str" cm="1">
        <f t="array" ref="B4607">IF(A4607="","-",_xldudf_EVEONLINE_GROUP(_FV(_FV(A4607,"type"),"groupID")))</f>
        <v>-</v>
      </c>
      <c r="C4607" t="str" cm="1">
        <f t="array" ref="C4607">IF(B4607="-","-",_xldudf_EVEONLINE_CATEGORY(_FV(B4607,"category_id")))</f>
        <v>-</v>
      </c>
      <c r="K4607" s="4" cm="1">
        <f t="array" ref="K4607">IFERROR(_FV(_xldudf_EVEONLINE_TYPE(_FV(_FV(A4607,"type"),"id")),"Adjusted Price",TRUE),0)</f>
        <v>0</v>
      </c>
      <c r="L4607" s="4">
        <f t="shared" si="71"/>
        <v>0</v>
      </c>
    </row>
    <row r="4608" spans="2:12">
      <c r="B4608" t="str" cm="1">
        <f t="array" ref="B4608">IF(A4608="","-",_xldudf_EVEONLINE_GROUP(_FV(_FV(A4608,"type"),"groupID")))</f>
        <v>-</v>
      </c>
      <c r="C4608" t="str" cm="1">
        <f t="array" ref="C4608">IF(B4608="-","-",_xldudf_EVEONLINE_CATEGORY(_FV(B4608,"category_id")))</f>
        <v>-</v>
      </c>
      <c r="K4608" s="4" cm="1">
        <f t="array" ref="K4608">IFERROR(_FV(_xldudf_EVEONLINE_TYPE(_FV(_FV(A4608,"type"),"id")),"Adjusted Price",TRUE),0)</f>
        <v>0</v>
      </c>
      <c r="L4608" s="4">
        <f t="shared" si="71"/>
        <v>0</v>
      </c>
    </row>
    <row r="4609" spans="2:12">
      <c r="B4609" t="str" cm="1">
        <f t="array" ref="B4609">IF(A4609="","-",_xldudf_EVEONLINE_GROUP(_FV(_FV(A4609,"type"),"groupID")))</f>
        <v>-</v>
      </c>
      <c r="C4609" t="str" cm="1">
        <f t="array" ref="C4609">IF(B4609="-","-",_xldudf_EVEONLINE_CATEGORY(_FV(B4609,"category_id")))</f>
        <v>-</v>
      </c>
      <c r="K4609" s="4" cm="1">
        <f t="array" ref="K4609">IFERROR(_FV(_xldudf_EVEONLINE_TYPE(_FV(_FV(A4609,"type"),"id")),"Adjusted Price",TRUE),0)</f>
        <v>0</v>
      </c>
      <c r="L4609" s="4">
        <f t="shared" si="71"/>
        <v>0</v>
      </c>
    </row>
    <row r="4610" spans="2:12">
      <c r="B4610" t="str" cm="1">
        <f t="array" ref="B4610">IF(A4610="","-",_xldudf_EVEONLINE_GROUP(_FV(_FV(A4610,"type"),"groupID")))</f>
        <v>-</v>
      </c>
      <c r="C4610" t="str" cm="1">
        <f t="array" ref="C4610">IF(B4610="-","-",_xldudf_EVEONLINE_CATEGORY(_FV(B4610,"category_id")))</f>
        <v>-</v>
      </c>
      <c r="K4610" s="4" cm="1">
        <f t="array" ref="K4610">IFERROR(_FV(_xldudf_EVEONLINE_TYPE(_FV(_FV(A4610,"type"),"id")),"Adjusted Price",TRUE),0)</f>
        <v>0</v>
      </c>
      <c r="L4610" s="4">
        <f t="shared" si="71"/>
        <v>0</v>
      </c>
    </row>
    <row r="4611" spans="2:12">
      <c r="B4611" t="str" cm="1">
        <f t="array" ref="B4611">IF(A4611="","-",_xldudf_EVEONLINE_GROUP(_FV(_FV(A4611,"type"),"groupID")))</f>
        <v>-</v>
      </c>
      <c r="C4611" t="str" cm="1">
        <f t="array" ref="C4611">IF(B4611="-","-",_xldudf_EVEONLINE_CATEGORY(_FV(B4611,"category_id")))</f>
        <v>-</v>
      </c>
      <c r="K4611" s="4" cm="1">
        <f t="array" ref="K4611">IFERROR(_FV(_xldudf_EVEONLINE_TYPE(_FV(_FV(A4611,"type"),"id")),"Adjusted Price",TRUE),0)</f>
        <v>0</v>
      </c>
      <c r="L4611" s="4">
        <f t="shared" ref="L4611:L4674" si="72">F4611*K4611</f>
        <v>0</v>
      </c>
    </row>
    <row r="4612" spans="2:12">
      <c r="B4612" t="str" cm="1">
        <f t="array" ref="B4612">IF(A4612="","-",_xldudf_EVEONLINE_GROUP(_FV(_FV(A4612,"type"),"groupID")))</f>
        <v>-</v>
      </c>
      <c r="C4612" t="str" cm="1">
        <f t="array" ref="C4612">IF(B4612="-","-",_xldudf_EVEONLINE_CATEGORY(_FV(B4612,"category_id")))</f>
        <v>-</v>
      </c>
      <c r="K4612" s="4" cm="1">
        <f t="array" ref="K4612">IFERROR(_FV(_xldudf_EVEONLINE_TYPE(_FV(_FV(A4612,"type"),"id")),"Adjusted Price",TRUE),0)</f>
        <v>0</v>
      </c>
      <c r="L4612" s="4">
        <f t="shared" si="72"/>
        <v>0</v>
      </c>
    </row>
    <row r="4613" spans="2:12">
      <c r="B4613" t="str" cm="1">
        <f t="array" ref="B4613">IF(A4613="","-",_xldudf_EVEONLINE_GROUP(_FV(_FV(A4613,"type"),"groupID")))</f>
        <v>-</v>
      </c>
      <c r="C4613" t="str" cm="1">
        <f t="array" ref="C4613">IF(B4613="-","-",_xldudf_EVEONLINE_CATEGORY(_FV(B4613,"category_id")))</f>
        <v>-</v>
      </c>
      <c r="K4613" s="4" cm="1">
        <f t="array" ref="K4613">IFERROR(_FV(_xldudf_EVEONLINE_TYPE(_FV(_FV(A4613,"type"),"id")),"Adjusted Price",TRUE),0)</f>
        <v>0</v>
      </c>
      <c r="L4613" s="4">
        <f t="shared" si="72"/>
        <v>0</v>
      </c>
    </row>
    <row r="4614" spans="2:12">
      <c r="B4614" t="str" cm="1">
        <f t="array" ref="B4614">IF(A4614="","-",_xldudf_EVEONLINE_GROUP(_FV(_FV(A4614,"type"),"groupID")))</f>
        <v>-</v>
      </c>
      <c r="C4614" t="str" cm="1">
        <f t="array" ref="C4614">IF(B4614="-","-",_xldudf_EVEONLINE_CATEGORY(_FV(B4614,"category_id")))</f>
        <v>-</v>
      </c>
      <c r="K4614" s="4" cm="1">
        <f t="array" ref="K4614">IFERROR(_FV(_xldudf_EVEONLINE_TYPE(_FV(_FV(A4614,"type"),"id")),"Adjusted Price",TRUE),0)</f>
        <v>0</v>
      </c>
      <c r="L4614" s="4">
        <f t="shared" si="72"/>
        <v>0</v>
      </c>
    </row>
    <row r="4615" spans="2:12">
      <c r="B4615" t="str" cm="1">
        <f t="array" ref="B4615">IF(A4615="","-",_xldudf_EVEONLINE_GROUP(_FV(_FV(A4615,"type"),"groupID")))</f>
        <v>-</v>
      </c>
      <c r="C4615" t="str" cm="1">
        <f t="array" ref="C4615">IF(B4615="-","-",_xldudf_EVEONLINE_CATEGORY(_FV(B4615,"category_id")))</f>
        <v>-</v>
      </c>
      <c r="K4615" s="4" cm="1">
        <f t="array" ref="K4615">IFERROR(_FV(_xldudf_EVEONLINE_TYPE(_FV(_FV(A4615,"type"),"id")),"Adjusted Price",TRUE),0)</f>
        <v>0</v>
      </c>
      <c r="L4615" s="4">
        <f t="shared" si="72"/>
        <v>0</v>
      </c>
    </row>
    <row r="4616" spans="2:12">
      <c r="B4616" t="str" cm="1">
        <f t="array" ref="B4616">IF(A4616="","-",_xldudf_EVEONLINE_GROUP(_FV(_FV(A4616,"type"),"groupID")))</f>
        <v>-</v>
      </c>
      <c r="C4616" t="str" cm="1">
        <f t="array" ref="C4616">IF(B4616="-","-",_xldudf_EVEONLINE_CATEGORY(_FV(B4616,"category_id")))</f>
        <v>-</v>
      </c>
      <c r="K4616" s="4" cm="1">
        <f t="array" ref="K4616">IFERROR(_FV(_xldudf_EVEONLINE_TYPE(_FV(_FV(A4616,"type"),"id")),"Adjusted Price",TRUE),0)</f>
        <v>0</v>
      </c>
      <c r="L4616" s="4">
        <f t="shared" si="72"/>
        <v>0</v>
      </c>
    </row>
    <row r="4617" spans="2:12">
      <c r="B4617" t="str" cm="1">
        <f t="array" ref="B4617">IF(A4617="","-",_xldudf_EVEONLINE_GROUP(_FV(_FV(A4617,"type"),"groupID")))</f>
        <v>-</v>
      </c>
      <c r="C4617" t="str" cm="1">
        <f t="array" ref="C4617">IF(B4617="-","-",_xldudf_EVEONLINE_CATEGORY(_FV(B4617,"category_id")))</f>
        <v>-</v>
      </c>
      <c r="K4617" s="4" cm="1">
        <f t="array" ref="K4617">IFERROR(_FV(_xldudf_EVEONLINE_TYPE(_FV(_FV(A4617,"type"),"id")),"Adjusted Price",TRUE),0)</f>
        <v>0</v>
      </c>
      <c r="L4617" s="4">
        <f t="shared" si="72"/>
        <v>0</v>
      </c>
    </row>
    <row r="4618" spans="2:12">
      <c r="B4618" t="str" cm="1">
        <f t="array" ref="B4618">IF(A4618="","-",_xldudf_EVEONLINE_GROUP(_FV(_FV(A4618,"type"),"groupID")))</f>
        <v>-</v>
      </c>
      <c r="C4618" t="str" cm="1">
        <f t="array" ref="C4618">IF(B4618="-","-",_xldudf_EVEONLINE_CATEGORY(_FV(B4618,"category_id")))</f>
        <v>-</v>
      </c>
      <c r="K4618" s="4" cm="1">
        <f t="array" ref="K4618">IFERROR(_FV(_xldudf_EVEONLINE_TYPE(_FV(_FV(A4618,"type"),"id")),"Adjusted Price",TRUE),0)</f>
        <v>0</v>
      </c>
      <c r="L4618" s="4">
        <f t="shared" si="72"/>
        <v>0</v>
      </c>
    </row>
    <row r="4619" spans="2:12">
      <c r="B4619" t="str" cm="1">
        <f t="array" ref="B4619">IF(A4619="","-",_xldudf_EVEONLINE_GROUP(_FV(_FV(A4619,"type"),"groupID")))</f>
        <v>-</v>
      </c>
      <c r="C4619" t="str" cm="1">
        <f t="array" ref="C4619">IF(B4619="-","-",_xldudf_EVEONLINE_CATEGORY(_FV(B4619,"category_id")))</f>
        <v>-</v>
      </c>
      <c r="K4619" s="4" cm="1">
        <f t="array" ref="K4619">IFERROR(_FV(_xldudf_EVEONLINE_TYPE(_FV(_FV(A4619,"type"),"id")),"Adjusted Price",TRUE),0)</f>
        <v>0</v>
      </c>
      <c r="L4619" s="4">
        <f t="shared" si="72"/>
        <v>0</v>
      </c>
    </row>
    <row r="4620" spans="2:12">
      <c r="B4620" t="str" cm="1">
        <f t="array" ref="B4620">IF(A4620="","-",_xldudf_EVEONLINE_GROUP(_FV(_FV(A4620,"type"),"groupID")))</f>
        <v>-</v>
      </c>
      <c r="C4620" t="str" cm="1">
        <f t="array" ref="C4620">IF(B4620="-","-",_xldudf_EVEONLINE_CATEGORY(_FV(B4620,"category_id")))</f>
        <v>-</v>
      </c>
      <c r="K4620" s="4" cm="1">
        <f t="array" ref="K4620">IFERROR(_FV(_xldudf_EVEONLINE_TYPE(_FV(_FV(A4620,"type"),"id")),"Adjusted Price",TRUE),0)</f>
        <v>0</v>
      </c>
      <c r="L4620" s="4">
        <f t="shared" si="72"/>
        <v>0</v>
      </c>
    </row>
    <row r="4621" spans="2:12">
      <c r="B4621" t="str" cm="1">
        <f t="array" ref="B4621">IF(A4621="","-",_xldudf_EVEONLINE_GROUP(_FV(_FV(A4621,"type"),"groupID")))</f>
        <v>-</v>
      </c>
      <c r="C4621" t="str" cm="1">
        <f t="array" ref="C4621">IF(B4621="-","-",_xldudf_EVEONLINE_CATEGORY(_FV(B4621,"category_id")))</f>
        <v>-</v>
      </c>
      <c r="K4621" s="4" cm="1">
        <f t="array" ref="K4621">IFERROR(_FV(_xldudf_EVEONLINE_TYPE(_FV(_FV(A4621,"type"),"id")),"Adjusted Price",TRUE),0)</f>
        <v>0</v>
      </c>
      <c r="L4621" s="4">
        <f t="shared" si="72"/>
        <v>0</v>
      </c>
    </row>
    <row r="4622" spans="2:12">
      <c r="B4622" t="str" cm="1">
        <f t="array" ref="B4622">IF(A4622="","-",_xldudf_EVEONLINE_GROUP(_FV(_FV(A4622,"type"),"groupID")))</f>
        <v>-</v>
      </c>
      <c r="C4622" t="str" cm="1">
        <f t="array" ref="C4622">IF(B4622="-","-",_xldudf_EVEONLINE_CATEGORY(_FV(B4622,"category_id")))</f>
        <v>-</v>
      </c>
      <c r="K4622" s="4" cm="1">
        <f t="array" ref="K4622">IFERROR(_FV(_xldudf_EVEONLINE_TYPE(_FV(_FV(A4622,"type"),"id")),"Adjusted Price",TRUE),0)</f>
        <v>0</v>
      </c>
      <c r="L4622" s="4">
        <f t="shared" si="72"/>
        <v>0</v>
      </c>
    </row>
    <row r="4623" spans="2:12">
      <c r="B4623" t="str" cm="1">
        <f t="array" ref="B4623">IF(A4623="","-",_xldudf_EVEONLINE_GROUP(_FV(_FV(A4623,"type"),"groupID")))</f>
        <v>-</v>
      </c>
      <c r="C4623" t="str" cm="1">
        <f t="array" ref="C4623">IF(B4623="-","-",_xldudf_EVEONLINE_CATEGORY(_FV(B4623,"category_id")))</f>
        <v>-</v>
      </c>
      <c r="K4623" s="4" cm="1">
        <f t="array" ref="K4623">IFERROR(_FV(_xldudf_EVEONLINE_TYPE(_FV(_FV(A4623,"type"),"id")),"Adjusted Price",TRUE),0)</f>
        <v>0</v>
      </c>
      <c r="L4623" s="4">
        <f t="shared" si="72"/>
        <v>0</v>
      </c>
    </row>
    <row r="4624" spans="2:12">
      <c r="B4624" t="str" cm="1">
        <f t="array" ref="B4624">IF(A4624="","-",_xldudf_EVEONLINE_GROUP(_FV(_FV(A4624,"type"),"groupID")))</f>
        <v>-</v>
      </c>
      <c r="C4624" t="str" cm="1">
        <f t="array" ref="C4624">IF(B4624="-","-",_xldudf_EVEONLINE_CATEGORY(_FV(B4624,"category_id")))</f>
        <v>-</v>
      </c>
      <c r="K4624" s="4" cm="1">
        <f t="array" ref="K4624">IFERROR(_FV(_xldudf_EVEONLINE_TYPE(_FV(_FV(A4624,"type"),"id")),"Adjusted Price",TRUE),0)</f>
        <v>0</v>
      </c>
      <c r="L4624" s="4">
        <f t="shared" si="72"/>
        <v>0</v>
      </c>
    </row>
    <row r="4625" spans="2:12">
      <c r="B4625" t="str" cm="1">
        <f t="array" ref="B4625">IF(A4625="","-",_xldudf_EVEONLINE_GROUP(_FV(_FV(A4625,"type"),"groupID")))</f>
        <v>-</v>
      </c>
      <c r="C4625" t="str" cm="1">
        <f t="array" ref="C4625">IF(B4625="-","-",_xldudf_EVEONLINE_CATEGORY(_FV(B4625,"category_id")))</f>
        <v>-</v>
      </c>
      <c r="K4625" s="4" cm="1">
        <f t="array" ref="K4625">IFERROR(_FV(_xldudf_EVEONLINE_TYPE(_FV(_FV(A4625,"type"),"id")),"Adjusted Price",TRUE),0)</f>
        <v>0</v>
      </c>
      <c r="L4625" s="4">
        <f t="shared" si="72"/>
        <v>0</v>
      </c>
    </row>
    <row r="4626" spans="2:12">
      <c r="B4626" t="str" cm="1">
        <f t="array" ref="B4626">IF(A4626="","-",_xldudf_EVEONLINE_GROUP(_FV(_FV(A4626,"type"),"groupID")))</f>
        <v>-</v>
      </c>
      <c r="C4626" t="str" cm="1">
        <f t="array" ref="C4626">IF(B4626="-","-",_xldudf_EVEONLINE_CATEGORY(_FV(B4626,"category_id")))</f>
        <v>-</v>
      </c>
      <c r="K4626" s="4" cm="1">
        <f t="array" ref="K4626">IFERROR(_FV(_xldudf_EVEONLINE_TYPE(_FV(_FV(A4626,"type"),"id")),"Adjusted Price",TRUE),0)</f>
        <v>0</v>
      </c>
      <c r="L4626" s="4">
        <f t="shared" si="72"/>
        <v>0</v>
      </c>
    </row>
    <row r="4627" spans="2:12">
      <c r="B4627" t="str" cm="1">
        <f t="array" ref="B4627">IF(A4627="","-",_xldudf_EVEONLINE_GROUP(_FV(_FV(A4627,"type"),"groupID")))</f>
        <v>-</v>
      </c>
      <c r="C4627" t="str" cm="1">
        <f t="array" ref="C4627">IF(B4627="-","-",_xldudf_EVEONLINE_CATEGORY(_FV(B4627,"category_id")))</f>
        <v>-</v>
      </c>
      <c r="K4627" s="4" cm="1">
        <f t="array" ref="K4627">IFERROR(_FV(_xldudf_EVEONLINE_TYPE(_FV(_FV(A4627,"type"),"id")),"Adjusted Price",TRUE),0)</f>
        <v>0</v>
      </c>
      <c r="L4627" s="4">
        <f t="shared" si="72"/>
        <v>0</v>
      </c>
    </row>
    <row r="4628" spans="2:12">
      <c r="B4628" t="str" cm="1">
        <f t="array" ref="B4628">IF(A4628="","-",_xldudf_EVEONLINE_GROUP(_FV(_FV(A4628,"type"),"groupID")))</f>
        <v>-</v>
      </c>
      <c r="C4628" t="str" cm="1">
        <f t="array" ref="C4628">IF(B4628="-","-",_xldudf_EVEONLINE_CATEGORY(_FV(B4628,"category_id")))</f>
        <v>-</v>
      </c>
      <c r="K4628" s="4" cm="1">
        <f t="array" ref="K4628">IFERROR(_FV(_xldudf_EVEONLINE_TYPE(_FV(_FV(A4628,"type"),"id")),"Adjusted Price",TRUE),0)</f>
        <v>0</v>
      </c>
      <c r="L4628" s="4">
        <f t="shared" si="72"/>
        <v>0</v>
      </c>
    </row>
    <row r="4629" spans="2:12">
      <c r="B4629" t="str" cm="1">
        <f t="array" ref="B4629">IF(A4629="","-",_xldudf_EVEONLINE_GROUP(_FV(_FV(A4629,"type"),"groupID")))</f>
        <v>-</v>
      </c>
      <c r="C4629" t="str" cm="1">
        <f t="array" ref="C4629">IF(B4629="-","-",_xldudf_EVEONLINE_CATEGORY(_FV(B4629,"category_id")))</f>
        <v>-</v>
      </c>
      <c r="K4629" s="4" cm="1">
        <f t="array" ref="K4629">IFERROR(_FV(_xldudf_EVEONLINE_TYPE(_FV(_FV(A4629,"type"),"id")),"Adjusted Price",TRUE),0)</f>
        <v>0</v>
      </c>
      <c r="L4629" s="4">
        <f t="shared" si="72"/>
        <v>0</v>
      </c>
    </row>
    <row r="4630" spans="2:12">
      <c r="B4630" t="str" cm="1">
        <f t="array" ref="B4630">IF(A4630="","-",_xldudf_EVEONLINE_GROUP(_FV(_FV(A4630,"type"),"groupID")))</f>
        <v>-</v>
      </c>
      <c r="C4630" t="str" cm="1">
        <f t="array" ref="C4630">IF(B4630="-","-",_xldudf_EVEONLINE_CATEGORY(_FV(B4630,"category_id")))</f>
        <v>-</v>
      </c>
      <c r="K4630" s="4" cm="1">
        <f t="array" ref="K4630">IFERROR(_FV(_xldudf_EVEONLINE_TYPE(_FV(_FV(A4630,"type"),"id")),"Adjusted Price",TRUE),0)</f>
        <v>0</v>
      </c>
      <c r="L4630" s="4">
        <f t="shared" si="72"/>
        <v>0</v>
      </c>
    </row>
    <row r="4631" spans="2:12">
      <c r="B4631" t="str" cm="1">
        <f t="array" ref="B4631">IF(A4631="","-",_xldudf_EVEONLINE_GROUP(_FV(_FV(A4631,"type"),"groupID")))</f>
        <v>-</v>
      </c>
      <c r="C4631" t="str" cm="1">
        <f t="array" ref="C4631">IF(B4631="-","-",_xldudf_EVEONLINE_CATEGORY(_FV(B4631,"category_id")))</f>
        <v>-</v>
      </c>
      <c r="K4631" s="4" cm="1">
        <f t="array" ref="K4631">IFERROR(_FV(_xldudf_EVEONLINE_TYPE(_FV(_FV(A4631,"type"),"id")),"Adjusted Price",TRUE),0)</f>
        <v>0</v>
      </c>
      <c r="L4631" s="4">
        <f t="shared" si="72"/>
        <v>0</v>
      </c>
    </row>
    <row r="4632" spans="2:12">
      <c r="B4632" t="str" cm="1">
        <f t="array" ref="B4632">IF(A4632="","-",_xldudf_EVEONLINE_GROUP(_FV(_FV(A4632,"type"),"groupID")))</f>
        <v>-</v>
      </c>
      <c r="C4632" t="str" cm="1">
        <f t="array" ref="C4632">IF(B4632="-","-",_xldudf_EVEONLINE_CATEGORY(_FV(B4632,"category_id")))</f>
        <v>-</v>
      </c>
      <c r="K4632" s="4" cm="1">
        <f t="array" ref="K4632">IFERROR(_FV(_xldudf_EVEONLINE_TYPE(_FV(_FV(A4632,"type"),"id")),"Adjusted Price",TRUE),0)</f>
        <v>0</v>
      </c>
      <c r="L4632" s="4">
        <f t="shared" si="72"/>
        <v>0</v>
      </c>
    </row>
    <row r="4633" spans="2:12">
      <c r="B4633" t="str" cm="1">
        <f t="array" ref="B4633">IF(A4633="","-",_xldudf_EVEONLINE_GROUP(_FV(_FV(A4633,"type"),"groupID")))</f>
        <v>-</v>
      </c>
      <c r="C4633" t="str" cm="1">
        <f t="array" ref="C4633">IF(B4633="-","-",_xldudf_EVEONLINE_CATEGORY(_FV(B4633,"category_id")))</f>
        <v>-</v>
      </c>
      <c r="K4633" s="4" cm="1">
        <f t="array" ref="K4633">IFERROR(_FV(_xldudf_EVEONLINE_TYPE(_FV(_FV(A4633,"type"),"id")),"Adjusted Price",TRUE),0)</f>
        <v>0</v>
      </c>
      <c r="L4633" s="4">
        <f t="shared" si="72"/>
        <v>0</v>
      </c>
    </row>
    <row r="4634" spans="2:12">
      <c r="B4634" t="str" cm="1">
        <f t="array" ref="B4634">IF(A4634="","-",_xldudf_EVEONLINE_GROUP(_FV(_FV(A4634,"type"),"groupID")))</f>
        <v>-</v>
      </c>
      <c r="C4634" t="str" cm="1">
        <f t="array" ref="C4634">IF(B4634="-","-",_xldudf_EVEONLINE_CATEGORY(_FV(B4634,"category_id")))</f>
        <v>-</v>
      </c>
      <c r="K4634" s="4" cm="1">
        <f t="array" ref="K4634">IFERROR(_FV(_xldudf_EVEONLINE_TYPE(_FV(_FV(A4634,"type"),"id")),"Adjusted Price",TRUE),0)</f>
        <v>0</v>
      </c>
      <c r="L4634" s="4">
        <f t="shared" si="72"/>
        <v>0</v>
      </c>
    </row>
    <row r="4635" spans="2:12">
      <c r="B4635" t="str" cm="1">
        <f t="array" ref="B4635">IF(A4635="","-",_xldudf_EVEONLINE_GROUP(_FV(_FV(A4635,"type"),"groupID")))</f>
        <v>-</v>
      </c>
      <c r="C4635" t="str" cm="1">
        <f t="array" ref="C4635">IF(B4635="-","-",_xldudf_EVEONLINE_CATEGORY(_FV(B4635,"category_id")))</f>
        <v>-</v>
      </c>
      <c r="K4635" s="4" cm="1">
        <f t="array" ref="K4635">IFERROR(_FV(_xldudf_EVEONLINE_TYPE(_FV(_FV(A4635,"type"),"id")),"Adjusted Price",TRUE),0)</f>
        <v>0</v>
      </c>
      <c r="L4635" s="4">
        <f t="shared" si="72"/>
        <v>0</v>
      </c>
    </row>
    <row r="4636" spans="2:12">
      <c r="B4636" t="str" cm="1">
        <f t="array" ref="B4636">IF(A4636="","-",_xldudf_EVEONLINE_GROUP(_FV(_FV(A4636,"type"),"groupID")))</f>
        <v>-</v>
      </c>
      <c r="C4636" t="str" cm="1">
        <f t="array" ref="C4636">IF(B4636="-","-",_xldudf_EVEONLINE_CATEGORY(_FV(B4636,"category_id")))</f>
        <v>-</v>
      </c>
      <c r="K4636" s="4" cm="1">
        <f t="array" ref="K4636">IFERROR(_FV(_xldudf_EVEONLINE_TYPE(_FV(_FV(A4636,"type"),"id")),"Adjusted Price",TRUE),0)</f>
        <v>0</v>
      </c>
      <c r="L4636" s="4">
        <f t="shared" si="72"/>
        <v>0</v>
      </c>
    </row>
    <row r="4637" spans="2:12">
      <c r="B4637" t="str" cm="1">
        <f t="array" ref="B4637">IF(A4637="","-",_xldudf_EVEONLINE_GROUP(_FV(_FV(A4637,"type"),"groupID")))</f>
        <v>-</v>
      </c>
      <c r="C4637" t="str" cm="1">
        <f t="array" ref="C4637">IF(B4637="-","-",_xldudf_EVEONLINE_CATEGORY(_FV(B4637,"category_id")))</f>
        <v>-</v>
      </c>
      <c r="K4637" s="4" cm="1">
        <f t="array" ref="K4637">IFERROR(_FV(_xldudf_EVEONLINE_TYPE(_FV(_FV(A4637,"type"),"id")),"Adjusted Price",TRUE),0)</f>
        <v>0</v>
      </c>
      <c r="L4637" s="4">
        <f t="shared" si="72"/>
        <v>0</v>
      </c>
    </row>
    <row r="4638" spans="2:12">
      <c r="B4638" t="str" cm="1">
        <f t="array" ref="B4638">IF(A4638="","-",_xldudf_EVEONLINE_GROUP(_FV(_FV(A4638,"type"),"groupID")))</f>
        <v>-</v>
      </c>
      <c r="C4638" t="str" cm="1">
        <f t="array" ref="C4638">IF(B4638="-","-",_xldudf_EVEONLINE_CATEGORY(_FV(B4638,"category_id")))</f>
        <v>-</v>
      </c>
      <c r="K4638" s="4" cm="1">
        <f t="array" ref="K4638">IFERROR(_FV(_xldudf_EVEONLINE_TYPE(_FV(_FV(A4638,"type"),"id")),"Adjusted Price",TRUE),0)</f>
        <v>0</v>
      </c>
      <c r="L4638" s="4">
        <f t="shared" si="72"/>
        <v>0</v>
      </c>
    </row>
    <row r="4639" spans="2:12">
      <c r="B4639" t="str" cm="1">
        <f t="array" ref="B4639">IF(A4639="","-",_xldudf_EVEONLINE_GROUP(_FV(_FV(A4639,"type"),"groupID")))</f>
        <v>-</v>
      </c>
      <c r="C4639" t="str" cm="1">
        <f t="array" ref="C4639">IF(B4639="-","-",_xldudf_EVEONLINE_CATEGORY(_FV(B4639,"category_id")))</f>
        <v>-</v>
      </c>
      <c r="K4639" s="4" cm="1">
        <f t="array" ref="K4639">IFERROR(_FV(_xldudf_EVEONLINE_TYPE(_FV(_FV(A4639,"type"),"id")),"Adjusted Price",TRUE),0)</f>
        <v>0</v>
      </c>
      <c r="L4639" s="4">
        <f t="shared" si="72"/>
        <v>0</v>
      </c>
    </row>
    <row r="4640" spans="2:12">
      <c r="B4640" t="str" cm="1">
        <f t="array" ref="B4640">IF(A4640="","-",_xldudf_EVEONLINE_GROUP(_FV(_FV(A4640,"type"),"groupID")))</f>
        <v>-</v>
      </c>
      <c r="C4640" t="str" cm="1">
        <f t="array" ref="C4640">IF(B4640="-","-",_xldudf_EVEONLINE_CATEGORY(_FV(B4640,"category_id")))</f>
        <v>-</v>
      </c>
      <c r="K4640" s="4" cm="1">
        <f t="array" ref="K4640">IFERROR(_FV(_xldudf_EVEONLINE_TYPE(_FV(_FV(A4640,"type"),"id")),"Adjusted Price",TRUE),0)</f>
        <v>0</v>
      </c>
      <c r="L4640" s="4">
        <f t="shared" si="72"/>
        <v>0</v>
      </c>
    </row>
    <row r="4641" spans="2:12">
      <c r="B4641" t="str" cm="1">
        <f t="array" ref="B4641">IF(A4641="","-",_xldudf_EVEONLINE_GROUP(_FV(_FV(A4641,"type"),"groupID")))</f>
        <v>-</v>
      </c>
      <c r="C4641" t="str" cm="1">
        <f t="array" ref="C4641">IF(B4641="-","-",_xldudf_EVEONLINE_CATEGORY(_FV(B4641,"category_id")))</f>
        <v>-</v>
      </c>
      <c r="K4641" s="4" cm="1">
        <f t="array" ref="K4641">IFERROR(_FV(_xldudf_EVEONLINE_TYPE(_FV(_FV(A4641,"type"),"id")),"Adjusted Price",TRUE),0)</f>
        <v>0</v>
      </c>
      <c r="L4641" s="4">
        <f t="shared" si="72"/>
        <v>0</v>
      </c>
    </row>
    <row r="4642" spans="2:12">
      <c r="B4642" t="str" cm="1">
        <f t="array" ref="B4642">IF(A4642="","-",_xldudf_EVEONLINE_GROUP(_FV(_FV(A4642,"type"),"groupID")))</f>
        <v>-</v>
      </c>
      <c r="C4642" t="str" cm="1">
        <f t="array" ref="C4642">IF(B4642="-","-",_xldudf_EVEONLINE_CATEGORY(_FV(B4642,"category_id")))</f>
        <v>-</v>
      </c>
      <c r="K4642" s="4" cm="1">
        <f t="array" ref="K4642">IFERROR(_FV(_xldudf_EVEONLINE_TYPE(_FV(_FV(A4642,"type"),"id")),"Adjusted Price",TRUE),0)</f>
        <v>0</v>
      </c>
      <c r="L4642" s="4">
        <f t="shared" si="72"/>
        <v>0</v>
      </c>
    </row>
    <row r="4643" spans="2:12">
      <c r="B4643" t="str" cm="1">
        <f t="array" ref="B4643">IF(A4643="","-",_xldudf_EVEONLINE_GROUP(_FV(_FV(A4643,"type"),"groupID")))</f>
        <v>-</v>
      </c>
      <c r="C4643" t="str" cm="1">
        <f t="array" ref="C4643">IF(B4643="-","-",_xldudf_EVEONLINE_CATEGORY(_FV(B4643,"category_id")))</f>
        <v>-</v>
      </c>
      <c r="K4643" s="4" cm="1">
        <f t="array" ref="K4643">IFERROR(_FV(_xldudf_EVEONLINE_TYPE(_FV(_FV(A4643,"type"),"id")),"Adjusted Price",TRUE),0)</f>
        <v>0</v>
      </c>
      <c r="L4643" s="4">
        <f t="shared" si="72"/>
        <v>0</v>
      </c>
    </row>
    <row r="4644" spans="2:12">
      <c r="B4644" t="str" cm="1">
        <f t="array" ref="B4644">IF(A4644="","-",_xldudf_EVEONLINE_GROUP(_FV(_FV(A4644,"type"),"groupID")))</f>
        <v>-</v>
      </c>
      <c r="C4644" t="str" cm="1">
        <f t="array" ref="C4644">IF(B4644="-","-",_xldudf_EVEONLINE_CATEGORY(_FV(B4644,"category_id")))</f>
        <v>-</v>
      </c>
      <c r="K4644" s="4" cm="1">
        <f t="array" ref="K4644">IFERROR(_FV(_xldudf_EVEONLINE_TYPE(_FV(_FV(A4644,"type"),"id")),"Adjusted Price",TRUE),0)</f>
        <v>0</v>
      </c>
      <c r="L4644" s="4">
        <f t="shared" si="72"/>
        <v>0</v>
      </c>
    </row>
    <row r="4645" spans="2:12">
      <c r="B4645" t="str" cm="1">
        <f t="array" ref="B4645">IF(A4645="","-",_xldudf_EVEONLINE_GROUP(_FV(_FV(A4645,"type"),"groupID")))</f>
        <v>-</v>
      </c>
      <c r="C4645" t="str" cm="1">
        <f t="array" ref="C4645">IF(B4645="-","-",_xldudf_EVEONLINE_CATEGORY(_FV(B4645,"category_id")))</f>
        <v>-</v>
      </c>
      <c r="K4645" s="4" cm="1">
        <f t="array" ref="K4645">IFERROR(_FV(_xldudf_EVEONLINE_TYPE(_FV(_FV(A4645,"type"),"id")),"Adjusted Price",TRUE),0)</f>
        <v>0</v>
      </c>
      <c r="L4645" s="4">
        <f t="shared" si="72"/>
        <v>0</v>
      </c>
    </row>
    <row r="4646" spans="2:12">
      <c r="B4646" t="str" cm="1">
        <f t="array" ref="B4646">IF(A4646="","-",_xldudf_EVEONLINE_GROUP(_FV(_FV(A4646,"type"),"groupID")))</f>
        <v>-</v>
      </c>
      <c r="C4646" t="str" cm="1">
        <f t="array" ref="C4646">IF(B4646="-","-",_xldudf_EVEONLINE_CATEGORY(_FV(B4646,"category_id")))</f>
        <v>-</v>
      </c>
      <c r="K4646" s="4" cm="1">
        <f t="array" ref="K4646">IFERROR(_FV(_xldudf_EVEONLINE_TYPE(_FV(_FV(A4646,"type"),"id")),"Adjusted Price",TRUE),0)</f>
        <v>0</v>
      </c>
      <c r="L4646" s="4">
        <f t="shared" si="72"/>
        <v>0</v>
      </c>
    </row>
    <row r="4647" spans="2:12">
      <c r="B4647" t="str" cm="1">
        <f t="array" ref="B4647">IF(A4647="","-",_xldudf_EVEONLINE_GROUP(_FV(_FV(A4647,"type"),"groupID")))</f>
        <v>-</v>
      </c>
      <c r="C4647" t="str" cm="1">
        <f t="array" ref="C4647">IF(B4647="-","-",_xldudf_EVEONLINE_CATEGORY(_FV(B4647,"category_id")))</f>
        <v>-</v>
      </c>
      <c r="K4647" s="4" cm="1">
        <f t="array" ref="K4647">IFERROR(_FV(_xldudf_EVEONLINE_TYPE(_FV(_FV(A4647,"type"),"id")),"Adjusted Price",TRUE),0)</f>
        <v>0</v>
      </c>
      <c r="L4647" s="4">
        <f t="shared" si="72"/>
        <v>0</v>
      </c>
    </row>
    <row r="4648" spans="2:12">
      <c r="B4648" t="str" cm="1">
        <f t="array" ref="B4648">IF(A4648="","-",_xldudf_EVEONLINE_GROUP(_FV(_FV(A4648,"type"),"groupID")))</f>
        <v>-</v>
      </c>
      <c r="C4648" t="str" cm="1">
        <f t="array" ref="C4648">IF(B4648="-","-",_xldudf_EVEONLINE_CATEGORY(_FV(B4648,"category_id")))</f>
        <v>-</v>
      </c>
      <c r="K4648" s="4" cm="1">
        <f t="array" ref="K4648">IFERROR(_FV(_xldudf_EVEONLINE_TYPE(_FV(_FV(A4648,"type"),"id")),"Adjusted Price",TRUE),0)</f>
        <v>0</v>
      </c>
      <c r="L4648" s="4">
        <f t="shared" si="72"/>
        <v>0</v>
      </c>
    </row>
    <row r="4649" spans="2:12">
      <c r="B4649" t="str" cm="1">
        <f t="array" ref="B4649">IF(A4649="","-",_xldudf_EVEONLINE_GROUP(_FV(_FV(A4649,"type"),"groupID")))</f>
        <v>-</v>
      </c>
      <c r="C4649" t="str" cm="1">
        <f t="array" ref="C4649">IF(B4649="-","-",_xldudf_EVEONLINE_CATEGORY(_FV(B4649,"category_id")))</f>
        <v>-</v>
      </c>
      <c r="K4649" s="4" cm="1">
        <f t="array" ref="K4649">IFERROR(_FV(_xldudf_EVEONLINE_TYPE(_FV(_FV(A4649,"type"),"id")),"Adjusted Price",TRUE),0)</f>
        <v>0</v>
      </c>
      <c r="L4649" s="4">
        <f t="shared" si="72"/>
        <v>0</v>
      </c>
    </row>
    <row r="4650" spans="2:12">
      <c r="B4650" t="str" cm="1">
        <f t="array" ref="B4650">IF(A4650="","-",_xldudf_EVEONLINE_GROUP(_FV(_FV(A4650,"type"),"groupID")))</f>
        <v>-</v>
      </c>
      <c r="C4650" t="str" cm="1">
        <f t="array" ref="C4650">IF(B4650="-","-",_xldudf_EVEONLINE_CATEGORY(_FV(B4650,"category_id")))</f>
        <v>-</v>
      </c>
      <c r="K4650" s="4" cm="1">
        <f t="array" ref="K4650">IFERROR(_FV(_xldudf_EVEONLINE_TYPE(_FV(_FV(A4650,"type"),"id")),"Adjusted Price",TRUE),0)</f>
        <v>0</v>
      </c>
      <c r="L4650" s="4">
        <f t="shared" si="72"/>
        <v>0</v>
      </c>
    </row>
    <row r="4651" spans="2:12">
      <c r="B4651" t="str" cm="1">
        <f t="array" ref="B4651">IF(A4651="","-",_xldudf_EVEONLINE_GROUP(_FV(_FV(A4651,"type"),"groupID")))</f>
        <v>-</v>
      </c>
      <c r="C4651" t="str" cm="1">
        <f t="array" ref="C4651">IF(B4651="-","-",_xldudf_EVEONLINE_CATEGORY(_FV(B4651,"category_id")))</f>
        <v>-</v>
      </c>
      <c r="K4651" s="4" cm="1">
        <f t="array" ref="K4651">IFERROR(_FV(_xldudf_EVEONLINE_TYPE(_FV(_FV(A4651,"type"),"id")),"Adjusted Price",TRUE),0)</f>
        <v>0</v>
      </c>
      <c r="L4651" s="4">
        <f t="shared" si="72"/>
        <v>0</v>
      </c>
    </row>
    <row r="4652" spans="2:12">
      <c r="B4652" t="str" cm="1">
        <f t="array" ref="B4652">IF(A4652="","-",_xldudf_EVEONLINE_GROUP(_FV(_FV(A4652,"type"),"groupID")))</f>
        <v>-</v>
      </c>
      <c r="C4652" t="str" cm="1">
        <f t="array" ref="C4652">IF(B4652="-","-",_xldudf_EVEONLINE_CATEGORY(_FV(B4652,"category_id")))</f>
        <v>-</v>
      </c>
      <c r="K4652" s="4" cm="1">
        <f t="array" ref="K4652">IFERROR(_FV(_xldudf_EVEONLINE_TYPE(_FV(_FV(A4652,"type"),"id")),"Adjusted Price",TRUE),0)</f>
        <v>0</v>
      </c>
      <c r="L4652" s="4">
        <f t="shared" si="72"/>
        <v>0</v>
      </c>
    </row>
    <row r="4653" spans="2:12">
      <c r="B4653" t="str" cm="1">
        <f t="array" ref="B4653">IF(A4653="","-",_xldudf_EVEONLINE_GROUP(_FV(_FV(A4653,"type"),"groupID")))</f>
        <v>-</v>
      </c>
      <c r="C4653" t="str" cm="1">
        <f t="array" ref="C4653">IF(B4653="-","-",_xldudf_EVEONLINE_CATEGORY(_FV(B4653,"category_id")))</f>
        <v>-</v>
      </c>
      <c r="K4653" s="4" cm="1">
        <f t="array" ref="K4653">IFERROR(_FV(_xldudf_EVEONLINE_TYPE(_FV(_FV(A4653,"type"),"id")),"Adjusted Price",TRUE),0)</f>
        <v>0</v>
      </c>
      <c r="L4653" s="4">
        <f t="shared" si="72"/>
        <v>0</v>
      </c>
    </row>
    <row r="4654" spans="2:12">
      <c r="B4654" t="str" cm="1">
        <f t="array" ref="B4654">IF(A4654="","-",_xldudf_EVEONLINE_GROUP(_FV(_FV(A4654,"type"),"groupID")))</f>
        <v>-</v>
      </c>
      <c r="C4654" t="str" cm="1">
        <f t="array" ref="C4654">IF(B4654="-","-",_xldudf_EVEONLINE_CATEGORY(_FV(B4654,"category_id")))</f>
        <v>-</v>
      </c>
      <c r="K4654" s="4" cm="1">
        <f t="array" ref="K4654">IFERROR(_FV(_xldudf_EVEONLINE_TYPE(_FV(_FV(A4654,"type"),"id")),"Adjusted Price",TRUE),0)</f>
        <v>0</v>
      </c>
      <c r="L4654" s="4">
        <f t="shared" si="72"/>
        <v>0</v>
      </c>
    </row>
    <row r="4655" spans="2:12">
      <c r="B4655" t="str" cm="1">
        <f t="array" ref="B4655">IF(A4655="","-",_xldudf_EVEONLINE_GROUP(_FV(_FV(A4655,"type"),"groupID")))</f>
        <v>-</v>
      </c>
      <c r="C4655" t="str" cm="1">
        <f t="array" ref="C4655">IF(B4655="-","-",_xldudf_EVEONLINE_CATEGORY(_FV(B4655,"category_id")))</f>
        <v>-</v>
      </c>
      <c r="K4655" s="4" cm="1">
        <f t="array" ref="K4655">IFERROR(_FV(_xldudf_EVEONLINE_TYPE(_FV(_FV(A4655,"type"),"id")),"Adjusted Price",TRUE),0)</f>
        <v>0</v>
      </c>
      <c r="L4655" s="4">
        <f t="shared" si="72"/>
        <v>0</v>
      </c>
    </row>
    <row r="4656" spans="2:12">
      <c r="B4656" t="str" cm="1">
        <f t="array" ref="B4656">IF(A4656="","-",_xldudf_EVEONLINE_GROUP(_FV(_FV(A4656,"type"),"groupID")))</f>
        <v>-</v>
      </c>
      <c r="C4656" t="str" cm="1">
        <f t="array" ref="C4656">IF(B4656="-","-",_xldudf_EVEONLINE_CATEGORY(_FV(B4656,"category_id")))</f>
        <v>-</v>
      </c>
      <c r="K4656" s="4" cm="1">
        <f t="array" ref="K4656">IFERROR(_FV(_xldudf_EVEONLINE_TYPE(_FV(_FV(A4656,"type"),"id")),"Adjusted Price",TRUE),0)</f>
        <v>0</v>
      </c>
      <c r="L4656" s="4">
        <f t="shared" si="72"/>
        <v>0</v>
      </c>
    </row>
    <row r="4657" spans="2:12">
      <c r="B4657" t="str" cm="1">
        <f t="array" ref="B4657">IF(A4657="","-",_xldudf_EVEONLINE_GROUP(_FV(_FV(A4657,"type"),"groupID")))</f>
        <v>-</v>
      </c>
      <c r="C4657" t="str" cm="1">
        <f t="array" ref="C4657">IF(B4657="-","-",_xldudf_EVEONLINE_CATEGORY(_FV(B4657,"category_id")))</f>
        <v>-</v>
      </c>
      <c r="K4657" s="4" cm="1">
        <f t="array" ref="K4657">IFERROR(_FV(_xldudf_EVEONLINE_TYPE(_FV(_FV(A4657,"type"),"id")),"Adjusted Price",TRUE),0)</f>
        <v>0</v>
      </c>
      <c r="L4657" s="4">
        <f t="shared" si="72"/>
        <v>0</v>
      </c>
    </row>
    <row r="4658" spans="2:12">
      <c r="B4658" t="str" cm="1">
        <f t="array" ref="B4658">IF(A4658="","-",_xldudf_EVEONLINE_GROUP(_FV(_FV(A4658,"type"),"groupID")))</f>
        <v>-</v>
      </c>
      <c r="C4658" t="str" cm="1">
        <f t="array" ref="C4658">IF(B4658="-","-",_xldudf_EVEONLINE_CATEGORY(_FV(B4658,"category_id")))</f>
        <v>-</v>
      </c>
      <c r="K4658" s="4" cm="1">
        <f t="array" ref="K4658">IFERROR(_FV(_xldudf_EVEONLINE_TYPE(_FV(_FV(A4658,"type"),"id")),"Adjusted Price",TRUE),0)</f>
        <v>0</v>
      </c>
      <c r="L4658" s="4">
        <f t="shared" si="72"/>
        <v>0</v>
      </c>
    </row>
    <row r="4659" spans="2:12">
      <c r="B4659" t="str" cm="1">
        <f t="array" ref="B4659">IF(A4659="","-",_xldudf_EVEONLINE_GROUP(_FV(_FV(A4659,"type"),"groupID")))</f>
        <v>-</v>
      </c>
      <c r="C4659" t="str" cm="1">
        <f t="array" ref="C4659">IF(B4659="-","-",_xldudf_EVEONLINE_CATEGORY(_FV(B4659,"category_id")))</f>
        <v>-</v>
      </c>
      <c r="K4659" s="4" cm="1">
        <f t="array" ref="K4659">IFERROR(_FV(_xldudf_EVEONLINE_TYPE(_FV(_FV(A4659,"type"),"id")),"Adjusted Price",TRUE),0)</f>
        <v>0</v>
      </c>
      <c r="L4659" s="4">
        <f t="shared" si="72"/>
        <v>0</v>
      </c>
    </row>
    <row r="4660" spans="2:12">
      <c r="B4660" t="str" cm="1">
        <f t="array" ref="B4660">IF(A4660="","-",_xldudf_EVEONLINE_GROUP(_FV(_FV(A4660,"type"),"groupID")))</f>
        <v>-</v>
      </c>
      <c r="C4660" t="str" cm="1">
        <f t="array" ref="C4660">IF(B4660="-","-",_xldudf_EVEONLINE_CATEGORY(_FV(B4660,"category_id")))</f>
        <v>-</v>
      </c>
      <c r="K4660" s="4" cm="1">
        <f t="array" ref="K4660">IFERROR(_FV(_xldudf_EVEONLINE_TYPE(_FV(_FV(A4660,"type"),"id")),"Adjusted Price",TRUE),0)</f>
        <v>0</v>
      </c>
      <c r="L4660" s="4">
        <f t="shared" si="72"/>
        <v>0</v>
      </c>
    </row>
    <row r="4661" spans="2:12">
      <c r="B4661" t="str" cm="1">
        <f t="array" ref="B4661">IF(A4661="","-",_xldudf_EVEONLINE_GROUP(_FV(_FV(A4661,"type"),"groupID")))</f>
        <v>-</v>
      </c>
      <c r="C4661" t="str" cm="1">
        <f t="array" ref="C4661">IF(B4661="-","-",_xldudf_EVEONLINE_CATEGORY(_FV(B4661,"category_id")))</f>
        <v>-</v>
      </c>
      <c r="K4661" s="4" cm="1">
        <f t="array" ref="K4661">IFERROR(_FV(_xldudf_EVEONLINE_TYPE(_FV(_FV(A4661,"type"),"id")),"Adjusted Price",TRUE),0)</f>
        <v>0</v>
      </c>
      <c r="L4661" s="4">
        <f t="shared" si="72"/>
        <v>0</v>
      </c>
    </row>
    <row r="4662" spans="2:12">
      <c r="B4662" t="str" cm="1">
        <f t="array" ref="B4662">IF(A4662="","-",_xldudf_EVEONLINE_GROUP(_FV(_FV(A4662,"type"),"groupID")))</f>
        <v>-</v>
      </c>
      <c r="C4662" t="str" cm="1">
        <f t="array" ref="C4662">IF(B4662="-","-",_xldudf_EVEONLINE_CATEGORY(_FV(B4662,"category_id")))</f>
        <v>-</v>
      </c>
      <c r="K4662" s="4" cm="1">
        <f t="array" ref="K4662">IFERROR(_FV(_xldudf_EVEONLINE_TYPE(_FV(_FV(A4662,"type"),"id")),"Adjusted Price",TRUE),0)</f>
        <v>0</v>
      </c>
      <c r="L4662" s="4">
        <f t="shared" si="72"/>
        <v>0</v>
      </c>
    </row>
    <row r="4663" spans="2:12">
      <c r="B4663" t="str" cm="1">
        <f t="array" ref="B4663">IF(A4663="","-",_xldudf_EVEONLINE_GROUP(_FV(_FV(A4663,"type"),"groupID")))</f>
        <v>-</v>
      </c>
      <c r="C4663" t="str" cm="1">
        <f t="array" ref="C4663">IF(B4663="-","-",_xldudf_EVEONLINE_CATEGORY(_FV(B4663,"category_id")))</f>
        <v>-</v>
      </c>
      <c r="K4663" s="4" cm="1">
        <f t="array" ref="K4663">IFERROR(_FV(_xldudf_EVEONLINE_TYPE(_FV(_FV(A4663,"type"),"id")),"Adjusted Price",TRUE),0)</f>
        <v>0</v>
      </c>
      <c r="L4663" s="4">
        <f t="shared" si="72"/>
        <v>0</v>
      </c>
    </row>
    <row r="4664" spans="2:12">
      <c r="B4664" t="str" cm="1">
        <f t="array" ref="B4664">IF(A4664="","-",_xldudf_EVEONLINE_GROUP(_FV(_FV(A4664,"type"),"groupID")))</f>
        <v>-</v>
      </c>
      <c r="C4664" t="str" cm="1">
        <f t="array" ref="C4664">IF(B4664="-","-",_xldudf_EVEONLINE_CATEGORY(_FV(B4664,"category_id")))</f>
        <v>-</v>
      </c>
      <c r="K4664" s="4" cm="1">
        <f t="array" ref="K4664">IFERROR(_FV(_xldudf_EVEONLINE_TYPE(_FV(_FV(A4664,"type"),"id")),"Adjusted Price",TRUE),0)</f>
        <v>0</v>
      </c>
      <c r="L4664" s="4">
        <f t="shared" si="72"/>
        <v>0</v>
      </c>
    </row>
    <row r="4665" spans="2:12">
      <c r="B4665" t="str" cm="1">
        <f t="array" ref="B4665">IF(A4665="","-",_xldudf_EVEONLINE_GROUP(_FV(_FV(A4665,"type"),"groupID")))</f>
        <v>-</v>
      </c>
      <c r="C4665" t="str" cm="1">
        <f t="array" ref="C4665">IF(B4665="-","-",_xldudf_EVEONLINE_CATEGORY(_FV(B4665,"category_id")))</f>
        <v>-</v>
      </c>
      <c r="K4665" s="4" cm="1">
        <f t="array" ref="K4665">IFERROR(_FV(_xldudf_EVEONLINE_TYPE(_FV(_FV(A4665,"type"),"id")),"Adjusted Price",TRUE),0)</f>
        <v>0</v>
      </c>
      <c r="L4665" s="4">
        <f t="shared" si="72"/>
        <v>0</v>
      </c>
    </row>
    <row r="4666" spans="2:12">
      <c r="B4666" t="str" cm="1">
        <f t="array" ref="B4666">IF(A4666="","-",_xldudf_EVEONLINE_GROUP(_FV(_FV(A4666,"type"),"groupID")))</f>
        <v>-</v>
      </c>
      <c r="C4666" t="str" cm="1">
        <f t="array" ref="C4666">IF(B4666="-","-",_xldudf_EVEONLINE_CATEGORY(_FV(B4666,"category_id")))</f>
        <v>-</v>
      </c>
      <c r="K4666" s="4" cm="1">
        <f t="array" ref="K4666">IFERROR(_FV(_xldudf_EVEONLINE_TYPE(_FV(_FV(A4666,"type"),"id")),"Adjusted Price",TRUE),0)</f>
        <v>0</v>
      </c>
      <c r="L4666" s="4">
        <f t="shared" si="72"/>
        <v>0</v>
      </c>
    </row>
    <row r="4667" spans="2:12">
      <c r="B4667" t="str" cm="1">
        <f t="array" ref="B4667">IF(A4667="","-",_xldudf_EVEONLINE_GROUP(_FV(_FV(A4667,"type"),"groupID")))</f>
        <v>-</v>
      </c>
      <c r="C4667" t="str" cm="1">
        <f t="array" ref="C4667">IF(B4667="-","-",_xldudf_EVEONLINE_CATEGORY(_FV(B4667,"category_id")))</f>
        <v>-</v>
      </c>
      <c r="K4667" s="4" cm="1">
        <f t="array" ref="K4667">IFERROR(_FV(_xldudf_EVEONLINE_TYPE(_FV(_FV(A4667,"type"),"id")),"Adjusted Price",TRUE),0)</f>
        <v>0</v>
      </c>
      <c r="L4667" s="4">
        <f t="shared" si="72"/>
        <v>0</v>
      </c>
    </row>
    <row r="4668" spans="2:12">
      <c r="B4668" t="str" cm="1">
        <f t="array" ref="B4668">IF(A4668="","-",_xldudf_EVEONLINE_GROUP(_FV(_FV(A4668,"type"),"groupID")))</f>
        <v>-</v>
      </c>
      <c r="C4668" t="str" cm="1">
        <f t="array" ref="C4668">IF(B4668="-","-",_xldudf_EVEONLINE_CATEGORY(_FV(B4668,"category_id")))</f>
        <v>-</v>
      </c>
      <c r="K4668" s="4" cm="1">
        <f t="array" ref="K4668">IFERROR(_FV(_xldudf_EVEONLINE_TYPE(_FV(_FV(A4668,"type"),"id")),"Adjusted Price",TRUE),0)</f>
        <v>0</v>
      </c>
      <c r="L4668" s="4">
        <f t="shared" si="72"/>
        <v>0</v>
      </c>
    </row>
    <row r="4669" spans="2:12">
      <c r="B4669" t="str" cm="1">
        <f t="array" ref="B4669">IF(A4669="","-",_xldudf_EVEONLINE_GROUP(_FV(_FV(A4669,"type"),"groupID")))</f>
        <v>-</v>
      </c>
      <c r="C4669" t="str" cm="1">
        <f t="array" ref="C4669">IF(B4669="-","-",_xldudf_EVEONLINE_CATEGORY(_FV(B4669,"category_id")))</f>
        <v>-</v>
      </c>
      <c r="K4669" s="4" cm="1">
        <f t="array" ref="K4669">IFERROR(_FV(_xldudf_EVEONLINE_TYPE(_FV(_FV(A4669,"type"),"id")),"Adjusted Price",TRUE),0)</f>
        <v>0</v>
      </c>
      <c r="L4669" s="4">
        <f t="shared" si="72"/>
        <v>0</v>
      </c>
    </row>
    <row r="4670" spans="2:12">
      <c r="B4670" t="str" cm="1">
        <f t="array" ref="B4670">IF(A4670="","-",_xldudf_EVEONLINE_GROUP(_FV(_FV(A4670,"type"),"groupID")))</f>
        <v>-</v>
      </c>
      <c r="C4670" t="str" cm="1">
        <f t="array" ref="C4670">IF(B4670="-","-",_xldudf_EVEONLINE_CATEGORY(_FV(B4670,"category_id")))</f>
        <v>-</v>
      </c>
      <c r="K4670" s="4" cm="1">
        <f t="array" ref="K4670">IFERROR(_FV(_xldudf_EVEONLINE_TYPE(_FV(_FV(A4670,"type"),"id")),"Adjusted Price",TRUE),0)</f>
        <v>0</v>
      </c>
      <c r="L4670" s="4">
        <f t="shared" si="72"/>
        <v>0</v>
      </c>
    </row>
    <row r="4671" spans="2:12">
      <c r="B4671" t="str" cm="1">
        <f t="array" ref="B4671">IF(A4671="","-",_xldudf_EVEONLINE_GROUP(_FV(_FV(A4671,"type"),"groupID")))</f>
        <v>-</v>
      </c>
      <c r="C4671" t="str" cm="1">
        <f t="array" ref="C4671">IF(B4671="-","-",_xldudf_EVEONLINE_CATEGORY(_FV(B4671,"category_id")))</f>
        <v>-</v>
      </c>
      <c r="K4671" s="4" cm="1">
        <f t="array" ref="K4671">IFERROR(_FV(_xldudf_EVEONLINE_TYPE(_FV(_FV(A4671,"type"),"id")),"Adjusted Price",TRUE),0)</f>
        <v>0</v>
      </c>
      <c r="L4671" s="4">
        <f t="shared" si="72"/>
        <v>0</v>
      </c>
    </row>
    <row r="4672" spans="2:12">
      <c r="B4672" t="str" cm="1">
        <f t="array" ref="B4672">IF(A4672="","-",_xldudf_EVEONLINE_GROUP(_FV(_FV(A4672,"type"),"groupID")))</f>
        <v>-</v>
      </c>
      <c r="C4672" t="str" cm="1">
        <f t="array" ref="C4672">IF(B4672="-","-",_xldudf_EVEONLINE_CATEGORY(_FV(B4672,"category_id")))</f>
        <v>-</v>
      </c>
      <c r="K4672" s="4" cm="1">
        <f t="array" ref="K4672">IFERROR(_FV(_xldudf_EVEONLINE_TYPE(_FV(_FV(A4672,"type"),"id")),"Adjusted Price",TRUE),0)</f>
        <v>0</v>
      </c>
      <c r="L4672" s="4">
        <f t="shared" si="72"/>
        <v>0</v>
      </c>
    </row>
    <row r="4673" spans="2:12">
      <c r="B4673" t="str" cm="1">
        <f t="array" ref="B4673">IF(A4673="","-",_xldudf_EVEONLINE_GROUP(_FV(_FV(A4673,"type"),"groupID")))</f>
        <v>-</v>
      </c>
      <c r="C4673" t="str" cm="1">
        <f t="array" ref="C4673">IF(B4673="-","-",_xldudf_EVEONLINE_CATEGORY(_FV(B4673,"category_id")))</f>
        <v>-</v>
      </c>
      <c r="K4673" s="4" cm="1">
        <f t="array" ref="K4673">IFERROR(_FV(_xldudf_EVEONLINE_TYPE(_FV(_FV(A4673,"type"),"id")),"Adjusted Price",TRUE),0)</f>
        <v>0</v>
      </c>
      <c r="L4673" s="4">
        <f t="shared" si="72"/>
        <v>0</v>
      </c>
    </row>
    <row r="4674" spans="2:12">
      <c r="B4674" t="str" cm="1">
        <f t="array" ref="B4674">IF(A4674="","-",_xldudf_EVEONLINE_GROUP(_FV(_FV(A4674,"type"),"groupID")))</f>
        <v>-</v>
      </c>
      <c r="C4674" t="str" cm="1">
        <f t="array" ref="C4674">IF(B4674="-","-",_xldudf_EVEONLINE_CATEGORY(_FV(B4674,"category_id")))</f>
        <v>-</v>
      </c>
      <c r="K4674" s="4" cm="1">
        <f t="array" ref="K4674">IFERROR(_FV(_xldudf_EVEONLINE_TYPE(_FV(_FV(A4674,"type"),"id")),"Adjusted Price",TRUE),0)</f>
        <v>0</v>
      </c>
      <c r="L4674" s="4">
        <f t="shared" si="72"/>
        <v>0</v>
      </c>
    </row>
    <row r="4675" spans="2:12">
      <c r="B4675" t="str" cm="1">
        <f t="array" ref="B4675">IF(A4675="","-",_xldudf_EVEONLINE_GROUP(_FV(_FV(A4675,"type"),"groupID")))</f>
        <v>-</v>
      </c>
      <c r="C4675" t="str" cm="1">
        <f t="array" ref="C4675">IF(B4675="-","-",_xldudf_EVEONLINE_CATEGORY(_FV(B4675,"category_id")))</f>
        <v>-</v>
      </c>
      <c r="K4675" s="4" cm="1">
        <f t="array" ref="K4675">IFERROR(_FV(_xldudf_EVEONLINE_TYPE(_FV(_FV(A4675,"type"),"id")),"Adjusted Price",TRUE),0)</f>
        <v>0</v>
      </c>
      <c r="L4675" s="4">
        <f t="shared" ref="L4675:L4738" si="73">F4675*K4675</f>
        <v>0</v>
      </c>
    </row>
    <row r="4676" spans="2:12">
      <c r="B4676" t="str" cm="1">
        <f t="array" ref="B4676">IF(A4676="","-",_xldudf_EVEONLINE_GROUP(_FV(_FV(A4676,"type"),"groupID")))</f>
        <v>-</v>
      </c>
      <c r="C4676" t="str" cm="1">
        <f t="array" ref="C4676">IF(B4676="-","-",_xldudf_EVEONLINE_CATEGORY(_FV(B4676,"category_id")))</f>
        <v>-</v>
      </c>
      <c r="K4676" s="4" cm="1">
        <f t="array" ref="K4676">IFERROR(_FV(_xldudf_EVEONLINE_TYPE(_FV(_FV(A4676,"type"),"id")),"Adjusted Price",TRUE),0)</f>
        <v>0</v>
      </c>
      <c r="L4676" s="4">
        <f t="shared" si="73"/>
        <v>0</v>
      </c>
    </row>
    <row r="4677" spans="2:12">
      <c r="B4677" t="str" cm="1">
        <f t="array" ref="B4677">IF(A4677="","-",_xldudf_EVEONLINE_GROUP(_FV(_FV(A4677,"type"),"groupID")))</f>
        <v>-</v>
      </c>
      <c r="C4677" t="str" cm="1">
        <f t="array" ref="C4677">IF(B4677="-","-",_xldudf_EVEONLINE_CATEGORY(_FV(B4677,"category_id")))</f>
        <v>-</v>
      </c>
      <c r="K4677" s="4" cm="1">
        <f t="array" ref="K4677">IFERROR(_FV(_xldudf_EVEONLINE_TYPE(_FV(_FV(A4677,"type"),"id")),"Adjusted Price",TRUE),0)</f>
        <v>0</v>
      </c>
      <c r="L4677" s="4">
        <f t="shared" si="73"/>
        <v>0</v>
      </c>
    </row>
    <row r="4678" spans="2:12">
      <c r="B4678" t="str" cm="1">
        <f t="array" ref="B4678">IF(A4678="","-",_xldudf_EVEONLINE_GROUP(_FV(_FV(A4678,"type"),"groupID")))</f>
        <v>-</v>
      </c>
      <c r="C4678" t="str" cm="1">
        <f t="array" ref="C4678">IF(B4678="-","-",_xldudf_EVEONLINE_CATEGORY(_FV(B4678,"category_id")))</f>
        <v>-</v>
      </c>
      <c r="K4678" s="4" cm="1">
        <f t="array" ref="K4678">IFERROR(_FV(_xldudf_EVEONLINE_TYPE(_FV(_FV(A4678,"type"),"id")),"Adjusted Price",TRUE),0)</f>
        <v>0</v>
      </c>
      <c r="L4678" s="4">
        <f t="shared" si="73"/>
        <v>0</v>
      </c>
    </row>
    <row r="4679" spans="2:12">
      <c r="B4679" t="str" cm="1">
        <f t="array" ref="B4679">IF(A4679="","-",_xldudf_EVEONLINE_GROUP(_FV(_FV(A4679,"type"),"groupID")))</f>
        <v>-</v>
      </c>
      <c r="C4679" t="str" cm="1">
        <f t="array" ref="C4679">IF(B4679="-","-",_xldudf_EVEONLINE_CATEGORY(_FV(B4679,"category_id")))</f>
        <v>-</v>
      </c>
      <c r="K4679" s="4" cm="1">
        <f t="array" ref="K4679">IFERROR(_FV(_xldudf_EVEONLINE_TYPE(_FV(_FV(A4679,"type"),"id")),"Adjusted Price",TRUE),0)</f>
        <v>0</v>
      </c>
      <c r="L4679" s="4">
        <f t="shared" si="73"/>
        <v>0</v>
      </c>
    </row>
    <row r="4680" spans="2:12">
      <c r="B4680" t="str" cm="1">
        <f t="array" ref="B4680">IF(A4680="","-",_xldudf_EVEONLINE_GROUP(_FV(_FV(A4680,"type"),"groupID")))</f>
        <v>-</v>
      </c>
      <c r="C4680" t="str" cm="1">
        <f t="array" ref="C4680">IF(B4680="-","-",_xldudf_EVEONLINE_CATEGORY(_FV(B4680,"category_id")))</f>
        <v>-</v>
      </c>
      <c r="K4680" s="4" cm="1">
        <f t="array" ref="K4680">IFERROR(_FV(_xldudf_EVEONLINE_TYPE(_FV(_FV(A4680,"type"),"id")),"Adjusted Price",TRUE),0)</f>
        <v>0</v>
      </c>
      <c r="L4680" s="4">
        <f t="shared" si="73"/>
        <v>0</v>
      </c>
    </row>
    <row r="4681" spans="2:12">
      <c r="B4681" t="str" cm="1">
        <f t="array" ref="B4681">IF(A4681="","-",_xldudf_EVEONLINE_GROUP(_FV(_FV(A4681,"type"),"groupID")))</f>
        <v>-</v>
      </c>
      <c r="C4681" t="str" cm="1">
        <f t="array" ref="C4681">IF(B4681="-","-",_xldudf_EVEONLINE_CATEGORY(_FV(B4681,"category_id")))</f>
        <v>-</v>
      </c>
      <c r="K4681" s="4" cm="1">
        <f t="array" ref="K4681">IFERROR(_FV(_xldudf_EVEONLINE_TYPE(_FV(_FV(A4681,"type"),"id")),"Adjusted Price",TRUE),0)</f>
        <v>0</v>
      </c>
      <c r="L4681" s="4">
        <f t="shared" si="73"/>
        <v>0</v>
      </c>
    </row>
    <row r="4682" spans="2:12">
      <c r="B4682" t="str" cm="1">
        <f t="array" ref="B4682">IF(A4682="","-",_xldudf_EVEONLINE_GROUP(_FV(_FV(A4682,"type"),"groupID")))</f>
        <v>-</v>
      </c>
      <c r="C4682" t="str" cm="1">
        <f t="array" ref="C4682">IF(B4682="-","-",_xldudf_EVEONLINE_CATEGORY(_FV(B4682,"category_id")))</f>
        <v>-</v>
      </c>
      <c r="K4682" s="4" cm="1">
        <f t="array" ref="K4682">IFERROR(_FV(_xldudf_EVEONLINE_TYPE(_FV(_FV(A4682,"type"),"id")),"Adjusted Price",TRUE),0)</f>
        <v>0</v>
      </c>
      <c r="L4682" s="4">
        <f t="shared" si="73"/>
        <v>0</v>
      </c>
    </row>
    <row r="4683" spans="2:12">
      <c r="B4683" t="str" cm="1">
        <f t="array" ref="B4683">IF(A4683="","-",_xldudf_EVEONLINE_GROUP(_FV(_FV(A4683,"type"),"groupID")))</f>
        <v>-</v>
      </c>
      <c r="C4683" t="str" cm="1">
        <f t="array" ref="C4683">IF(B4683="-","-",_xldudf_EVEONLINE_CATEGORY(_FV(B4683,"category_id")))</f>
        <v>-</v>
      </c>
      <c r="K4683" s="4" cm="1">
        <f t="array" ref="K4683">IFERROR(_FV(_xldudf_EVEONLINE_TYPE(_FV(_FV(A4683,"type"),"id")),"Adjusted Price",TRUE),0)</f>
        <v>0</v>
      </c>
      <c r="L4683" s="4">
        <f t="shared" si="73"/>
        <v>0</v>
      </c>
    </row>
    <row r="4684" spans="2:12">
      <c r="B4684" t="str" cm="1">
        <f t="array" ref="B4684">IF(A4684="","-",_xldudf_EVEONLINE_GROUP(_FV(_FV(A4684,"type"),"groupID")))</f>
        <v>-</v>
      </c>
      <c r="C4684" t="str" cm="1">
        <f t="array" ref="C4684">IF(B4684="-","-",_xldudf_EVEONLINE_CATEGORY(_FV(B4684,"category_id")))</f>
        <v>-</v>
      </c>
      <c r="K4684" s="4" cm="1">
        <f t="array" ref="K4684">IFERROR(_FV(_xldudf_EVEONLINE_TYPE(_FV(_FV(A4684,"type"),"id")),"Adjusted Price",TRUE),0)</f>
        <v>0</v>
      </c>
      <c r="L4684" s="4">
        <f t="shared" si="73"/>
        <v>0</v>
      </c>
    </row>
    <row r="4685" spans="2:12">
      <c r="B4685" t="str" cm="1">
        <f t="array" ref="B4685">IF(A4685="","-",_xldudf_EVEONLINE_GROUP(_FV(_FV(A4685,"type"),"groupID")))</f>
        <v>-</v>
      </c>
      <c r="C4685" t="str" cm="1">
        <f t="array" ref="C4685">IF(B4685="-","-",_xldudf_EVEONLINE_CATEGORY(_FV(B4685,"category_id")))</f>
        <v>-</v>
      </c>
      <c r="K4685" s="4" cm="1">
        <f t="array" ref="K4685">IFERROR(_FV(_xldudf_EVEONLINE_TYPE(_FV(_FV(A4685,"type"),"id")),"Adjusted Price",TRUE),0)</f>
        <v>0</v>
      </c>
      <c r="L4685" s="4">
        <f t="shared" si="73"/>
        <v>0</v>
      </c>
    </row>
    <row r="4686" spans="2:12">
      <c r="B4686" t="str" cm="1">
        <f t="array" ref="B4686">IF(A4686="","-",_xldudf_EVEONLINE_GROUP(_FV(_FV(A4686,"type"),"groupID")))</f>
        <v>-</v>
      </c>
      <c r="C4686" t="str" cm="1">
        <f t="array" ref="C4686">IF(B4686="-","-",_xldudf_EVEONLINE_CATEGORY(_FV(B4686,"category_id")))</f>
        <v>-</v>
      </c>
      <c r="K4686" s="4" cm="1">
        <f t="array" ref="K4686">IFERROR(_FV(_xldudf_EVEONLINE_TYPE(_FV(_FV(A4686,"type"),"id")),"Adjusted Price",TRUE),0)</f>
        <v>0</v>
      </c>
      <c r="L4686" s="4">
        <f t="shared" si="73"/>
        <v>0</v>
      </c>
    </row>
    <row r="4687" spans="2:12">
      <c r="B4687" t="str" cm="1">
        <f t="array" ref="B4687">IF(A4687="","-",_xldudf_EVEONLINE_GROUP(_FV(_FV(A4687,"type"),"groupID")))</f>
        <v>-</v>
      </c>
      <c r="C4687" t="str" cm="1">
        <f t="array" ref="C4687">IF(B4687="-","-",_xldudf_EVEONLINE_CATEGORY(_FV(B4687,"category_id")))</f>
        <v>-</v>
      </c>
      <c r="K4687" s="4" cm="1">
        <f t="array" ref="K4687">IFERROR(_FV(_xldudf_EVEONLINE_TYPE(_FV(_FV(A4687,"type"),"id")),"Adjusted Price",TRUE),0)</f>
        <v>0</v>
      </c>
      <c r="L4687" s="4">
        <f t="shared" si="73"/>
        <v>0</v>
      </c>
    </row>
    <row r="4688" spans="2:12">
      <c r="B4688" t="str" cm="1">
        <f t="array" ref="B4688">IF(A4688="","-",_xldudf_EVEONLINE_GROUP(_FV(_FV(A4688,"type"),"groupID")))</f>
        <v>-</v>
      </c>
      <c r="C4688" t="str" cm="1">
        <f t="array" ref="C4688">IF(B4688="-","-",_xldudf_EVEONLINE_CATEGORY(_FV(B4688,"category_id")))</f>
        <v>-</v>
      </c>
      <c r="K4688" s="4" cm="1">
        <f t="array" ref="K4688">IFERROR(_FV(_xldudf_EVEONLINE_TYPE(_FV(_FV(A4688,"type"),"id")),"Adjusted Price",TRUE),0)</f>
        <v>0</v>
      </c>
      <c r="L4688" s="4">
        <f t="shared" si="73"/>
        <v>0</v>
      </c>
    </row>
    <row r="4689" spans="2:12">
      <c r="B4689" t="str" cm="1">
        <f t="array" ref="B4689">IF(A4689="","-",_xldudf_EVEONLINE_GROUP(_FV(_FV(A4689,"type"),"groupID")))</f>
        <v>-</v>
      </c>
      <c r="C4689" t="str" cm="1">
        <f t="array" ref="C4689">IF(B4689="-","-",_xldudf_EVEONLINE_CATEGORY(_FV(B4689,"category_id")))</f>
        <v>-</v>
      </c>
      <c r="K4689" s="4" cm="1">
        <f t="array" ref="K4689">IFERROR(_FV(_xldudf_EVEONLINE_TYPE(_FV(_FV(A4689,"type"),"id")),"Adjusted Price",TRUE),0)</f>
        <v>0</v>
      </c>
      <c r="L4689" s="4">
        <f t="shared" si="73"/>
        <v>0</v>
      </c>
    </row>
    <row r="4690" spans="2:12">
      <c r="B4690" t="str" cm="1">
        <f t="array" ref="B4690">IF(A4690="","-",_xldudf_EVEONLINE_GROUP(_FV(_FV(A4690,"type"),"groupID")))</f>
        <v>-</v>
      </c>
      <c r="C4690" t="str" cm="1">
        <f t="array" ref="C4690">IF(B4690="-","-",_xldudf_EVEONLINE_CATEGORY(_FV(B4690,"category_id")))</f>
        <v>-</v>
      </c>
      <c r="K4690" s="4" cm="1">
        <f t="array" ref="K4690">IFERROR(_FV(_xldudf_EVEONLINE_TYPE(_FV(_FV(A4690,"type"),"id")),"Adjusted Price",TRUE),0)</f>
        <v>0</v>
      </c>
      <c r="L4690" s="4">
        <f t="shared" si="73"/>
        <v>0</v>
      </c>
    </row>
    <row r="4691" spans="2:12">
      <c r="B4691" t="str" cm="1">
        <f t="array" ref="B4691">IF(A4691="","-",_xldudf_EVEONLINE_GROUP(_FV(_FV(A4691,"type"),"groupID")))</f>
        <v>-</v>
      </c>
      <c r="C4691" t="str" cm="1">
        <f t="array" ref="C4691">IF(B4691="-","-",_xldudf_EVEONLINE_CATEGORY(_FV(B4691,"category_id")))</f>
        <v>-</v>
      </c>
      <c r="K4691" s="4" cm="1">
        <f t="array" ref="K4691">IFERROR(_FV(_xldudf_EVEONLINE_TYPE(_FV(_FV(A4691,"type"),"id")),"Adjusted Price",TRUE),0)</f>
        <v>0</v>
      </c>
      <c r="L4691" s="4">
        <f t="shared" si="73"/>
        <v>0</v>
      </c>
    </row>
    <row r="4692" spans="2:12">
      <c r="B4692" t="str" cm="1">
        <f t="array" ref="B4692">IF(A4692="","-",_xldudf_EVEONLINE_GROUP(_FV(_FV(A4692,"type"),"groupID")))</f>
        <v>-</v>
      </c>
      <c r="C4692" t="str" cm="1">
        <f t="array" ref="C4692">IF(B4692="-","-",_xldudf_EVEONLINE_CATEGORY(_FV(B4692,"category_id")))</f>
        <v>-</v>
      </c>
      <c r="K4692" s="4" cm="1">
        <f t="array" ref="K4692">IFERROR(_FV(_xldudf_EVEONLINE_TYPE(_FV(_FV(A4692,"type"),"id")),"Adjusted Price",TRUE),0)</f>
        <v>0</v>
      </c>
      <c r="L4692" s="4">
        <f t="shared" si="73"/>
        <v>0</v>
      </c>
    </row>
    <row r="4693" spans="2:12">
      <c r="B4693" t="str" cm="1">
        <f t="array" ref="B4693">IF(A4693="","-",_xldudf_EVEONLINE_GROUP(_FV(_FV(A4693,"type"),"groupID")))</f>
        <v>-</v>
      </c>
      <c r="C4693" t="str" cm="1">
        <f t="array" ref="C4693">IF(B4693="-","-",_xldudf_EVEONLINE_CATEGORY(_FV(B4693,"category_id")))</f>
        <v>-</v>
      </c>
      <c r="K4693" s="4" cm="1">
        <f t="array" ref="K4693">IFERROR(_FV(_xldudf_EVEONLINE_TYPE(_FV(_FV(A4693,"type"),"id")),"Adjusted Price",TRUE),0)</f>
        <v>0</v>
      </c>
      <c r="L4693" s="4">
        <f t="shared" si="73"/>
        <v>0</v>
      </c>
    </row>
    <row r="4694" spans="2:12">
      <c r="B4694" t="str" cm="1">
        <f t="array" ref="B4694">IF(A4694="","-",_xldudf_EVEONLINE_GROUP(_FV(_FV(A4694,"type"),"groupID")))</f>
        <v>-</v>
      </c>
      <c r="C4694" t="str" cm="1">
        <f t="array" ref="C4694">IF(B4694="-","-",_xldudf_EVEONLINE_CATEGORY(_FV(B4694,"category_id")))</f>
        <v>-</v>
      </c>
      <c r="K4694" s="4" cm="1">
        <f t="array" ref="K4694">IFERROR(_FV(_xldudf_EVEONLINE_TYPE(_FV(_FV(A4694,"type"),"id")),"Adjusted Price",TRUE),0)</f>
        <v>0</v>
      </c>
      <c r="L4694" s="4">
        <f t="shared" si="73"/>
        <v>0</v>
      </c>
    </row>
    <row r="4695" spans="2:12">
      <c r="B4695" t="str" cm="1">
        <f t="array" ref="B4695">IF(A4695="","-",_xldudf_EVEONLINE_GROUP(_FV(_FV(A4695,"type"),"groupID")))</f>
        <v>-</v>
      </c>
      <c r="C4695" t="str" cm="1">
        <f t="array" ref="C4695">IF(B4695="-","-",_xldudf_EVEONLINE_CATEGORY(_FV(B4695,"category_id")))</f>
        <v>-</v>
      </c>
      <c r="K4695" s="4" cm="1">
        <f t="array" ref="K4695">IFERROR(_FV(_xldudf_EVEONLINE_TYPE(_FV(_FV(A4695,"type"),"id")),"Adjusted Price",TRUE),0)</f>
        <v>0</v>
      </c>
      <c r="L4695" s="4">
        <f t="shared" si="73"/>
        <v>0</v>
      </c>
    </row>
    <row r="4696" spans="2:12">
      <c r="B4696" t="str" cm="1">
        <f t="array" ref="B4696">IF(A4696="","-",_xldudf_EVEONLINE_GROUP(_FV(_FV(A4696,"type"),"groupID")))</f>
        <v>-</v>
      </c>
      <c r="C4696" t="str" cm="1">
        <f t="array" ref="C4696">IF(B4696="-","-",_xldudf_EVEONLINE_CATEGORY(_FV(B4696,"category_id")))</f>
        <v>-</v>
      </c>
      <c r="K4696" s="4" cm="1">
        <f t="array" ref="K4696">IFERROR(_FV(_xldudf_EVEONLINE_TYPE(_FV(_FV(A4696,"type"),"id")),"Adjusted Price",TRUE),0)</f>
        <v>0</v>
      </c>
      <c r="L4696" s="4">
        <f t="shared" si="73"/>
        <v>0</v>
      </c>
    </row>
    <row r="4697" spans="2:12">
      <c r="B4697" t="str" cm="1">
        <f t="array" ref="B4697">IF(A4697="","-",_xldudf_EVEONLINE_GROUP(_FV(_FV(A4697,"type"),"groupID")))</f>
        <v>-</v>
      </c>
      <c r="C4697" t="str" cm="1">
        <f t="array" ref="C4697">IF(B4697="-","-",_xldudf_EVEONLINE_CATEGORY(_FV(B4697,"category_id")))</f>
        <v>-</v>
      </c>
      <c r="K4697" s="4" cm="1">
        <f t="array" ref="K4697">IFERROR(_FV(_xldudf_EVEONLINE_TYPE(_FV(_FV(A4697,"type"),"id")),"Adjusted Price",TRUE),0)</f>
        <v>0</v>
      </c>
      <c r="L4697" s="4">
        <f t="shared" si="73"/>
        <v>0</v>
      </c>
    </row>
    <row r="4698" spans="2:12">
      <c r="B4698" t="str" cm="1">
        <f t="array" ref="B4698">IF(A4698="","-",_xldudf_EVEONLINE_GROUP(_FV(_FV(A4698,"type"),"groupID")))</f>
        <v>-</v>
      </c>
      <c r="C4698" t="str" cm="1">
        <f t="array" ref="C4698">IF(B4698="-","-",_xldudf_EVEONLINE_CATEGORY(_FV(B4698,"category_id")))</f>
        <v>-</v>
      </c>
      <c r="K4698" s="4" cm="1">
        <f t="array" ref="K4698">IFERROR(_FV(_xldudf_EVEONLINE_TYPE(_FV(_FV(A4698,"type"),"id")),"Adjusted Price",TRUE),0)</f>
        <v>0</v>
      </c>
      <c r="L4698" s="4">
        <f t="shared" si="73"/>
        <v>0</v>
      </c>
    </row>
    <row r="4699" spans="2:12">
      <c r="B4699" t="str" cm="1">
        <f t="array" ref="B4699">IF(A4699="","-",_xldudf_EVEONLINE_GROUP(_FV(_FV(A4699,"type"),"groupID")))</f>
        <v>-</v>
      </c>
      <c r="C4699" t="str" cm="1">
        <f t="array" ref="C4699">IF(B4699="-","-",_xldudf_EVEONLINE_CATEGORY(_FV(B4699,"category_id")))</f>
        <v>-</v>
      </c>
      <c r="K4699" s="4" cm="1">
        <f t="array" ref="K4699">IFERROR(_FV(_xldudf_EVEONLINE_TYPE(_FV(_FV(A4699,"type"),"id")),"Adjusted Price",TRUE),0)</f>
        <v>0</v>
      </c>
      <c r="L4699" s="4">
        <f t="shared" si="73"/>
        <v>0</v>
      </c>
    </row>
    <row r="4700" spans="2:12">
      <c r="B4700" t="str" cm="1">
        <f t="array" ref="B4700">IF(A4700="","-",_xldudf_EVEONLINE_GROUP(_FV(_FV(A4700,"type"),"groupID")))</f>
        <v>-</v>
      </c>
      <c r="C4700" t="str" cm="1">
        <f t="array" ref="C4700">IF(B4700="-","-",_xldudf_EVEONLINE_CATEGORY(_FV(B4700,"category_id")))</f>
        <v>-</v>
      </c>
      <c r="K4700" s="4" cm="1">
        <f t="array" ref="K4700">IFERROR(_FV(_xldudf_EVEONLINE_TYPE(_FV(_FV(A4700,"type"),"id")),"Adjusted Price",TRUE),0)</f>
        <v>0</v>
      </c>
      <c r="L4700" s="4">
        <f t="shared" si="73"/>
        <v>0</v>
      </c>
    </row>
    <row r="4701" spans="2:12">
      <c r="B4701" t="str" cm="1">
        <f t="array" ref="B4701">IF(A4701="","-",_xldudf_EVEONLINE_GROUP(_FV(_FV(A4701,"type"),"groupID")))</f>
        <v>-</v>
      </c>
      <c r="C4701" t="str" cm="1">
        <f t="array" ref="C4701">IF(B4701="-","-",_xldudf_EVEONLINE_CATEGORY(_FV(B4701,"category_id")))</f>
        <v>-</v>
      </c>
      <c r="K4701" s="4" cm="1">
        <f t="array" ref="K4701">IFERROR(_FV(_xldudf_EVEONLINE_TYPE(_FV(_FV(A4701,"type"),"id")),"Adjusted Price",TRUE),0)</f>
        <v>0</v>
      </c>
      <c r="L4701" s="4">
        <f t="shared" si="73"/>
        <v>0</v>
      </c>
    </row>
    <row r="4702" spans="2:12">
      <c r="B4702" t="str" cm="1">
        <f t="array" ref="B4702">IF(A4702="","-",_xldudf_EVEONLINE_GROUP(_FV(_FV(A4702,"type"),"groupID")))</f>
        <v>-</v>
      </c>
      <c r="C4702" t="str" cm="1">
        <f t="array" ref="C4702">IF(B4702="-","-",_xldudf_EVEONLINE_CATEGORY(_FV(B4702,"category_id")))</f>
        <v>-</v>
      </c>
      <c r="K4702" s="4" cm="1">
        <f t="array" ref="K4702">IFERROR(_FV(_xldudf_EVEONLINE_TYPE(_FV(_FV(A4702,"type"),"id")),"Adjusted Price",TRUE),0)</f>
        <v>0</v>
      </c>
      <c r="L4702" s="4">
        <f t="shared" si="73"/>
        <v>0</v>
      </c>
    </row>
    <row r="4703" spans="2:12">
      <c r="B4703" t="str" cm="1">
        <f t="array" ref="B4703">IF(A4703="","-",_xldudf_EVEONLINE_GROUP(_FV(_FV(A4703,"type"),"groupID")))</f>
        <v>-</v>
      </c>
      <c r="C4703" t="str" cm="1">
        <f t="array" ref="C4703">IF(B4703="-","-",_xldudf_EVEONLINE_CATEGORY(_FV(B4703,"category_id")))</f>
        <v>-</v>
      </c>
      <c r="K4703" s="4" cm="1">
        <f t="array" ref="K4703">IFERROR(_FV(_xldudf_EVEONLINE_TYPE(_FV(_FV(A4703,"type"),"id")),"Adjusted Price",TRUE),0)</f>
        <v>0</v>
      </c>
      <c r="L4703" s="4">
        <f t="shared" si="73"/>
        <v>0</v>
      </c>
    </row>
    <row r="4704" spans="2:12">
      <c r="B4704" t="str" cm="1">
        <f t="array" ref="B4704">IF(A4704="","-",_xldudf_EVEONLINE_GROUP(_FV(_FV(A4704,"type"),"groupID")))</f>
        <v>-</v>
      </c>
      <c r="C4704" t="str" cm="1">
        <f t="array" ref="C4704">IF(B4704="-","-",_xldudf_EVEONLINE_CATEGORY(_FV(B4704,"category_id")))</f>
        <v>-</v>
      </c>
      <c r="K4704" s="4" cm="1">
        <f t="array" ref="K4704">IFERROR(_FV(_xldudf_EVEONLINE_TYPE(_FV(_FV(A4704,"type"),"id")),"Adjusted Price",TRUE),0)</f>
        <v>0</v>
      </c>
      <c r="L4704" s="4">
        <f t="shared" si="73"/>
        <v>0</v>
      </c>
    </row>
    <row r="4705" spans="2:12">
      <c r="B4705" t="str" cm="1">
        <f t="array" ref="B4705">IF(A4705="","-",_xldudf_EVEONLINE_GROUP(_FV(_FV(A4705,"type"),"groupID")))</f>
        <v>-</v>
      </c>
      <c r="C4705" t="str" cm="1">
        <f t="array" ref="C4705">IF(B4705="-","-",_xldudf_EVEONLINE_CATEGORY(_FV(B4705,"category_id")))</f>
        <v>-</v>
      </c>
      <c r="K4705" s="4" cm="1">
        <f t="array" ref="K4705">IFERROR(_FV(_xldudf_EVEONLINE_TYPE(_FV(_FV(A4705,"type"),"id")),"Adjusted Price",TRUE),0)</f>
        <v>0</v>
      </c>
      <c r="L4705" s="4">
        <f t="shared" si="73"/>
        <v>0</v>
      </c>
    </row>
    <row r="4706" spans="2:12">
      <c r="B4706" t="str" cm="1">
        <f t="array" ref="B4706">IF(A4706="","-",_xldudf_EVEONLINE_GROUP(_FV(_FV(A4706,"type"),"groupID")))</f>
        <v>-</v>
      </c>
      <c r="C4706" t="str" cm="1">
        <f t="array" ref="C4706">IF(B4706="-","-",_xldudf_EVEONLINE_CATEGORY(_FV(B4706,"category_id")))</f>
        <v>-</v>
      </c>
      <c r="K4706" s="4" cm="1">
        <f t="array" ref="K4706">IFERROR(_FV(_xldudf_EVEONLINE_TYPE(_FV(_FV(A4706,"type"),"id")),"Adjusted Price",TRUE),0)</f>
        <v>0</v>
      </c>
      <c r="L4706" s="4">
        <f t="shared" si="73"/>
        <v>0</v>
      </c>
    </row>
    <row r="4707" spans="2:12">
      <c r="B4707" t="str" cm="1">
        <f t="array" ref="B4707">IF(A4707="","-",_xldudf_EVEONLINE_GROUP(_FV(_FV(A4707,"type"),"groupID")))</f>
        <v>-</v>
      </c>
      <c r="C4707" t="str" cm="1">
        <f t="array" ref="C4707">IF(B4707="-","-",_xldudf_EVEONLINE_CATEGORY(_FV(B4707,"category_id")))</f>
        <v>-</v>
      </c>
      <c r="K4707" s="4" cm="1">
        <f t="array" ref="K4707">IFERROR(_FV(_xldudf_EVEONLINE_TYPE(_FV(_FV(A4707,"type"),"id")),"Adjusted Price",TRUE),0)</f>
        <v>0</v>
      </c>
      <c r="L4707" s="4">
        <f t="shared" si="73"/>
        <v>0</v>
      </c>
    </row>
    <row r="4708" spans="2:12">
      <c r="B4708" t="str" cm="1">
        <f t="array" ref="B4708">IF(A4708="","-",_xldudf_EVEONLINE_GROUP(_FV(_FV(A4708,"type"),"groupID")))</f>
        <v>-</v>
      </c>
      <c r="C4708" t="str" cm="1">
        <f t="array" ref="C4708">IF(B4708="-","-",_xldudf_EVEONLINE_CATEGORY(_FV(B4708,"category_id")))</f>
        <v>-</v>
      </c>
      <c r="K4708" s="4" cm="1">
        <f t="array" ref="K4708">IFERROR(_FV(_xldudf_EVEONLINE_TYPE(_FV(_FV(A4708,"type"),"id")),"Adjusted Price",TRUE),0)</f>
        <v>0</v>
      </c>
      <c r="L4708" s="4">
        <f t="shared" si="73"/>
        <v>0</v>
      </c>
    </row>
    <row r="4709" spans="2:12">
      <c r="B4709" t="str" cm="1">
        <f t="array" ref="B4709">IF(A4709="","-",_xldudf_EVEONLINE_GROUP(_FV(_FV(A4709,"type"),"groupID")))</f>
        <v>-</v>
      </c>
      <c r="C4709" t="str" cm="1">
        <f t="array" ref="C4709">IF(B4709="-","-",_xldudf_EVEONLINE_CATEGORY(_FV(B4709,"category_id")))</f>
        <v>-</v>
      </c>
      <c r="K4709" s="4" cm="1">
        <f t="array" ref="K4709">IFERROR(_FV(_xldudf_EVEONLINE_TYPE(_FV(_FV(A4709,"type"),"id")),"Adjusted Price",TRUE),0)</f>
        <v>0</v>
      </c>
      <c r="L4709" s="4">
        <f t="shared" si="73"/>
        <v>0</v>
      </c>
    </row>
    <row r="4710" spans="2:12">
      <c r="B4710" t="str" cm="1">
        <f t="array" ref="B4710">IF(A4710="","-",_xldudf_EVEONLINE_GROUP(_FV(_FV(A4710,"type"),"groupID")))</f>
        <v>-</v>
      </c>
      <c r="C4710" t="str" cm="1">
        <f t="array" ref="C4710">IF(B4710="-","-",_xldudf_EVEONLINE_CATEGORY(_FV(B4710,"category_id")))</f>
        <v>-</v>
      </c>
      <c r="K4710" s="4" cm="1">
        <f t="array" ref="K4710">IFERROR(_FV(_xldudf_EVEONLINE_TYPE(_FV(_FV(A4710,"type"),"id")),"Adjusted Price",TRUE),0)</f>
        <v>0</v>
      </c>
      <c r="L4710" s="4">
        <f t="shared" si="73"/>
        <v>0</v>
      </c>
    </row>
    <row r="4711" spans="2:12">
      <c r="B4711" t="str" cm="1">
        <f t="array" ref="B4711">IF(A4711="","-",_xldudf_EVEONLINE_GROUP(_FV(_FV(A4711,"type"),"groupID")))</f>
        <v>-</v>
      </c>
      <c r="C4711" t="str" cm="1">
        <f t="array" ref="C4711">IF(B4711="-","-",_xldudf_EVEONLINE_CATEGORY(_FV(B4711,"category_id")))</f>
        <v>-</v>
      </c>
      <c r="K4711" s="4" cm="1">
        <f t="array" ref="K4711">IFERROR(_FV(_xldudf_EVEONLINE_TYPE(_FV(_FV(A4711,"type"),"id")),"Adjusted Price",TRUE),0)</f>
        <v>0</v>
      </c>
      <c r="L4711" s="4">
        <f t="shared" si="73"/>
        <v>0</v>
      </c>
    </row>
    <row r="4712" spans="2:12">
      <c r="B4712" t="str" cm="1">
        <f t="array" ref="B4712">IF(A4712="","-",_xldudf_EVEONLINE_GROUP(_FV(_FV(A4712,"type"),"groupID")))</f>
        <v>-</v>
      </c>
      <c r="C4712" t="str" cm="1">
        <f t="array" ref="C4712">IF(B4712="-","-",_xldudf_EVEONLINE_CATEGORY(_FV(B4712,"category_id")))</f>
        <v>-</v>
      </c>
      <c r="K4712" s="4" cm="1">
        <f t="array" ref="K4712">IFERROR(_FV(_xldudf_EVEONLINE_TYPE(_FV(_FV(A4712,"type"),"id")),"Adjusted Price",TRUE),0)</f>
        <v>0</v>
      </c>
      <c r="L4712" s="4">
        <f t="shared" si="73"/>
        <v>0</v>
      </c>
    </row>
    <row r="4713" spans="2:12">
      <c r="B4713" t="str" cm="1">
        <f t="array" ref="B4713">IF(A4713="","-",_xldudf_EVEONLINE_GROUP(_FV(_FV(A4713,"type"),"groupID")))</f>
        <v>-</v>
      </c>
      <c r="C4713" t="str" cm="1">
        <f t="array" ref="C4713">IF(B4713="-","-",_xldudf_EVEONLINE_CATEGORY(_FV(B4713,"category_id")))</f>
        <v>-</v>
      </c>
      <c r="K4713" s="4" cm="1">
        <f t="array" ref="K4713">IFERROR(_FV(_xldudf_EVEONLINE_TYPE(_FV(_FV(A4713,"type"),"id")),"Adjusted Price",TRUE),0)</f>
        <v>0</v>
      </c>
      <c r="L4713" s="4">
        <f t="shared" si="73"/>
        <v>0</v>
      </c>
    </row>
    <row r="4714" spans="2:12">
      <c r="B4714" t="str" cm="1">
        <f t="array" ref="B4714">IF(A4714="","-",_xldudf_EVEONLINE_GROUP(_FV(_FV(A4714,"type"),"groupID")))</f>
        <v>-</v>
      </c>
      <c r="C4714" t="str" cm="1">
        <f t="array" ref="C4714">IF(B4714="-","-",_xldudf_EVEONLINE_CATEGORY(_FV(B4714,"category_id")))</f>
        <v>-</v>
      </c>
      <c r="K4714" s="4" cm="1">
        <f t="array" ref="K4714">IFERROR(_FV(_xldudf_EVEONLINE_TYPE(_FV(_FV(A4714,"type"),"id")),"Adjusted Price",TRUE),0)</f>
        <v>0</v>
      </c>
      <c r="L4714" s="4">
        <f t="shared" si="73"/>
        <v>0</v>
      </c>
    </row>
    <row r="4715" spans="2:12">
      <c r="B4715" t="str" cm="1">
        <f t="array" ref="B4715">IF(A4715="","-",_xldudf_EVEONLINE_GROUP(_FV(_FV(A4715,"type"),"groupID")))</f>
        <v>-</v>
      </c>
      <c r="C4715" t="str" cm="1">
        <f t="array" ref="C4715">IF(B4715="-","-",_xldudf_EVEONLINE_CATEGORY(_FV(B4715,"category_id")))</f>
        <v>-</v>
      </c>
      <c r="K4715" s="4" cm="1">
        <f t="array" ref="K4715">IFERROR(_FV(_xldudf_EVEONLINE_TYPE(_FV(_FV(A4715,"type"),"id")),"Adjusted Price",TRUE),0)</f>
        <v>0</v>
      </c>
      <c r="L4715" s="4">
        <f t="shared" si="73"/>
        <v>0</v>
      </c>
    </row>
    <row r="4716" spans="2:12">
      <c r="B4716" t="str" cm="1">
        <f t="array" ref="B4716">IF(A4716="","-",_xldudf_EVEONLINE_GROUP(_FV(_FV(A4716,"type"),"groupID")))</f>
        <v>-</v>
      </c>
      <c r="C4716" t="str" cm="1">
        <f t="array" ref="C4716">IF(B4716="-","-",_xldudf_EVEONLINE_CATEGORY(_FV(B4716,"category_id")))</f>
        <v>-</v>
      </c>
      <c r="K4716" s="4" cm="1">
        <f t="array" ref="K4716">IFERROR(_FV(_xldudf_EVEONLINE_TYPE(_FV(_FV(A4716,"type"),"id")),"Adjusted Price",TRUE),0)</f>
        <v>0</v>
      </c>
      <c r="L4716" s="4">
        <f t="shared" si="73"/>
        <v>0</v>
      </c>
    </row>
    <row r="4717" spans="2:12">
      <c r="B4717" t="str" cm="1">
        <f t="array" ref="B4717">IF(A4717="","-",_xldudf_EVEONLINE_GROUP(_FV(_FV(A4717,"type"),"groupID")))</f>
        <v>-</v>
      </c>
      <c r="C4717" t="str" cm="1">
        <f t="array" ref="C4717">IF(B4717="-","-",_xldudf_EVEONLINE_CATEGORY(_FV(B4717,"category_id")))</f>
        <v>-</v>
      </c>
      <c r="K4717" s="4" cm="1">
        <f t="array" ref="K4717">IFERROR(_FV(_xldudf_EVEONLINE_TYPE(_FV(_FV(A4717,"type"),"id")),"Adjusted Price",TRUE),0)</f>
        <v>0</v>
      </c>
      <c r="L4717" s="4">
        <f t="shared" si="73"/>
        <v>0</v>
      </c>
    </row>
    <row r="4718" spans="2:12">
      <c r="B4718" t="str" cm="1">
        <f t="array" ref="B4718">IF(A4718="","-",_xldudf_EVEONLINE_GROUP(_FV(_FV(A4718,"type"),"groupID")))</f>
        <v>-</v>
      </c>
      <c r="C4718" t="str" cm="1">
        <f t="array" ref="C4718">IF(B4718="-","-",_xldudf_EVEONLINE_CATEGORY(_FV(B4718,"category_id")))</f>
        <v>-</v>
      </c>
      <c r="K4718" s="4" cm="1">
        <f t="array" ref="K4718">IFERROR(_FV(_xldudf_EVEONLINE_TYPE(_FV(_FV(A4718,"type"),"id")),"Adjusted Price",TRUE),0)</f>
        <v>0</v>
      </c>
      <c r="L4718" s="4">
        <f t="shared" si="73"/>
        <v>0</v>
      </c>
    </row>
    <row r="4719" spans="2:12">
      <c r="B4719" t="str" cm="1">
        <f t="array" ref="B4719">IF(A4719="","-",_xldudf_EVEONLINE_GROUP(_FV(_FV(A4719,"type"),"groupID")))</f>
        <v>-</v>
      </c>
      <c r="C4719" t="str" cm="1">
        <f t="array" ref="C4719">IF(B4719="-","-",_xldudf_EVEONLINE_CATEGORY(_FV(B4719,"category_id")))</f>
        <v>-</v>
      </c>
      <c r="K4719" s="4" cm="1">
        <f t="array" ref="K4719">IFERROR(_FV(_xldudf_EVEONLINE_TYPE(_FV(_FV(A4719,"type"),"id")),"Adjusted Price",TRUE),0)</f>
        <v>0</v>
      </c>
      <c r="L4719" s="4">
        <f t="shared" si="73"/>
        <v>0</v>
      </c>
    </row>
    <row r="4720" spans="2:12">
      <c r="B4720" t="str" cm="1">
        <f t="array" ref="B4720">IF(A4720="","-",_xldudf_EVEONLINE_GROUP(_FV(_FV(A4720,"type"),"groupID")))</f>
        <v>-</v>
      </c>
      <c r="C4720" t="str" cm="1">
        <f t="array" ref="C4720">IF(B4720="-","-",_xldudf_EVEONLINE_CATEGORY(_FV(B4720,"category_id")))</f>
        <v>-</v>
      </c>
      <c r="K4720" s="4" cm="1">
        <f t="array" ref="K4720">IFERROR(_FV(_xldudf_EVEONLINE_TYPE(_FV(_FV(A4720,"type"),"id")),"Adjusted Price",TRUE),0)</f>
        <v>0</v>
      </c>
      <c r="L4720" s="4">
        <f t="shared" si="73"/>
        <v>0</v>
      </c>
    </row>
    <row r="4721" spans="2:12">
      <c r="B4721" t="str" cm="1">
        <f t="array" ref="B4721">IF(A4721="","-",_xldudf_EVEONLINE_GROUP(_FV(_FV(A4721,"type"),"groupID")))</f>
        <v>-</v>
      </c>
      <c r="C4721" t="str" cm="1">
        <f t="array" ref="C4721">IF(B4721="-","-",_xldudf_EVEONLINE_CATEGORY(_FV(B4721,"category_id")))</f>
        <v>-</v>
      </c>
      <c r="K4721" s="4" cm="1">
        <f t="array" ref="K4721">IFERROR(_FV(_xldudf_EVEONLINE_TYPE(_FV(_FV(A4721,"type"),"id")),"Adjusted Price",TRUE),0)</f>
        <v>0</v>
      </c>
      <c r="L4721" s="4">
        <f t="shared" si="73"/>
        <v>0</v>
      </c>
    </row>
    <row r="4722" spans="2:12">
      <c r="B4722" t="str" cm="1">
        <f t="array" ref="B4722">IF(A4722="","-",_xldudf_EVEONLINE_GROUP(_FV(_FV(A4722,"type"),"groupID")))</f>
        <v>-</v>
      </c>
      <c r="C4722" t="str" cm="1">
        <f t="array" ref="C4722">IF(B4722="-","-",_xldudf_EVEONLINE_CATEGORY(_FV(B4722,"category_id")))</f>
        <v>-</v>
      </c>
      <c r="K4722" s="4" cm="1">
        <f t="array" ref="K4722">IFERROR(_FV(_xldudf_EVEONLINE_TYPE(_FV(_FV(A4722,"type"),"id")),"Adjusted Price",TRUE),0)</f>
        <v>0</v>
      </c>
      <c r="L4722" s="4">
        <f t="shared" si="73"/>
        <v>0</v>
      </c>
    </row>
    <row r="4723" spans="2:12">
      <c r="B4723" t="str" cm="1">
        <f t="array" ref="B4723">IF(A4723="","-",_xldudf_EVEONLINE_GROUP(_FV(_FV(A4723,"type"),"groupID")))</f>
        <v>-</v>
      </c>
      <c r="C4723" t="str" cm="1">
        <f t="array" ref="C4723">IF(B4723="-","-",_xldudf_EVEONLINE_CATEGORY(_FV(B4723,"category_id")))</f>
        <v>-</v>
      </c>
      <c r="K4723" s="4" cm="1">
        <f t="array" ref="K4723">IFERROR(_FV(_xldudf_EVEONLINE_TYPE(_FV(_FV(A4723,"type"),"id")),"Adjusted Price",TRUE),0)</f>
        <v>0</v>
      </c>
      <c r="L4723" s="4">
        <f t="shared" si="73"/>
        <v>0</v>
      </c>
    </row>
    <row r="4724" spans="2:12">
      <c r="B4724" t="str" cm="1">
        <f t="array" ref="B4724">IF(A4724="","-",_xldudf_EVEONLINE_GROUP(_FV(_FV(A4724,"type"),"groupID")))</f>
        <v>-</v>
      </c>
      <c r="C4724" t="str" cm="1">
        <f t="array" ref="C4724">IF(B4724="-","-",_xldudf_EVEONLINE_CATEGORY(_FV(B4724,"category_id")))</f>
        <v>-</v>
      </c>
      <c r="K4724" s="4" cm="1">
        <f t="array" ref="K4724">IFERROR(_FV(_xldudf_EVEONLINE_TYPE(_FV(_FV(A4724,"type"),"id")),"Adjusted Price",TRUE),0)</f>
        <v>0</v>
      </c>
      <c r="L4724" s="4">
        <f t="shared" si="73"/>
        <v>0</v>
      </c>
    </row>
    <row r="4725" spans="2:12">
      <c r="B4725" t="str" cm="1">
        <f t="array" ref="B4725">IF(A4725="","-",_xldudf_EVEONLINE_GROUP(_FV(_FV(A4725,"type"),"groupID")))</f>
        <v>-</v>
      </c>
      <c r="C4725" t="str" cm="1">
        <f t="array" ref="C4725">IF(B4725="-","-",_xldudf_EVEONLINE_CATEGORY(_FV(B4725,"category_id")))</f>
        <v>-</v>
      </c>
      <c r="K4725" s="4" cm="1">
        <f t="array" ref="K4725">IFERROR(_FV(_xldudf_EVEONLINE_TYPE(_FV(_FV(A4725,"type"),"id")),"Adjusted Price",TRUE),0)</f>
        <v>0</v>
      </c>
      <c r="L4725" s="4">
        <f t="shared" si="73"/>
        <v>0</v>
      </c>
    </row>
    <row r="4726" spans="2:12">
      <c r="B4726" t="str" cm="1">
        <f t="array" ref="B4726">IF(A4726="","-",_xldudf_EVEONLINE_GROUP(_FV(_FV(A4726,"type"),"groupID")))</f>
        <v>-</v>
      </c>
      <c r="C4726" t="str" cm="1">
        <f t="array" ref="C4726">IF(B4726="-","-",_xldudf_EVEONLINE_CATEGORY(_FV(B4726,"category_id")))</f>
        <v>-</v>
      </c>
      <c r="K4726" s="4" cm="1">
        <f t="array" ref="K4726">IFERROR(_FV(_xldudf_EVEONLINE_TYPE(_FV(_FV(A4726,"type"),"id")),"Adjusted Price",TRUE),0)</f>
        <v>0</v>
      </c>
      <c r="L4726" s="4">
        <f t="shared" si="73"/>
        <v>0</v>
      </c>
    </row>
    <row r="4727" spans="2:12">
      <c r="B4727" t="str" cm="1">
        <f t="array" ref="B4727">IF(A4727="","-",_xldudf_EVEONLINE_GROUP(_FV(_FV(A4727,"type"),"groupID")))</f>
        <v>-</v>
      </c>
      <c r="C4727" t="str" cm="1">
        <f t="array" ref="C4727">IF(B4727="-","-",_xldudf_EVEONLINE_CATEGORY(_FV(B4727,"category_id")))</f>
        <v>-</v>
      </c>
      <c r="K4727" s="4" cm="1">
        <f t="array" ref="K4727">IFERROR(_FV(_xldudf_EVEONLINE_TYPE(_FV(_FV(A4727,"type"),"id")),"Adjusted Price",TRUE),0)</f>
        <v>0</v>
      </c>
      <c r="L4727" s="4">
        <f t="shared" si="73"/>
        <v>0</v>
      </c>
    </row>
    <row r="4728" spans="2:12">
      <c r="B4728" t="str" cm="1">
        <f t="array" ref="B4728">IF(A4728="","-",_xldudf_EVEONLINE_GROUP(_FV(_FV(A4728,"type"),"groupID")))</f>
        <v>-</v>
      </c>
      <c r="C4728" t="str" cm="1">
        <f t="array" ref="C4728">IF(B4728="-","-",_xldudf_EVEONLINE_CATEGORY(_FV(B4728,"category_id")))</f>
        <v>-</v>
      </c>
      <c r="K4728" s="4" cm="1">
        <f t="array" ref="K4728">IFERROR(_FV(_xldudf_EVEONLINE_TYPE(_FV(_FV(A4728,"type"),"id")),"Adjusted Price",TRUE),0)</f>
        <v>0</v>
      </c>
      <c r="L4728" s="4">
        <f t="shared" si="73"/>
        <v>0</v>
      </c>
    </row>
    <row r="4729" spans="2:12">
      <c r="B4729" t="str" cm="1">
        <f t="array" ref="B4729">IF(A4729="","-",_xldudf_EVEONLINE_GROUP(_FV(_FV(A4729,"type"),"groupID")))</f>
        <v>-</v>
      </c>
      <c r="C4729" t="str" cm="1">
        <f t="array" ref="C4729">IF(B4729="-","-",_xldudf_EVEONLINE_CATEGORY(_FV(B4729,"category_id")))</f>
        <v>-</v>
      </c>
      <c r="K4729" s="4" cm="1">
        <f t="array" ref="K4729">IFERROR(_FV(_xldudf_EVEONLINE_TYPE(_FV(_FV(A4729,"type"),"id")),"Adjusted Price",TRUE),0)</f>
        <v>0</v>
      </c>
      <c r="L4729" s="4">
        <f t="shared" si="73"/>
        <v>0</v>
      </c>
    </row>
    <row r="4730" spans="2:12">
      <c r="B4730" t="str" cm="1">
        <f t="array" ref="B4730">IF(A4730="","-",_xldudf_EVEONLINE_GROUP(_FV(_FV(A4730,"type"),"groupID")))</f>
        <v>-</v>
      </c>
      <c r="C4730" t="str" cm="1">
        <f t="array" ref="C4730">IF(B4730="-","-",_xldudf_EVEONLINE_CATEGORY(_FV(B4730,"category_id")))</f>
        <v>-</v>
      </c>
      <c r="K4730" s="4" cm="1">
        <f t="array" ref="K4730">IFERROR(_FV(_xldudf_EVEONLINE_TYPE(_FV(_FV(A4730,"type"),"id")),"Adjusted Price",TRUE),0)</f>
        <v>0</v>
      </c>
      <c r="L4730" s="4">
        <f t="shared" si="73"/>
        <v>0</v>
      </c>
    </row>
    <row r="4731" spans="2:12">
      <c r="B4731" t="str" cm="1">
        <f t="array" ref="B4731">IF(A4731="","-",_xldudf_EVEONLINE_GROUP(_FV(_FV(A4731,"type"),"groupID")))</f>
        <v>-</v>
      </c>
      <c r="C4731" t="str" cm="1">
        <f t="array" ref="C4731">IF(B4731="-","-",_xldudf_EVEONLINE_CATEGORY(_FV(B4731,"category_id")))</f>
        <v>-</v>
      </c>
      <c r="K4731" s="4" cm="1">
        <f t="array" ref="K4731">IFERROR(_FV(_xldudf_EVEONLINE_TYPE(_FV(_FV(A4731,"type"),"id")),"Adjusted Price",TRUE),0)</f>
        <v>0</v>
      </c>
      <c r="L4731" s="4">
        <f t="shared" si="73"/>
        <v>0</v>
      </c>
    </row>
    <row r="4732" spans="2:12">
      <c r="B4732" t="str" cm="1">
        <f t="array" ref="B4732">IF(A4732="","-",_xldudf_EVEONLINE_GROUP(_FV(_FV(A4732,"type"),"groupID")))</f>
        <v>-</v>
      </c>
      <c r="C4732" t="str" cm="1">
        <f t="array" ref="C4732">IF(B4732="-","-",_xldudf_EVEONLINE_CATEGORY(_FV(B4732,"category_id")))</f>
        <v>-</v>
      </c>
      <c r="K4732" s="4" cm="1">
        <f t="array" ref="K4732">IFERROR(_FV(_xldudf_EVEONLINE_TYPE(_FV(_FV(A4732,"type"),"id")),"Adjusted Price",TRUE),0)</f>
        <v>0</v>
      </c>
      <c r="L4732" s="4">
        <f t="shared" si="73"/>
        <v>0</v>
      </c>
    </row>
    <row r="4733" spans="2:12">
      <c r="B4733" t="str" cm="1">
        <f t="array" ref="B4733">IF(A4733="","-",_xldudf_EVEONLINE_GROUP(_FV(_FV(A4733,"type"),"groupID")))</f>
        <v>-</v>
      </c>
      <c r="C4733" t="str" cm="1">
        <f t="array" ref="C4733">IF(B4733="-","-",_xldudf_EVEONLINE_CATEGORY(_FV(B4733,"category_id")))</f>
        <v>-</v>
      </c>
      <c r="K4733" s="4" cm="1">
        <f t="array" ref="K4733">IFERROR(_FV(_xldudf_EVEONLINE_TYPE(_FV(_FV(A4733,"type"),"id")),"Adjusted Price",TRUE),0)</f>
        <v>0</v>
      </c>
      <c r="L4733" s="4">
        <f t="shared" si="73"/>
        <v>0</v>
      </c>
    </row>
    <row r="4734" spans="2:12">
      <c r="B4734" t="str" cm="1">
        <f t="array" ref="B4734">IF(A4734="","-",_xldudf_EVEONLINE_GROUP(_FV(_FV(A4734,"type"),"groupID")))</f>
        <v>-</v>
      </c>
      <c r="C4734" t="str" cm="1">
        <f t="array" ref="C4734">IF(B4734="-","-",_xldudf_EVEONLINE_CATEGORY(_FV(B4734,"category_id")))</f>
        <v>-</v>
      </c>
      <c r="K4734" s="4" cm="1">
        <f t="array" ref="K4734">IFERROR(_FV(_xldudf_EVEONLINE_TYPE(_FV(_FV(A4734,"type"),"id")),"Adjusted Price",TRUE),0)</f>
        <v>0</v>
      </c>
      <c r="L4734" s="4">
        <f t="shared" si="73"/>
        <v>0</v>
      </c>
    </row>
    <row r="4735" spans="2:12">
      <c r="B4735" t="str" cm="1">
        <f t="array" ref="B4735">IF(A4735="","-",_xldudf_EVEONLINE_GROUP(_FV(_FV(A4735,"type"),"groupID")))</f>
        <v>-</v>
      </c>
      <c r="C4735" t="str" cm="1">
        <f t="array" ref="C4735">IF(B4735="-","-",_xldudf_EVEONLINE_CATEGORY(_FV(B4735,"category_id")))</f>
        <v>-</v>
      </c>
      <c r="K4735" s="4" cm="1">
        <f t="array" ref="K4735">IFERROR(_FV(_xldudf_EVEONLINE_TYPE(_FV(_FV(A4735,"type"),"id")),"Adjusted Price",TRUE),0)</f>
        <v>0</v>
      </c>
      <c r="L4735" s="4">
        <f t="shared" si="73"/>
        <v>0</v>
      </c>
    </row>
    <row r="4736" spans="2:12">
      <c r="B4736" t="str" cm="1">
        <f t="array" ref="B4736">IF(A4736="","-",_xldudf_EVEONLINE_GROUP(_FV(_FV(A4736,"type"),"groupID")))</f>
        <v>-</v>
      </c>
      <c r="C4736" t="str" cm="1">
        <f t="array" ref="C4736">IF(B4736="-","-",_xldudf_EVEONLINE_CATEGORY(_FV(B4736,"category_id")))</f>
        <v>-</v>
      </c>
      <c r="K4736" s="4" cm="1">
        <f t="array" ref="K4736">IFERROR(_FV(_xldudf_EVEONLINE_TYPE(_FV(_FV(A4736,"type"),"id")),"Adjusted Price",TRUE),0)</f>
        <v>0</v>
      </c>
      <c r="L4736" s="4">
        <f t="shared" si="73"/>
        <v>0</v>
      </c>
    </row>
    <row r="4737" spans="2:12">
      <c r="B4737" t="str" cm="1">
        <f t="array" ref="B4737">IF(A4737="","-",_xldudf_EVEONLINE_GROUP(_FV(_FV(A4737,"type"),"groupID")))</f>
        <v>-</v>
      </c>
      <c r="C4737" t="str" cm="1">
        <f t="array" ref="C4737">IF(B4737="-","-",_xldudf_EVEONLINE_CATEGORY(_FV(B4737,"category_id")))</f>
        <v>-</v>
      </c>
      <c r="K4737" s="4" cm="1">
        <f t="array" ref="K4737">IFERROR(_FV(_xldudf_EVEONLINE_TYPE(_FV(_FV(A4737,"type"),"id")),"Adjusted Price",TRUE),0)</f>
        <v>0</v>
      </c>
      <c r="L4737" s="4">
        <f t="shared" si="73"/>
        <v>0</v>
      </c>
    </row>
    <row r="4738" spans="2:12">
      <c r="B4738" t="str" cm="1">
        <f t="array" ref="B4738">IF(A4738="","-",_xldudf_EVEONLINE_GROUP(_FV(_FV(A4738,"type"),"groupID")))</f>
        <v>-</v>
      </c>
      <c r="C4738" t="str" cm="1">
        <f t="array" ref="C4738">IF(B4738="-","-",_xldudf_EVEONLINE_CATEGORY(_FV(B4738,"category_id")))</f>
        <v>-</v>
      </c>
      <c r="K4738" s="4" cm="1">
        <f t="array" ref="K4738">IFERROR(_FV(_xldudf_EVEONLINE_TYPE(_FV(_FV(A4738,"type"),"id")),"Adjusted Price",TRUE),0)</f>
        <v>0</v>
      </c>
      <c r="L4738" s="4">
        <f t="shared" si="73"/>
        <v>0</v>
      </c>
    </row>
    <row r="4739" spans="2:12">
      <c r="B4739" t="str" cm="1">
        <f t="array" ref="B4739">IF(A4739="","-",_xldudf_EVEONLINE_GROUP(_FV(_FV(A4739,"type"),"groupID")))</f>
        <v>-</v>
      </c>
      <c r="C4739" t="str" cm="1">
        <f t="array" ref="C4739">IF(B4739="-","-",_xldudf_EVEONLINE_CATEGORY(_FV(B4739,"category_id")))</f>
        <v>-</v>
      </c>
      <c r="K4739" s="4" cm="1">
        <f t="array" ref="K4739">IFERROR(_FV(_xldudf_EVEONLINE_TYPE(_FV(_FV(A4739,"type"),"id")),"Adjusted Price",TRUE),0)</f>
        <v>0</v>
      </c>
      <c r="L4739" s="4">
        <f t="shared" ref="L4739:L4802" si="74">F4739*K4739</f>
        <v>0</v>
      </c>
    </row>
    <row r="4740" spans="2:12">
      <c r="B4740" t="str" cm="1">
        <f t="array" ref="B4740">IF(A4740="","-",_xldudf_EVEONLINE_GROUP(_FV(_FV(A4740,"type"),"groupID")))</f>
        <v>-</v>
      </c>
      <c r="C4740" t="str" cm="1">
        <f t="array" ref="C4740">IF(B4740="-","-",_xldudf_EVEONLINE_CATEGORY(_FV(B4740,"category_id")))</f>
        <v>-</v>
      </c>
      <c r="K4740" s="4" cm="1">
        <f t="array" ref="K4740">IFERROR(_FV(_xldudf_EVEONLINE_TYPE(_FV(_FV(A4740,"type"),"id")),"Adjusted Price",TRUE),0)</f>
        <v>0</v>
      </c>
      <c r="L4740" s="4">
        <f t="shared" si="74"/>
        <v>0</v>
      </c>
    </row>
    <row r="4741" spans="2:12">
      <c r="B4741" t="str" cm="1">
        <f t="array" ref="B4741">IF(A4741="","-",_xldudf_EVEONLINE_GROUP(_FV(_FV(A4741,"type"),"groupID")))</f>
        <v>-</v>
      </c>
      <c r="C4741" t="str" cm="1">
        <f t="array" ref="C4741">IF(B4741="-","-",_xldudf_EVEONLINE_CATEGORY(_FV(B4741,"category_id")))</f>
        <v>-</v>
      </c>
      <c r="K4741" s="4" cm="1">
        <f t="array" ref="K4741">IFERROR(_FV(_xldudf_EVEONLINE_TYPE(_FV(_FV(A4741,"type"),"id")),"Adjusted Price",TRUE),0)</f>
        <v>0</v>
      </c>
      <c r="L4741" s="4">
        <f t="shared" si="74"/>
        <v>0</v>
      </c>
    </row>
    <row r="4742" spans="2:12">
      <c r="B4742" t="str" cm="1">
        <f t="array" ref="B4742">IF(A4742="","-",_xldudf_EVEONLINE_GROUP(_FV(_FV(A4742,"type"),"groupID")))</f>
        <v>-</v>
      </c>
      <c r="C4742" t="str" cm="1">
        <f t="array" ref="C4742">IF(B4742="-","-",_xldudf_EVEONLINE_CATEGORY(_FV(B4742,"category_id")))</f>
        <v>-</v>
      </c>
      <c r="K4742" s="4" cm="1">
        <f t="array" ref="K4742">IFERROR(_FV(_xldudf_EVEONLINE_TYPE(_FV(_FV(A4742,"type"),"id")),"Adjusted Price",TRUE),0)</f>
        <v>0</v>
      </c>
      <c r="L4742" s="4">
        <f t="shared" si="74"/>
        <v>0</v>
      </c>
    </row>
    <row r="4743" spans="2:12">
      <c r="B4743" t="str" cm="1">
        <f t="array" ref="B4743">IF(A4743="","-",_xldudf_EVEONLINE_GROUP(_FV(_FV(A4743,"type"),"groupID")))</f>
        <v>-</v>
      </c>
      <c r="C4743" t="str" cm="1">
        <f t="array" ref="C4743">IF(B4743="-","-",_xldudf_EVEONLINE_CATEGORY(_FV(B4743,"category_id")))</f>
        <v>-</v>
      </c>
      <c r="K4743" s="4" cm="1">
        <f t="array" ref="K4743">IFERROR(_FV(_xldudf_EVEONLINE_TYPE(_FV(_FV(A4743,"type"),"id")),"Adjusted Price",TRUE),0)</f>
        <v>0</v>
      </c>
      <c r="L4743" s="4">
        <f t="shared" si="74"/>
        <v>0</v>
      </c>
    </row>
    <row r="4744" spans="2:12">
      <c r="B4744" t="str" cm="1">
        <f t="array" ref="B4744">IF(A4744="","-",_xldudf_EVEONLINE_GROUP(_FV(_FV(A4744,"type"),"groupID")))</f>
        <v>-</v>
      </c>
      <c r="C4744" t="str" cm="1">
        <f t="array" ref="C4744">IF(B4744="-","-",_xldudf_EVEONLINE_CATEGORY(_FV(B4744,"category_id")))</f>
        <v>-</v>
      </c>
      <c r="K4744" s="4" cm="1">
        <f t="array" ref="K4744">IFERROR(_FV(_xldudf_EVEONLINE_TYPE(_FV(_FV(A4744,"type"),"id")),"Adjusted Price",TRUE),0)</f>
        <v>0</v>
      </c>
      <c r="L4744" s="4">
        <f t="shared" si="74"/>
        <v>0</v>
      </c>
    </row>
    <row r="4745" spans="2:12">
      <c r="B4745" t="str" cm="1">
        <f t="array" ref="B4745">IF(A4745="","-",_xldudf_EVEONLINE_GROUP(_FV(_FV(A4745,"type"),"groupID")))</f>
        <v>-</v>
      </c>
      <c r="C4745" t="str" cm="1">
        <f t="array" ref="C4745">IF(B4745="-","-",_xldudf_EVEONLINE_CATEGORY(_FV(B4745,"category_id")))</f>
        <v>-</v>
      </c>
      <c r="K4745" s="4" cm="1">
        <f t="array" ref="K4745">IFERROR(_FV(_xldudf_EVEONLINE_TYPE(_FV(_FV(A4745,"type"),"id")),"Adjusted Price",TRUE),0)</f>
        <v>0</v>
      </c>
      <c r="L4745" s="4">
        <f t="shared" si="74"/>
        <v>0</v>
      </c>
    </row>
    <row r="4746" spans="2:12">
      <c r="B4746" t="str" cm="1">
        <f t="array" ref="B4746">IF(A4746="","-",_xldudf_EVEONLINE_GROUP(_FV(_FV(A4746,"type"),"groupID")))</f>
        <v>-</v>
      </c>
      <c r="C4746" t="str" cm="1">
        <f t="array" ref="C4746">IF(B4746="-","-",_xldudf_EVEONLINE_CATEGORY(_FV(B4746,"category_id")))</f>
        <v>-</v>
      </c>
      <c r="K4746" s="4" cm="1">
        <f t="array" ref="K4746">IFERROR(_FV(_xldudf_EVEONLINE_TYPE(_FV(_FV(A4746,"type"),"id")),"Adjusted Price",TRUE),0)</f>
        <v>0</v>
      </c>
      <c r="L4746" s="4">
        <f t="shared" si="74"/>
        <v>0</v>
      </c>
    </row>
    <row r="4747" spans="2:12">
      <c r="B4747" t="str" cm="1">
        <f t="array" ref="B4747">IF(A4747="","-",_xldudf_EVEONLINE_GROUP(_FV(_FV(A4747,"type"),"groupID")))</f>
        <v>-</v>
      </c>
      <c r="C4747" t="str" cm="1">
        <f t="array" ref="C4747">IF(B4747="-","-",_xldudf_EVEONLINE_CATEGORY(_FV(B4747,"category_id")))</f>
        <v>-</v>
      </c>
      <c r="K4747" s="4" cm="1">
        <f t="array" ref="K4747">IFERROR(_FV(_xldudf_EVEONLINE_TYPE(_FV(_FV(A4747,"type"),"id")),"Adjusted Price",TRUE),0)</f>
        <v>0</v>
      </c>
      <c r="L4747" s="4">
        <f t="shared" si="74"/>
        <v>0</v>
      </c>
    </row>
    <row r="4748" spans="2:12">
      <c r="B4748" t="str" cm="1">
        <f t="array" ref="B4748">IF(A4748="","-",_xldudf_EVEONLINE_GROUP(_FV(_FV(A4748,"type"),"groupID")))</f>
        <v>-</v>
      </c>
      <c r="C4748" t="str" cm="1">
        <f t="array" ref="C4748">IF(B4748="-","-",_xldudf_EVEONLINE_CATEGORY(_FV(B4748,"category_id")))</f>
        <v>-</v>
      </c>
      <c r="K4748" s="4" cm="1">
        <f t="array" ref="K4748">IFERROR(_FV(_xldudf_EVEONLINE_TYPE(_FV(_FV(A4748,"type"),"id")),"Adjusted Price",TRUE),0)</f>
        <v>0</v>
      </c>
      <c r="L4748" s="4">
        <f t="shared" si="74"/>
        <v>0</v>
      </c>
    </row>
    <row r="4749" spans="2:12">
      <c r="B4749" t="str" cm="1">
        <f t="array" ref="B4749">IF(A4749="","-",_xldudf_EVEONLINE_GROUP(_FV(_FV(A4749,"type"),"groupID")))</f>
        <v>-</v>
      </c>
      <c r="C4749" t="str" cm="1">
        <f t="array" ref="C4749">IF(B4749="-","-",_xldudf_EVEONLINE_CATEGORY(_FV(B4749,"category_id")))</f>
        <v>-</v>
      </c>
      <c r="K4749" s="4" cm="1">
        <f t="array" ref="K4749">IFERROR(_FV(_xldudf_EVEONLINE_TYPE(_FV(_FV(A4749,"type"),"id")),"Adjusted Price",TRUE),0)</f>
        <v>0</v>
      </c>
      <c r="L4749" s="4">
        <f t="shared" si="74"/>
        <v>0</v>
      </c>
    </row>
    <row r="4750" spans="2:12">
      <c r="B4750" t="str" cm="1">
        <f t="array" ref="B4750">IF(A4750="","-",_xldudf_EVEONLINE_GROUP(_FV(_FV(A4750,"type"),"groupID")))</f>
        <v>-</v>
      </c>
      <c r="C4750" t="str" cm="1">
        <f t="array" ref="C4750">IF(B4750="-","-",_xldudf_EVEONLINE_CATEGORY(_FV(B4750,"category_id")))</f>
        <v>-</v>
      </c>
      <c r="K4750" s="4" cm="1">
        <f t="array" ref="K4750">IFERROR(_FV(_xldudf_EVEONLINE_TYPE(_FV(_FV(A4750,"type"),"id")),"Adjusted Price",TRUE),0)</f>
        <v>0</v>
      </c>
      <c r="L4750" s="4">
        <f t="shared" si="74"/>
        <v>0</v>
      </c>
    </row>
    <row r="4751" spans="2:12">
      <c r="B4751" t="str" cm="1">
        <f t="array" ref="B4751">IF(A4751="","-",_xldudf_EVEONLINE_GROUP(_FV(_FV(A4751,"type"),"groupID")))</f>
        <v>-</v>
      </c>
      <c r="C4751" t="str" cm="1">
        <f t="array" ref="C4751">IF(B4751="-","-",_xldudf_EVEONLINE_CATEGORY(_FV(B4751,"category_id")))</f>
        <v>-</v>
      </c>
      <c r="K4751" s="4" cm="1">
        <f t="array" ref="K4751">IFERROR(_FV(_xldudf_EVEONLINE_TYPE(_FV(_FV(A4751,"type"),"id")),"Adjusted Price",TRUE),0)</f>
        <v>0</v>
      </c>
      <c r="L4751" s="4">
        <f t="shared" si="74"/>
        <v>0</v>
      </c>
    </row>
    <row r="4752" spans="2:12">
      <c r="B4752" t="str" cm="1">
        <f t="array" ref="B4752">IF(A4752="","-",_xldudf_EVEONLINE_GROUP(_FV(_FV(A4752,"type"),"groupID")))</f>
        <v>-</v>
      </c>
      <c r="C4752" t="str" cm="1">
        <f t="array" ref="C4752">IF(B4752="-","-",_xldudf_EVEONLINE_CATEGORY(_FV(B4752,"category_id")))</f>
        <v>-</v>
      </c>
      <c r="K4752" s="4" cm="1">
        <f t="array" ref="K4752">IFERROR(_FV(_xldudf_EVEONLINE_TYPE(_FV(_FV(A4752,"type"),"id")),"Adjusted Price",TRUE),0)</f>
        <v>0</v>
      </c>
      <c r="L4752" s="4">
        <f t="shared" si="74"/>
        <v>0</v>
      </c>
    </row>
    <row r="4753" spans="2:12">
      <c r="B4753" t="str" cm="1">
        <f t="array" ref="B4753">IF(A4753="","-",_xldudf_EVEONLINE_GROUP(_FV(_FV(A4753,"type"),"groupID")))</f>
        <v>-</v>
      </c>
      <c r="C4753" t="str" cm="1">
        <f t="array" ref="C4753">IF(B4753="-","-",_xldudf_EVEONLINE_CATEGORY(_FV(B4753,"category_id")))</f>
        <v>-</v>
      </c>
      <c r="K4753" s="4" cm="1">
        <f t="array" ref="K4753">IFERROR(_FV(_xldudf_EVEONLINE_TYPE(_FV(_FV(A4753,"type"),"id")),"Adjusted Price",TRUE),0)</f>
        <v>0</v>
      </c>
      <c r="L4753" s="4">
        <f t="shared" si="74"/>
        <v>0</v>
      </c>
    </row>
    <row r="4754" spans="2:12">
      <c r="B4754" t="str" cm="1">
        <f t="array" ref="B4754">IF(A4754="","-",_xldudf_EVEONLINE_GROUP(_FV(_FV(A4754,"type"),"groupID")))</f>
        <v>-</v>
      </c>
      <c r="C4754" t="str" cm="1">
        <f t="array" ref="C4754">IF(B4754="-","-",_xldudf_EVEONLINE_CATEGORY(_FV(B4754,"category_id")))</f>
        <v>-</v>
      </c>
      <c r="K4754" s="4" cm="1">
        <f t="array" ref="K4754">IFERROR(_FV(_xldudf_EVEONLINE_TYPE(_FV(_FV(A4754,"type"),"id")),"Adjusted Price",TRUE),0)</f>
        <v>0</v>
      </c>
      <c r="L4754" s="4">
        <f t="shared" si="74"/>
        <v>0</v>
      </c>
    </row>
    <row r="4755" spans="2:12">
      <c r="B4755" t="str" cm="1">
        <f t="array" ref="B4755">IF(A4755="","-",_xldudf_EVEONLINE_GROUP(_FV(_FV(A4755,"type"),"groupID")))</f>
        <v>-</v>
      </c>
      <c r="C4755" t="str" cm="1">
        <f t="array" ref="C4755">IF(B4755="-","-",_xldudf_EVEONLINE_CATEGORY(_FV(B4755,"category_id")))</f>
        <v>-</v>
      </c>
      <c r="K4755" s="4" cm="1">
        <f t="array" ref="K4755">IFERROR(_FV(_xldudf_EVEONLINE_TYPE(_FV(_FV(A4755,"type"),"id")),"Adjusted Price",TRUE),0)</f>
        <v>0</v>
      </c>
      <c r="L4755" s="4">
        <f t="shared" si="74"/>
        <v>0</v>
      </c>
    </row>
    <row r="4756" spans="2:12">
      <c r="B4756" t="str" cm="1">
        <f t="array" ref="B4756">IF(A4756="","-",_xldudf_EVEONLINE_GROUP(_FV(_FV(A4756,"type"),"groupID")))</f>
        <v>-</v>
      </c>
      <c r="C4756" t="str" cm="1">
        <f t="array" ref="C4756">IF(B4756="-","-",_xldudf_EVEONLINE_CATEGORY(_FV(B4756,"category_id")))</f>
        <v>-</v>
      </c>
      <c r="K4756" s="4" cm="1">
        <f t="array" ref="K4756">IFERROR(_FV(_xldudf_EVEONLINE_TYPE(_FV(_FV(A4756,"type"),"id")),"Adjusted Price",TRUE),0)</f>
        <v>0</v>
      </c>
      <c r="L4756" s="4">
        <f t="shared" si="74"/>
        <v>0</v>
      </c>
    </row>
    <row r="4757" spans="2:12">
      <c r="B4757" t="str" cm="1">
        <f t="array" ref="B4757">IF(A4757="","-",_xldudf_EVEONLINE_GROUP(_FV(_FV(A4757,"type"),"groupID")))</f>
        <v>-</v>
      </c>
      <c r="C4757" t="str" cm="1">
        <f t="array" ref="C4757">IF(B4757="-","-",_xldudf_EVEONLINE_CATEGORY(_FV(B4757,"category_id")))</f>
        <v>-</v>
      </c>
      <c r="K4757" s="4" cm="1">
        <f t="array" ref="K4757">IFERROR(_FV(_xldudf_EVEONLINE_TYPE(_FV(_FV(A4757,"type"),"id")),"Adjusted Price",TRUE),0)</f>
        <v>0</v>
      </c>
      <c r="L4757" s="4">
        <f t="shared" si="74"/>
        <v>0</v>
      </c>
    </row>
    <row r="4758" spans="2:12">
      <c r="B4758" t="str" cm="1">
        <f t="array" ref="B4758">IF(A4758="","-",_xldudf_EVEONLINE_GROUP(_FV(_FV(A4758,"type"),"groupID")))</f>
        <v>-</v>
      </c>
      <c r="C4758" t="str" cm="1">
        <f t="array" ref="C4758">IF(B4758="-","-",_xldudf_EVEONLINE_CATEGORY(_FV(B4758,"category_id")))</f>
        <v>-</v>
      </c>
      <c r="K4758" s="4" cm="1">
        <f t="array" ref="K4758">IFERROR(_FV(_xldudf_EVEONLINE_TYPE(_FV(_FV(A4758,"type"),"id")),"Adjusted Price",TRUE),0)</f>
        <v>0</v>
      </c>
      <c r="L4758" s="4">
        <f t="shared" si="74"/>
        <v>0</v>
      </c>
    </row>
    <row r="4759" spans="2:12">
      <c r="B4759" t="str" cm="1">
        <f t="array" ref="B4759">IF(A4759="","-",_xldudf_EVEONLINE_GROUP(_FV(_FV(A4759,"type"),"groupID")))</f>
        <v>-</v>
      </c>
      <c r="C4759" t="str" cm="1">
        <f t="array" ref="C4759">IF(B4759="-","-",_xldudf_EVEONLINE_CATEGORY(_FV(B4759,"category_id")))</f>
        <v>-</v>
      </c>
      <c r="K4759" s="4" cm="1">
        <f t="array" ref="K4759">IFERROR(_FV(_xldudf_EVEONLINE_TYPE(_FV(_FV(A4759,"type"),"id")),"Adjusted Price",TRUE),0)</f>
        <v>0</v>
      </c>
      <c r="L4759" s="4">
        <f t="shared" si="74"/>
        <v>0</v>
      </c>
    </row>
    <row r="4760" spans="2:12">
      <c r="B4760" t="str" cm="1">
        <f t="array" ref="B4760">IF(A4760="","-",_xldudf_EVEONLINE_GROUP(_FV(_FV(A4760,"type"),"groupID")))</f>
        <v>-</v>
      </c>
      <c r="C4760" t="str" cm="1">
        <f t="array" ref="C4760">IF(B4760="-","-",_xldudf_EVEONLINE_CATEGORY(_FV(B4760,"category_id")))</f>
        <v>-</v>
      </c>
      <c r="K4760" s="4" cm="1">
        <f t="array" ref="K4760">IFERROR(_FV(_xldudf_EVEONLINE_TYPE(_FV(_FV(A4760,"type"),"id")),"Adjusted Price",TRUE),0)</f>
        <v>0</v>
      </c>
      <c r="L4760" s="4">
        <f t="shared" si="74"/>
        <v>0</v>
      </c>
    </row>
    <row r="4761" spans="2:12">
      <c r="B4761" t="str" cm="1">
        <f t="array" ref="B4761">IF(A4761="","-",_xldudf_EVEONLINE_GROUP(_FV(_FV(A4761,"type"),"groupID")))</f>
        <v>-</v>
      </c>
      <c r="C4761" t="str" cm="1">
        <f t="array" ref="C4761">IF(B4761="-","-",_xldudf_EVEONLINE_CATEGORY(_FV(B4761,"category_id")))</f>
        <v>-</v>
      </c>
      <c r="K4761" s="4" cm="1">
        <f t="array" ref="K4761">IFERROR(_FV(_xldudf_EVEONLINE_TYPE(_FV(_FV(A4761,"type"),"id")),"Adjusted Price",TRUE),0)</f>
        <v>0</v>
      </c>
      <c r="L4761" s="4">
        <f t="shared" si="74"/>
        <v>0</v>
      </c>
    </row>
    <row r="4762" spans="2:12">
      <c r="B4762" t="str" cm="1">
        <f t="array" ref="B4762">IF(A4762="","-",_xldudf_EVEONLINE_GROUP(_FV(_FV(A4762,"type"),"groupID")))</f>
        <v>-</v>
      </c>
      <c r="C4762" t="str" cm="1">
        <f t="array" ref="C4762">IF(B4762="-","-",_xldudf_EVEONLINE_CATEGORY(_FV(B4762,"category_id")))</f>
        <v>-</v>
      </c>
      <c r="K4762" s="4" cm="1">
        <f t="array" ref="K4762">IFERROR(_FV(_xldudf_EVEONLINE_TYPE(_FV(_FV(A4762,"type"),"id")),"Adjusted Price",TRUE),0)</f>
        <v>0</v>
      </c>
      <c r="L4762" s="4">
        <f t="shared" si="74"/>
        <v>0</v>
      </c>
    </row>
    <row r="4763" spans="2:12">
      <c r="B4763" t="str" cm="1">
        <f t="array" ref="B4763">IF(A4763="","-",_xldudf_EVEONLINE_GROUP(_FV(_FV(A4763,"type"),"groupID")))</f>
        <v>-</v>
      </c>
      <c r="C4763" t="str" cm="1">
        <f t="array" ref="C4763">IF(B4763="-","-",_xldudf_EVEONLINE_CATEGORY(_FV(B4763,"category_id")))</f>
        <v>-</v>
      </c>
      <c r="K4763" s="4" cm="1">
        <f t="array" ref="K4763">IFERROR(_FV(_xldudf_EVEONLINE_TYPE(_FV(_FV(A4763,"type"),"id")),"Adjusted Price",TRUE),0)</f>
        <v>0</v>
      </c>
      <c r="L4763" s="4">
        <f t="shared" si="74"/>
        <v>0</v>
      </c>
    </row>
    <row r="4764" spans="2:12">
      <c r="B4764" t="str" cm="1">
        <f t="array" ref="B4764">IF(A4764="","-",_xldudf_EVEONLINE_GROUP(_FV(_FV(A4764,"type"),"groupID")))</f>
        <v>-</v>
      </c>
      <c r="C4764" t="str" cm="1">
        <f t="array" ref="C4764">IF(B4764="-","-",_xldudf_EVEONLINE_CATEGORY(_FV(B4764,"category_id")))</f>
        <v>-</v>
      </c>
      <c r="K4764" s="4" cm="1">
        <f t="array" ref="K4764">IFERROR(_FV(_xldudf_EVEONLINE_TYPE(_FV(_FV(A4764,"type"),"id")),"Adjusted Price",TRUE),0)</f>
        <v>0</v>
      </c>
      <c r="L4764" s="4">
        <f t="shared" si="74"/>
        <v>0</v>
      </c>
    </row>
    <row r="4765" spans="2:12">
      <c r="B4765" t="str" cm="1">
        <f t="array" ref="B4765">IF(A4765="","-",_xldudf_EVEONLINE_GROUP(_FV(_FV(A4765,"type"),"groupID")))</f>
        <v>-</v>
      </c>
      <c r="C4765" t="str" cm="1">
        <f t="array" ref="C4765">IF(B4765="-","-",_xldudf_EVEONLINE_CATEGORY(_FV(B4765,"category_id")))</f>
        <v>-</v>
      </c>
      <c r="K4765" s="4" cm="1">
        <f t="array" ref="K4765">IFERROR(_FV(_xldudf_EVEONLINE_TYPE(_FV(_FV(A4765,"type"),"id")),"Adjusted Price",TRUE),0)</f>
        <v>0</v>
      </c>
      <c r="L4765" s="4">
        <f t="shared" si="74"/>
        <v>0</v>
      </c>
    </row>
    <row r="4766" spans="2:12">
      <c r="B4766" t="str" cm="1">
        <f t="array" ref="B4766">IF(A4766="","-",_xldudf_EVEONLINE_GROUP(_FV(_FV(A4766,"type"),"groupID")))</f>
        <v>-</v>
      </c>
      <c r="C4766" t="str" cm="1">
        <f t="array" ref="C4766">IF(B4766="-","-",_xldudf_EVEONLINE_CATEGORY(_FV(B4766,"category_id")))</f>
        <v>-</v>
      </c>
      <c r="K4766" s="4" cm="1">
        <f t="array" ref="K4766">IFERROR(_FV(_xldudf_EVEONLINE_TYPE(_FV(_FV(A4766,"type"),"id")),"Adjusted Price",TRUE),0)</f>
        <v>0</v>
      </c>
      <c r="L4766" s="4">
        <f t="shared" si="74"/>
        <v>0</v>
      </c>
    </row>
    <row r="4767" spans="2:12">
      <c r="B4767" t="str" cm="1">
        <f t="array" ref="B4767">IF(A4767="","-",_xldudf_EVEONLINE_GROUP(_FV(_FV(A4767,"type"),"groupID")))</f>
        <v>-</v>
      </c>
      <c r="C4767" t="str" cm="1">
        <f t="array" ref="C4767">IF(B4767="-","-",_xldudf_EVEONLINE_CATEGORY(_FV(B4767,"category_id")))</f>
        <v>-</v>
      </c>
      <c r="K4767" s="4" cm="1">
        <f t="array" ref="K4767">IFERROR(_FV(_xldudf_EVEONLINE_TYPE(_FV(_FV(A4767,"type"),"id")),"Adjusted Price",TRUE),0)</f>
        <v>0</v>
      </c>
      <c r="L4767" s="4">
        <f t="shared" si="74"/>
        <v>0</v>
      </c>
    </row>
    <row r="4768" spans="2:12">
      <c r="B4768" t="str" cm="1">
        <f t="array" ref="B4768">IF(A4768="","-",_xldudf_EVEONLINE_GROUP(_FV(_FV(A4768,"type"),"groupID")))</f>
        <v>-</v>
      </c>
      <c r="C4768" t="str" cm="1">
        <f t="array" ref="C4768">IF(B4768="-","-",_xldudf_EVEONLINE_CATEGORY(_FV(B4768,"category_id")))</f>
        <v>-</v>
      </c>
      <c r="K4768" s="4" cm="1">
        <f t="array" ref="K4768">IFERROR(_FV(_xldudf_EVEONLINE_TYPE(_FV(_FV(A4768,"type"),"id")),"Adjusted Price",TRUE),0)</f>
        <v>0</v>
      </c>
      <c r="L4768" s="4">
        <f t="shared" si="74"/>
        <v>0</v>
      </c>
    </row>
    <row r="4769" spans="2:12">
      <c r="B4769" t="str" cm="1">
        <f t="array" ref="B4769">IF(A4769="","-",_xldudf_EVEONLINE_GROUP(_FV(_FV(A4769,"type"),"groupID")))</f>
        <v>-</v>
      </c>
      <c r="C4769" t="str" cm="1">
        <f t="array" ref="C4769">IF(B4769="-","-",_xldudf_EVEONLINE_CATEGORY(_FV(B4769,"category_id")))</f>
        <v>-</v>
      </c>
      <c r="K4769" s="4" cm="1">
        <f t="array" ref="K4769">IFERROR(_FV(_xldudf_EVEONLINE_TYPE(_FV(_FV(A4769,"type"),"id")),"Adjusted Price",TRUE),0)</f>
        <v>0</v>
      </c>
      <c r="L4769" s="4">
        <f t="shared" si="74"/>
        <v>0</v>
      </c>
    </row>
    <row r="4770" spans="2:12">
      <c r="B4770" t="str" cm="1">
        <f t="array" ref="B4770">IF(A4770="","-",_xldudf_EVEONLINE_GROUP(_FV(_FV(A4770,"type"),"groupID")))</f>
        <v>-</v>
      </c>
      <c r="C4770" t="str" cm="1">
        <f t="array" ref="C4770">IF(B4770="-","-",_xldudf_EVEONLINE_CATEGORY(_FV(B4770,"category_id")))</f>
        <v>-</v>
      </c>
      <c r="K4770" s="4" cm="1">
        <f t="array" ref="K4770">IFERROR(_FV(_xldudf_EVEONLINE_TYPE(_FV(_FV(A4770,"type"),"id")),"Adjusted Price",TRUE),0)</f>
        <v>0</v>
      </c>
      <c r="L4770" s="4">
        <f t="shared" si="74"/>
        <v>0</v>
      </c>
    </row>
    <row r="4771" spans="2:12">
      <c r="B4771" t="str" cm="1">
        <f t="array" ref="B4771">IF(A4771="","-",_xldudf_EVEONLINE_GROUP(_FV(_FV(A4771,"type"),"groupID")))</f>
        <v>-</v>
      </c>
      <c r="C4771" t="str" cm="1">
        <f t="array" ref="C4771">IF(B4771="-","-",_xldudf_EVEONLINE_CATEGORY(_FV(B4771,"category_id")))</f>
        <v>-</v>
      </c>
      <c r="K4771" s="4" cm="1">
        <f t="array" ref="K4771">IFERROR(_FV(_xldudf_EVEONLINE_TYPE(_FV(_FV(A4771,"type"),"id")),"Adjusted Price",TRUE),0)</f>
        <v>0</v>
      </c>
      <c r="L4771" s="4">
        <f t="shared" si="74"/>
        <v>0</v>
      </c>
    </row>
    <row r="4772" spans="2:12">
      <c r="B4772" t="str" cm="1">
        <f t="array" ref="B4772">IF(A4772="","-",_xldudf_EVEONLINE_GROUP(_FV(_FV(A4772,"type"),"groupID")))</f>
        <v>-</v>
      </c>
      <c r="C4772" t="str" cm="1">
        <f t="array" ref="C4772">IF(B4772="-","-",_xldudf_EVEONLINE_CATEGORY(_FV(B4772,"category_id")))</f>
        <v>-</v>
      </c>
      <c r="K4772" s="4" cm="1">
        <f t="array" ref="K4772">IFERROR(_FV(_xldudf_EVEONLINE_TYPE(_FV(_FV(A4772,"type"),"id")),"Adjusted Price",TRUE),0)</f>
        <v>0</v>
      </c>
      <c r="L4772" s="4">
        <f t="shared" si="74"/>
        <v>0</v>
      </c>
    </row>
    <row r="4773" spans="2:12">
      <c r="B4773" t="str" cm="1">
        <f t="array" ref="B4773">IF(A4773="","-",_xldudf_EVEONLINE_GROUP(_FV(_FV(A4773,"type"),"groupID")))</f>
        <v>-</v>
      </c>
      <c r="C4773" t="str" cm="1">
        <f t="array" ref="C4773">IF(B4773="-","-",_xldudf_EVEONLINE_CATEGORY(_FV(B4773,"category_id")))</f>
        <v>-</v>
      </c>
      <c r="K4773" s="4" cm="1">
        <f t="array" ref="K4773">IFERROR(_FV(_xldudf_EVEONLINE_TYPE(_FV(_FV(A4773,"type"),"id")),"Adjusted Price",TRUE),0)</f>
        <v>0</v>
      </c>
      <c r="L4773" s="4">
        <f t="shared" si="74"/>
        <v>0</v>
      </c>
    </row>
    <row r="4774" spans="2:12">
      <c r="B4774" t="str" cm="1">
        <f t="array" ref="B4774">IF(A4774="","-",_xldudf_EVEONLINE_GROUP(_FV(_FV(A4774,"type"),"groupID")))</f>
        <v>-</v>
      </c>
      <c r="C4774" t="str" cm="1">
        <f t="array" ref="C4774">IF(B4774="-","-",_xldudf_EVEONLINE_CATEGORY(_FV(B4774,"category_id")))</f>
        <v>-</v>
      </c>
      <c r="K4774" s="4" cm="1">
        <f t="array" ref="K4774">IFERROR(_FV(_xldudf_EVEONLINE_TYPE(_FV(_FV(A4774,"type"),"id")),"Adjusted Price",TRUE),0)</f>
        <v>0</v>
      </c>
      <c r="L4774" s="4">
        <f t="shared" si="74"/>
        <v>0</v>
      </c>
    </row>
    <row r="4775" spans="2:12">
      <c r="B4775" t="str" cm="1">
        <f t="array" ref="B4775">IF(A4775="","-",_xldudf_EVEONLINE_GROUP(_FV(_FV(A4775,"type"),"groupID")))</f>
        <v>-</v>
      </c>
      <c r="C4775" t="str" cm="1">
        <f t="array" ref="C4775">IF(B4775="-","-",_xldudf_EVEONLINE_CATEGORY(_FV(B4775,"category_id")))</f>
        <v>-</v>
      </c>
      <c r="K4775" s="4" cm="1">
        <f t="array" ref="K4775">IFERROR(_FV(_xldudf_EVEONLINE_TYPE(_FV(_FV(A4775,"type"),"id")),"Adjusted Price",TRUE),0)</f>
        <v>0</v>
      </c>
      <c r="L4775" s="4">
        <f t="shared" si="74"/>
        <v>0</v>
      </c>
    </row>
    <row r="4776" spans="2:12">
      <c r="B4776" t="str" cm="1">
        <f t="array" ref="B4776">IF(A4776="","-",_xldudf_EVEONLINE_GROUP(_FV(_FV(A4776,"type"),"groupID")))</f>
        <v>-</v>
      </c>
      <c r="C4776" t="str" cm="1">
        <f t="array" ref="C4776">IF(B4776="-","-",_xldudf_EVEONLINE_CATEGORY(_FV(B4776,"category_id")))</f>
        <v>-</v>
      </c>
      <c r="K4776" s="4" cm="1">
        <f t="array" ref="K4776">IFERROR(_FV(_xldudf_EVEONLINE_TYPE(_FV(_FV(A4776,"type"),"id")),"Adjusted Price",TRUE),0)</f>
        <v>0</v>
      </c>
      <c r="L4776" s="4">
        <f t="shared" si="74"/>
        <v>0</v>
      </c>
    </row>
    <row r="4777" spans="2:12">
      <c r="B4777" t="str" cm="1">
        <f t="array" ref="B4777">IF(A4777="","-",_xldudf_EVEONLINE_GROUP(_FV(_FV(A4777,"type"),"groupID")))</f>
        <v>-</v>
      </c>
      <c r="C4777" t="str" cm="1">
        <f t="array" ref="C4777">IF(B4777="-","-",_xldudf_EVEONLINE_CATEGORY(_FV(B4777,"category_id")))</f>
        <v>-</v>
      </c>
      <c r="K4777" s="4" cm="1">
        <f t="array" ref="K4777">IFERROR(_FV(_xldudf_EVEONLINE_TYPE(_FV(_FV(A4777,"type"),"id")),"Adjusted Price",TRUE),0)</f>
        <v>0</v>
      </c>
      <c r="L4777" s="4">
        <f t="shared" si="74"/>
        <v>0</v>
      </c>
    </row>
    <row r="4778" spans="2:12">
      <c r="B4778" t="str" cm="1">
        <f t="array" ref="B4778">IF(A4778="","-",_xldudf_EVEONLINE_GROUP(_FV(_FV(A4778,"type"),"groupID")))</f>
        <v>-</v>
      </c>
      <c r="C4778" t="str" cm="1">
        <f t="array" ref="C4778">IF(B4778="-","-",_xldudf_EVEONLINE_CATEGORY(_FV(B4778,"category_id")))</f>
        <v>-</v>
      </c>
      <c r="K4778" s="4" cm="1">
        <f t="array" ref="K4778">IFERROR(_FV(_xldudf_EVEONLINE_TYPE(_FV(_FV(A4778,"type"),"id")),"Adjusted Price",TRUE),0)</f>
        <v>0</v>
      </c>
      <c r="L4778" s="4">
        <f t="shared" si="74"/>
        <v>0</v>
      </c>
    </row>
    <row r="4779" spans="2:12">
      <c r="B4779" t="str" cm="1">
        <f t="array" ref="B4779">IF(A4779="","-",_xldudf_EVEONLINE_GROUP(_FV(_FV(A4779,"type"),"groupID")))</f>
        <v>-</v>
      </c>
      <c r="C4779" t="str" cm="1">
        <f t="array" ref="C4779">IF(B4779="-","-",_xldudf_EVEONLINE_CATEGORY(_FV(B4779,"category_id")))</f>
        <v>-</v>
      </c>
      <c r="K4779" s="4" cm="1">
        <f t="array" ref="K4779">IFERROR(_FV(_xldudf_EVEONLINE_TYPE(_FV(_FV(A4779,"type"),"id")),"Adjusted Price",TRUE),0)</f>
        <v>0</v>
      </c>
      <c r="L4779" s="4">
        <f t="shared" si="74"/>
        <v>0</v>
      </c>
    </row>
    <row r="4780" spans="2:12">
      <c r="B4780" t="str" cm="1">
        <f t="array" ref="B4780">IF(A4780="","-",_xldudf_EVEONLINE_GROUP(_FV(_FV(A4780,"type"),"groupID")))</f>
        <v>-</v>
      </c>
      <c r="C4780" t="str" cm="1">
        <f t="array" ref="C4780">IF(B4780="-","-",_xldudf_EVEONLINE_CATEGORY(_FV(B4780,"category_id")))</f>
        <v>-</v>
      </c>
      <c r="K4780" s="4" cm="1">
        <f t="array" ref="K4780">IFERROR(_FV(_xldudf_EVEONLINE_TYPE(_FV(_FV(A4780,"type"),"id")),"Adjusted Price",TRUE),0)</f>
        <v>0</v>
      </c>
      <c r="L4780" s="4">
        <f t="shared" si="74"/>
        <v>0</v>
      </c>
    </row>
    <row r="4781" spans="2:12">
      <c r="B4781" t="str" cm="1">
        <f t="array" ref="B4781">IF(A4781="","-",_xldudf_EVEONLINE_GROUP(_FV(_FV(A4781,"type"),"groupID")))</f>
        <v>-</v>
      </c>
      <c r="C4781" t="str" cm="1">
        <f t="array" ref="C4781">IF(B4781="-","-",_xldudf_EVEONLINE_CATEGORY(_FV(B4781,"category_id")))</f>
        <v>-</v>
      </c>
      <c r="K4781" s="4" cm="1">
        <f t="array" ref="K4781">IFERROR(_FV(_xldudf_EVEONLINE_TYPE(_FV(_FV(A4781,"type"),"id")),"Adjusted Price",TRUE),0)</f>
        <v>0</v>
      </c>
      <c r="L4781" s="4">
        <f t="shared" si="74"/>
        <v>0</v>
      </c>
    </row>
    <row r="4782" spans="2:12">
      <c r="B4782" t="str" cm="1">
        <f t="array" ref="B4782">IF(A4782="","-",_xldudf_EVEONLINE_GROUP(_FV(_FV(A4782,"type"),"groupID")))</f>
        <v>-</v>
      </c>
      <c r="C4782" t="str" cm="1">
        <f t="array" ref="C4782">IF(B4782="-","-",_xldudf_EVEONLINE_CATEGORY(_FV(B4782,"category_id")))</f>
        <v>-</v>
      </c>
      <c r="K4782" s="4" cm="1">
        <f t="array" ref="K4782">IFERROR(_FV(_xldudf_EVEONLINE_TYPE(_FV(_FV(A4782,"type"),"id")),"Adjusted Price",TRUE),0)</f>
        <v>0</v>
      </c>
      <c r="L4782" s="4">
        <f t="shared" si="74"/>
        <v>0</v>
      </c>
    </row>
    <row r="4783" spans="2:12">
      <c r="B4783" t="str" cm="1">
        <f t="array" ref="B4783">IF(A4783="","-",_xldudf_EVEONLINE_GROUP(_FV(_FV(A4783,"type"),"groupID")))</f>
        <v>-</v>
      </c>
      <c r="C4783" t="str" cm="1">
        <f t="array" ref="C4783">IF(B4783="-","-",_xldudf_EVEONLINE_CATEGORY(_FV(B4783,"category_id")))</f>
        <v>-</v>
      </c>
      <c r="K4783" s="4" cm="1">
        <f t="array" ref="K4783">IFERROR(_FV(_xldudf_EVEONLINE_TYPE(_FV(_FV(A4783,"type"),"id")),"Adjusted Price",TRUE),0)</f>
        <v>0</v>
      </c>
      <c r="L4783" s="4">
        <f t="shared" si="74"/>
        <v>0</v>
      </c>
    </row>
    <row r="4784" spans="2:12">
      <c r="B4784" t="str" cm="1">
        <f t="array" ref="B4784">IF(A4784="","-",_xldudf_EVEONLINE_GROUP(_FV(_FV(A4784,"type"),"groupID")))</f>
        <v>-</v>
      </c>
      <c r="C4784" t="str" cm="1">
        <f t="array" ref="C4784">IF(B4784="-","-",_xldudf_EVEONLINE_CATEGORY(_FV(B4784,"category_id")))</f>
        <v>-</v>
      </c>
      <c r="K4784" s="4" cm="1">
        <f t="array" ref="K4784">IFERROR(_FV(_xldudf_EVEONLINE_TYPE(_FV(_FV(A4784,"type"),"id")),"Adjusted Price",TRUE),0)</f>
        <v>0</v>
      </c>
      <c r="L4784" s="4">
        <f t="shared" si="74"/>
        <v>0</v>
      </c>
    </row>
    <row r="4785" spans="2:12">
      <c r="B4785" t="str" cm="1">
        <f t="array" ref="B4785">IF(A4785="","-",_xldudf_EVEONLINE_GROUP(_FV(_FV(A4785,"type"),"groupID")))</f>
        <v>-</v>
      </c>
      <c r="C4785" t="str" cm="1">
        <f t="array" ref="C4785">IF(B4785="-","-",_xldudf_EVEONLINE_CATEGORY(_FV(B4785,"category_id")))</f>
        <v>-</v>
      </c>
      <c r="K4785" s="4" cm="1">
        <f t="array" ref="K4785">IFERROR(_FV(_xldudf_EVEONLINE_TYPE(_FV(_FV(A4785,"type"),"id")),"Adjusted Price",TRUE),0)</f>
        <v>0</v>
      </c>
      <c r="L4785" s="4">
        <f t="shared" si="74"/>
        <v>0</v>
      </c>
    </row>
    <row r="4786" spans="2:12">
      <c r="B4786" t="str" cm="1">
        <f t="array" ref="B4786">IF(A4786="","-",_xldudf_EVEONLINE_GROUP(_FV(_FV(A4786,"type"),"groupID")))</f>
        <v>-</v>
      </c>
      <c r="C4786" t="str" cm="1">
        <f t="array" ref="C4786">IF(B4786="-","-",_xldudf_EVEONLINE_CATEGORY(_FV(B4786,"category_id")))</f>
        <v>-</v>
      </c>
      <c r="K4786" s="4" cm="1">
        <f t="array" ref="K4786">IFERROR(_FV(_xldudf_EVEONLINE_TYPE(_FV(_FV(A4786,"type"),"id")),"Adjusted Price",TRUE),0)</f>
        <v>0</v>
      </c>
      <c r="L4786" s="4">
        <f t="shared" si="74"/>
        <v>0</v>
      </c>
    </row>
    <row r="4787" spans="2:12">
      <c r="B4787" t="str" cm="1">
        <f t="array" ref="B4787">IF(A4787="","-",_xldudf_EVEONLINE_GROUP(_FV(_FV(A4787,"type"),"groupID")))</f>
        <v>-</v>
      </c>
      <c r="C4787" t="str" cm="1">
        <f t="array" ref="C4787">IF(B4787="-","-",_xldudf_EVEONLINE_CATEGORY(_FV(B4787,"category_id")))</f>
        <v>-</v>
      </c>
      <c r="K4787" s="4" cm="1">
        <f t="array" ref="K4787">IFERROR(_FV(_xldudf_EVEONLINE_TYPE(_FV(_FV(A4787,"type"),"id")),"Adjusted Price",TRUE),0)</f>
        <v>0</v>
      </c>
      <c r="L4787" s="4">
        <f t="shared" si="74"/>
        <v>0</v>
      </c>
    </row>
    <row r="4788" spans="2:12">
      <c r="B4788" t="str" cm="1">
        <f t="array" ref="B4788">IF(A4788="","-",_xldudf_EVEONLINE_GROUP(_FV(_FV(A4788,"type"),"groupID")))</f>
        <v>-</v>
      </c>
      <c r="C4788" t="str" cm="1">
        <f t="array" ref="C4788">IF(B4788="-","-",_xldudf_EVEONLINE_CATEGORY(_FV(B4788,"category_id")))</f>
        <v>-</v>
      </c>
      <c r="K4788" s="4" cm="1">
        <f t="array" ref="K4788">IFERROR(_FV(_xldudf_EVEONLINE_TYPE(_FV(_FV(A4788,"type"),"id")),"Adjusted Price",TRUE),0)</f>
        <v>0</v>
      </c>
      <c r="L4788" s="4">
        <f t="shared" si="74"/>
        <v>0</v>
      </c>
    </row>
    <row r="4789" spans="2:12">
      <c r="B4789" t="str" cm="1">
        <f t="array" ref="B4789">IF(A4789="","-",_xldudf_EVEONLINE_GROUP(_FV(_FV(A4789,"type"),"groupID")))</f>
        <v>-</v>
      </c>
      <c r="C4789" t="str" cm="1">
        <f t="array" ref="C4789">IF(B4789="-","-",_xldudf_EVEONLINE_CATEGORY(_FV(B4789,"category_id")))</f>
        <v>-</v>
      </c>
      <c r="K4789" s="4" cm="1">
        <f t="array" ref="K4789">IFERROR(_FV(_xldudf_EVEONLINE_TYPE(_FV(_FV(A4789,"type"),"id")),"Adjusted Price",TRUE),0)</f>
        <v>0</v>
      </c>
      <c r="L4789" s="4">
        <f t="shared" si="74"/>
        <v>0</v>
      </c>
    </row>
    <row r="4790" spans="2:12">
      <c r="B4790" t="str" cm="1">
        <f t="array" ref="B4790">IF(A4790="","-",_xldudf_EVEONLINE_GROUP(_FV(_FV(A4790,"type"),"groupID")))</f>
        <v>-</v>
      </c>
      <c r="C4790" t="str" cm="1">
        <f t="array" ref="C4790">IF(B4790="-","-",_xldudf_EVEONLINE_CATEGORY(_FV(B4790,"category_id")))</f>
        <v>-</v>
      </c>
      <c r="K4790" s="4" cm="1">
        <f t="array" ref="K4790">IFERROR(_FV(_xldudf_EVEONLINE_TYPE(_FV(_FV(A4790,"type"),"id")),"Adjusted Price",TRUE),0)</f>
        <v>0</v>
      </c>
      <c r="L4790" s="4">
        <f t="shared" si="74"/>
        <v>0</v>
      </c>
    </row>
    <row r="4791" spans="2:12">
      <c r="B4791" t="str" cm="1">
        <f t="array" ref="B4791">IF(A4791="","-",_xldudf_EVEONLINE_GROUP(_FV(_FV(A4791,"type"),"groupID")))</f>
        <v>-</v>
      </c>
      <c r="C4791" t="str" cm="1">
        <f t="array" ref="C4791">IF(B4791="-","-",_xldudf_EVEONLINE_CATEGORY(_FV(B4791,"category_id")))</f>
        <v>-</v>
      </c>
      <c r="K4791" s="4" cm="1">
        <f t="array" ref="K4791">IFERROR(_FV(_xldudf_EVEONLINE_TYPE(_FV(_FV(A4791,"type"),"id")),"Adjusted Price",TRUE),0)</f>
        <v>0</v>
      </c>
      <c r="L4791" s="4">
        <f t="shared" si="74"/>
        <v>0</v>
      </c>
    </row>
    <row r="4792" spans="2:12">
      <c r="B4792" t="str" cm="1">
        <f t="array" ref="B4792">IF(A4792="","-",_xldudf_EVEONLINE_GROUP(_FV(_FV(A4792,"type"),"groupID")))</f>
        <v>-</v>
      </c>
      <c r="C4792" t="str" cm="1">
        <f t="array" ref="C4792">IF(B4792="-","-",_xldudf_EVEONLINE_CATEGORY(_FV(B4792,"category_id")))</f>
        <v>-</v>
      </c>
      <c r="K4792" s="4" cm="1">
        <f t="array" ref="K4792">IFERROR(_FV(_xldudf_EVEONLINE_TYPE(_FV(_FV(A4792,"type"),"id")),"Adjusted Price",TRUE),0)</f>
        <v>0</v>
      </c>
      <c r="L4792" s="4">
        <f t="shared" si="74"/>
        <v>0</v>
      </c>
    </row>
    <row r="4793" spans="2:12">
      <c r="B4793" t="str" cm="1">
        <f t="array" ref="B4793">IF(A4793="","-",_xldudf_EVEONLINE_GROUP(_FV(_FV(A4793,"type"),"groupID")))</f>
        <v>-</v>
      </c>
      <c r="C4793" t="str" cm="1">
        <f t="array" ref="C4793">IF(B4793="-","-",_xldudf_EVEONLINE_CATEGORY(_FV(B4793,"category_id")))</f>
        <v>-</v>
      </c>
      <c r="K4793" s="4" cm="1">
        <f t="array" ref="K4793">IFERROR(_FV(_xldudf_EVEONLINE_TYPE(_FV(_FV(A4793,"type"),"id")),"Adjusted Price",TRUE),0)</f>
        <v>0</v>
      </c>
      <c r="L4793" s="4">
        <f t="shared" si="74"/>
        <v>0</v>
      </c>
    </row>
    <row r="4794" spans="2:12">
      <c r="B4794" t="str" cm="1">
        <f t="array" ref="B4794">IF(A4794="","-",_xldudf_EVEONLINE_GROUP(_FV(_FV(A4794,"type"),"groupID")))</f>
        <v>-</v>
      </c>
      <c r="C4794" t="str" cm="1">
        <f t="array" ref="C4794">IF(B4794="-","-",_xldudf_EVEONLINE_CATEGORY(_FV(B4794,"category_id")))</f>
        <v>-</v>
      </c>
      <c r="K4794" s="4" cm="1">
        <f t="array" ref="K4794">IFERROR(_FV(_xldudf_EVEONLINE_TYPE(_FV(_FV(A4794,"type"),"id")),"Adjusted Price",TRUE),0)</f>
        <v>0</v>
      </c>
      <c r="L4794" s="4">
        <f t="shared" si="74"/>
        <v>0</v>
      </c>
    </row>
    <row r="4795" spans="2:12">
      <c r="B4795" t="str" cm="1">
        <f t="array" ref="B4795">IF(A4795="","-",_xldudf_EVEONLINE_GROUP(_FV(_FV(A4795,"type"),"groupID")))</f>
        <v>-</v>
      </c>
      <c r="C4795" t="str" cm="1">
        <f t="array" ref="C4795">IF(B4795="-","-",_xldudf_EVEONLINE_CATEGORY(_FV(B4795,"category_id")))</f>
        <v>-</v>
      </c>
      <c r="K4795" s="4" cm="1">
        <f t="array" ref="K4795">IFERROR(_FV(_xldudf_EVEONLINE_TYPE(_FV(_FV(A4795,"type"),"id")),"Adjusted Price",TRUE),0)</f>
        <v>0</v>
      </c>
      <c r="L4795" s="4">
        <f t="shared" si="74"/>
        <v>0</v>
      </c>
    </row>
    <row r="4796" spans="2:12">
      <c r="B4796" t="str" cm="1">
        <f t="array" ref="B4796">IF(A4796="","-",_xldudf_EVEONLINE_GROUP(_FV(_FV(A4796,"type"),"groupID")))</f>
        <v>-</v>
      </c>
      <c r="C4796" t="str" cm="1">
        <f t="array" ref="C4796">IF(B4796="-","-",_xldudf_EVEONLINE_CATEGORY(_FV(B4796,"category_id")))</f>
        <v>-</v>
      </c>
      <c r="K4796" s="4" cm="1">
        <f t="array" ref="K4796">IFERROR(_FV(_xldudf_EVEONLINE_TYPE(_FV(_FV(A4796,"type"),"id")),"Adjusted Price",TRUE),0)</f>
        <v>0</v>
      </c>
      <c r="L4796" s="4">
        <f t="shared" si="74"/>
        <v>0</v>
      </c>
    </row>
    <row r="4797" spans="2:12">
      <c r="B4797" t="str" cm="1">
        <f t="array" ref="B4797">IF(A4797="","-",_xldudf_EVEONLINE_GROUP(_FV(_FV(A4797,"type"),"groupID")))</f>
        <v>-</v>
      </c>
      <c r="C4797" t="str" cm="1">
        <f t="array" ref="C4797">IF(B4797="-","-",_xldudf_EVEONLINE_CATEGORY(_FV(B4797,"category_id")))</f>
        <v>-</v>
      </c>
      <c r="K4797" s="4" cm="1">
        <f t="array" ref="K4797">IFERROR(_FV(_xldudf_EVEONLINE_TYPE(_FV(_FV(A4797,"type"),"id")),"Adjusted Price",TRUE),0)</f>
        <v>0</v>
      </c>
      <c r="L4797" s="4">
        <f t="shared" si="74"/>
        <v>0</v>
      </c>
    </row>
    <row r="4798" spans="2:12">
      <c r="B4798" t="str" cm="1">
        <f t="array" ref="B4798">IF(A4798="","-",_xldudf_EVEONLINE_GROUP(_FV(_FV(A4798,"type"),"groupID")))</f>
        <v>-</v>
      </c>
      <c r="C4798" t="str" cm="1">
        <f t="array" ref="C4798">IF(B4798="-","-",_xldudf_EVEONLINE_CATEGORY(_FV(B4798,"category_id")))</f>
        <v>-</v>
      </c>
      <c r="K4798" s="4" cm="1">
        <f t="array" ref="K4798">IFERROR(_FV(_xldudf_EVEONLINE_TYPE(_FV(_FV(A4798,"type"),"id")),"Adjusted Price",TRUE),0)</f>
        <v>0</v>
      </c>
      <c r="L4798" s="4">
        <f t="shared" si="74"/>
        <v>0</v>
      </c>
    </row>
    <row r="4799" spans="2:12">
      <c r="B4799" t="str" cm="1">
        <f t="array" ref="B4799">IF(A4799="","-",_xldudf_EVEONLINE_GROUP(_FV(_FV(A4799,"type"),"groupID")))</f>
        <v>-</v>
      </c>
      <c r="C4799" t="str" cm="1">
        <f t="array" ref="C4799">IF(B4799="-","-",_xldudf_EVEONLINE_CATEGORY(_FV(B4799,"category_id")))</f>
        <v>-</v>
      </c>
      <c r="K4799" s="4" cm="1">
        <f t="array" ref="K4799">IFERROR(_FV(_xldudf_EVEONLINE_TYPE(_FV(_FV(A4799,"type"),"id")),"Adjusted Price",TRUE),0)</f>
        <v>0</v>
      </c>
      <c r="L4799" s="4">
        <f t="shared" si="74"/>
        <v>0</v>
      </c>
    </row>
    <row r="4800" spans="2:12">
      <c r="B4800" t="str" cm="1">
        <f t="array" ref="B4800">IF(A4800="","-",_xldudf_EVEONLINE_GROUP(_FV(_FV(A4800,"type"),"groupID")))</f>
        <v>-</v>
      </c>
      <c r="C4800" t="str" cm="1">
        <f t="array" ref="C4800">IF(B4800="-","-",_xldudf_EVEONLINE_CATEGORY(_FV(B4800,"category_id")))</f>
        <v>-</v>
      </c>
      <c r="K4800" s="4" cm="1">
        <f t="array" ref="K4800">IFERROR(_FV(_xldudf_EVEONLINE_TYPE(_FV(_FV(A4800,"type"),"id")),"Adjusted Price",TRUE),0)</f>
        <v>0</v>
      </c>
      <c r="L4800" s="4">
        <f t="shared" si="74"/>
        <v>0</v>
      </c>
    </row>
    <row r="4801" spans="2:12">
      <c r="B4801" t="str" cm="1">
        <f t="array" ref="B4801">IF(A4801="","-",_xldudf_EVEONLINE_GROUP(_FV(_FV(A4801,"type"),"groupID")))</f>
        <v>-</v>
      </c>
      <c r="C4801" t="str" cm="1">
        <f t="array" ref="C4801">IF(B4801="-","-",_xldudf_EVEONLINE_CATEGORY(_FV(B4801,"category_id")))</f>
        <v>-</v>
      </c>
      <c r="K4801" s="4" cm="1">
        <f t="array" ref="K4801">IFERROR(_FV(_xldudf_EVEONLINE_TYPE(_FV(_FV(A4801,"type"),"id")),"Adjusted Price",TRUE),0)</f>
        <v>0</v>
      </c>
      <c r="L4801" s="4">
        <f t="shared" si="74"/>
        <v>0</v>
      </c>
    </row>
    <row r="4802" spans="2:12">
      <c r="B4802" t="str" cm="1">
        <f t="array" ref="B4802">IF(A4802="","-",_xldudf_EVEONLINE_GROUP(_FV(_FV(A4802,"type"),"groupID")))</f>
        <v>-</v>
      </c>
      <c r="C4802" t="str" cm="1">
        <f t="array" ref="C4802">IF(B4802="-","-",_xldudf_EVEONLINE_CATEGORY(_FV(B4802,"category_id")))</f>
        <v>-</v>
      </c>
      <c r="K4802" s="4" cm="1">
        <f t="array" ref="K4802">IFERROR(_FV(_xldudf_EVEONLINE_TYPE(_FV(_FV(A4802,"type"),"id")),"Adjusted Price",TRUE),0)</f>
        <v>0</v>
      </c>
      <c r="L4802" s="4">
        <f t="shared" si="74"/>
        <v>0</v>
      </c>
    </row>
    <row r="4803" spans="2:12">
      <c r="B4803" t="str" cm="1">
        <f t="array" ref="B4803">IF(A4803="","-",_xldudf_EVEONLINE_GROUP(_FV(_FV(A4803,"type"),"groupID")))</f>
        <v>-</v>
      </c>
      <c r="C4803" t="str" cm="1">
        <f t="array" ref="C4803">IF(B4803="-","-",_xldudf_EVEONLINE_CATEGORY(_FV(B4803,"category_id")))</f>
        <v>-</v>
      </c>
      <c r="K4803" s="4" cm="1">
        <f t="array" ref="K4803">IFERROR(_FV(_xldudf_EVEONLINE_TYPE(_FV(_FV(A4803,"type"),"id")),"Adjusted Price",TRUE),0)</f>
        <v>0</v>
      </c>
      <c r="L4803" s="4">
        <f t="shared" ref="L4803:L4866" si="75">F4803*K4803</f>
        <v>0</v>
      </c>
    </row>
    <row r="4804" spans="2:12">
      <c r="B4804" t="str" cm="1">
        <f t="array" ref="B4804">IF(A4804="","-",_xldudf_EVEONLINE_GROUP(_FV(_FV(A4804,"type"),"groupID")))</f>
        <v>-</v>
      </c>
      <c r="C4804" t="str" cm="1">
        <f t="array" ref="C4804">IF(B4804="-","-",_xldudf_EVEONLINE_CATEGORY(_FV(B4804,"category_id")))</f>
        <v>-</v>
      </c>
      <c r="K4804" s="4" cm="1">
        <f t="array" ref="K4804">IFERROR(_FV(_xldudf_EVEONLINE_TYPE(_FV(_FV(A4804,"type"),"id")),"Adjusted Price",TRUE),0)</f>
        <v>0</v>
      </c>
      <c r="L4804" s="4">
        <f t="shared" si="75"/>
        <v>0</v>
      </c>
    </row>
    <row r="4805" spans="2:12">
      <c r="B4805" t="str" cm="1">
        <f t="array" ref="B4805">IF(A4805="","-",_xldudf_EVEONLINE_GROUP(_FV(_FV(A4805,"type"),"groupID")))</f>
        <v>-</v>
      </c>
      <c r="C4805" t="str" cm="1">
        <f t="array" ref="C4805">IF(B4805="-","-",_xldudf_EVEONLINE_CATEGORY(_FV(B4805,"category_id")))</f>
        <v>-</v>
      </c>
      <c r="K4805" s="4" cm="1">
        <f t="array" ref="K4805">IFERROR(_FV(_xldudf_EVEONLINE_TYPE(_FV(_FV(A4805,"type"),"id")),"Adjusted Price",TRUE),0)</f>
        <v>0</v>
      </c>
      <c r="L4805" s="4">
        <f t="shared" si="75"/>
        <v>0</v>
      </c>
    </row>
    <row r="4806" spans="2:12">
      <c r="B4806" t="str" cm="1">
        <f t="array" ref="B4806">IF(A4806="","-",_xldudf_EVEONLINE_GROUP(_FV(_FV(A4806,"type"),"groupID")))</f>
        <v>-</v>
      </c>
      <c r="C4806" t="str" cm="1">
        <f t="array" ref="C4806">IF(B4806="-","-",_xldudf_EVEONLINE_CATEGORY(_FV(B4806,"category_id")))</f>
        <v>-</v>
      </c>
      <c r="K4806" s="4" cm="1">
        <f t="array" ref="K4806">IFERROR(_FV(_xldudf_EVEONLINE_TYPE(_FV(_FV(A4806,"type"),"id")),"Adjusted Price",TRUE),0)</f>
        <v>0</v>
      </c>
      <c r="L4806" s="4">
        <f t="shared" si="75"/>
        <v>0</v>
      </c>
    </row>
    <row r="4807" spans="2:12">
      <c r="B4807" t="str" cm="1">
        <f t="array" ref="B4807">IF(A4807="","-",_xldudf_EVEONLINE_GROUP(_FV(_FV(A4807,"type"),"groupID")))</f>
        <v>-</v>
      </c>
      <c r="C4807" t="str" cm="1">
        <f t="array" ref="C4807">IF(B4807="-","-",_xldudf_EVEONLINE_CATEGORY(_FV(B4807,"category_id")))</f>
        <v>-</v>
      </c>
      <c r="K4807" s="4" cm="1">
        <f t="array" ref="K4807">IFERROR(_FV(_xldudf_EVEONLINE_TYPE(_FV(_FV(A4807,"type"),"id")),"Adjusted Price",TRUE),0)</f>
        <v>0</v>
      </c>
      <c r="L4807" s="4">
        <f t="shared" si="75"/>
        <v>0</v>
      </c>
    </row>
    <row r="4808" spans="2:12">
      <c r="B4808" t="str" cm="1">
        <f t="array" ref="B4808">IF(A4808="","-",_xldudf_EVEONLINE_GROUP(_FV(_FV(A4808,"type"),"groupID")))</f>
        <v>-</v>
      </c>
      <c r="C4808" t="str" cm="1">
        <f t="array" ref="C4808">IF(B4808="-","-",_xldudf_EVEONLINE_CATEGORY(_FV(B4808,"category_id")))</f>
        <v>-</v>
      </c>
      <c r="K4808" s="4" cm="1">
        <f t="array" ref="K4808">IFERROR(_FV(_xldudf_EVEONLINE_TYPE(_FV(_FV(A4808,"type"),"id")),"Adjusted Price",TRUE),0)</f>
        <v>0</v>
      </c>
      <c r="L4808" s="4">
        <f t="shared" si="75"/>
        <v>0</v>
      </c>
    </row>
    <row r="4809" spans="2:12">
      <c r="B4809" t="str" cm="1">
        <f t="array" ref="B4809">IF(A4809="","-",_xldudf_EVEONLINE_GROUP(_FV(_FV(A4809,"type"),"groupID")))</f>
        <v>-</v>
      </c>
      <c r="C4809" t="str" cm="1">
        <f t="array" ref="C4809">IF(B4809="-","-",_xldudf_EVEONLINE_CATEGORY(_FV(B4809,"category_id")))</f>
        <v>-</v>
      </c>
      <c r="K4809" s="4" cm="1">
        <f t="array" ref="K4809">IFERROR(_FV(_xldudf_EVEONLINE_TYPE(_FV(_FV(A4809,"type"),"id")),"Adjusted Price",TRUE),0)</f>
        <v>0</v>
      </c>
      <c r="L4809" s="4">
        <f t="shared" si="75"/>
        <v>0</v>
      </c>
    </row>
    <row r="4810" spans="2:12">
      <c r="B4810" t="str" cm="1">
        <f t="array" ref="B4810">IF(A4810="","-",_xldudf_EVEONLINE_GROUP(_FV(_FV(A4810,"type"),"groupID")))</f>
        <v>-</v>
      </c>
      <c r="C4810" t="str" cm="1">
        <f t="array" ref="C4810">IF(B4810="-","-",_xldudf_EVEONLINE_CATEGORY(_FV(B4810,"category_id")))</f>
        <v>-</v>
      </c>
      <c r="K4810" s="4" cm="1">
        <f t="array" ref="K4810">IFERROR(_FV(_xldudf_EVEONLINE_TYPE(_FV(_FV(A4810,"type"),"id")),"Adjusted Price",TRUE),0)</f>
        <v>0</v>
      </c>
      <c r="L4810" s="4">
        <f t="shared" si="75"/>
        <v>0</v>
      </c>
    </row>
    <row r="4811" spans="2:12">
      <c r="B4811" t="str" cm="1">
        <f t="array" ref="B4811">IF(A4811="","-",_xldudf_EVEONLINE_GROUP(_FV(_FV(A4811,"type"),"groupID")))</f>
        <v>-</v>
      </c>
      <c r="C4811" t="str" cm="1">
        <f t="array" ref="C4811">IF(B4811="-","-",_xldudf_EVEONLINE_CATEGORY(_FV(B4811,"category_id")))</f>
        <v>-</v>
      </c>
      <c r="K4811" s="4" cm="1">
        <f t="array" ref="K4811">IFERROR(_FV(_xldudf_EVEONLINE_TYPE(_FV(_FV(A4811,"type"),"id")),"Adjusted Price",TRUE),0)</f>
        <v>0</v>
      </c>
      <c r="L4811" s="4">
        <f t="shared" si="75"/>
        <v>0</v>
      </c>
    </row>
    <row r="4812" spans="2:12">
      <c r="B4812" t="str" cm="1">
        <f t="array" ref="B4812">IF(A4812="","-",_xldudf_EVEONLINE_GROUP(_FV(_FV(A4812,"type"),"groupID")))</f>
        <v>-</v>
      </c>
      <c r="C4812" t="str" cm="1">
        <f t="array" ref="C4812">IF(B4812="-","-",_xldudf_EVEONLINE_CATEGORY(_FV(B4812,"category_id")))</f>
        <v>-</v>
      </c>
      <c r="K4812" s="4" cm="1">
        <f t="array" ref="K4812">IFERROR(_FV(_xldudf_EVEONLINE_TYPE(_FV(_FV(A4812,"type"),"id")),"Adjusted Price",TRUE),0)</f>
        <v>0</v>
      </c>
      <c r="L4812" s="4">
        <f t="shared" si="75"/>
        <v>0</v>
      </c>
    </row>
    <row r="4813" spans="2:12">
      <c r="B4813" t="str" cm="1">
        <f t="array" ref="B4813">IF(A4813="","-",_xldudf_EVEONLINE_GROUP(_FV(_FV(A4813,"type"),"groupID")))</f>
        <v>-</v>
      </c>
      <c r="C4813" t="str" cm="1">
        <f t="array" ref="C4813">IF(B4813="-","-",_xldudf_EVEONLINE_CATEGORY(_FV(B4813,"category_id")))</f>
        <v>-</v>
      </c>
      <c r="K4813" s="4" cm="1">
        <f t="array" ref="K4813">IFERROR(_FV(_xldudf_EVEONLINE_TYPE(_FV(_FV(A4813,"type"),"id")),"Adjusted Price",TRUE),0)</f>
        <v>0</v>
      </c>
      <c r="L4813" s="4">
        <f t="shared" si="75"/>
        <v>0</v>
      </c>
    </row>
    <row r="4814" spans="2:12">
      <c r="B4814" t="str" cm="1">
        <f t="array" ref="B4814">IF(A4814="","-",_xldudf_EVEONLINE_GROUP(_FV(_FV(A4814,"type"),"groupID")))</f>
        <v>-</v>
      </c>
      <c r="C4814" t="str" cm="1">
        <f t="array" ref="C4814">IF(B4814="-","-",_xldudf_EVEONLINE_CATEGORY(_FV(B4814,"category_id")))</f>
        <v>-</v>
      </c>
      <c r="K4814" s="4" cm="1">
        <f t="array" ref="K4814">IFERROR(_FV(_xldudf_EVEONLINE_TYPE(_FV(_FV(A4814,"type"),"id")),"Adjusted Price",TRUE),0)</f>
        <v>0</v>
      </c>
      <c r="L4814" s="4">
        <f t="shared" si="75"/>
        <v>0</v>
      </c>
    </row>
    <row r="4815" spans="2:12">
      <c r="B4815" t="str" cm="1">
        <f t="array" ref="B4815">IF(A4815="","-",_xldudf_EVEONLINE_GROUP(_FV(_FV(A4815,"type"),"groupID")))</f>
        <v>-</v>
      </c>
      <c r="C4815" t="str" cm="1">
        <f t="array" ref="C4815">IF(B4815="-","-",_xldudf_EVEONLINE_CATEGORY(_FV(B4815,"category_id")))</f>
        <v>-</v>
      </c>
      <c r="K4815" s="4" cm="1">
        <f t="array" ref="K4815">IFERROR(_FV(_xldudf_EVEONLINE_TYPE(_FV(_FV(A4815,"type"),"id")),"Adjusted Price",TRUE),0)</f>
        <v>0</v>
      </c>
      <c r="L4815" s="4">
        <f t="shared" si="75"/>
        <v>0</v>
      </c>
    </row>
    <row r="4816" spans="2:12">
      <c r="B4816" t="str" cm="1">
        <f t="array" ref="B4816">IF(A4816="","-",_xldudf_EVEONLINE_GROUP(_FV(_FV(A4816,"type"),"groupID")))</f>
        <v>-</v>
      </c>
      <c r="C4816" t="str" cm="1">
        <f t="array" ref="C4816">IF(B4816="-","-",_xldudf_EVEONLINE_CATEGORY(_FV(B4816,"category_id")))</f>
        <v>-</v>
      </c>
      <c r="K4816" s="4" cm="1">
        <f t="array" ref="K4816">IFERROR(_FV(_xldudf_EVEONLINE_TYPE(_FV(_FV(A4816,"type"),"id")),"Adjusted Price",TRUE),0)</f>
        <v>0</v>
      </c>
      <c r="L4816" s="4">
        <f t="shared" si="75"/>
        <v>0</v>
      </c>
    </row>
    <row r="4817" spans="2:12">
      <c r="B4817" t="str" cm="1">
        <f t="array" ref="B4817">IF(A4817="","-",_xldudf_EVEONLINE_GROUP(_FV(_FV(A4817,"type"),"groupID")))</f>
        <v>-</v>
      </c>
      <c r="C4817" t="str" cm="1">
        <f t="array" ref="C4817">IF(B4817="-","-",_xldudf_EVEONLINE_CATEGORY(_FV(B4817,"category_id")))</f>
        <v>-</v>
      </c>
      <c r="K4817" s="4" cm="1">
        <f t="array" ref="K4817">IFERROR(_FV(_xldudf_EVEONLINE_TYPE(_FV(_FV(A4817,"type"),"id")),"Adjusted Price",TRUE),0)</f>
        <v>0</v>
      </c>
      <c r="L4817" s="4">
        <f t="shared" si="75"/>
        <v>0</v>
      </c>
    </row>
    <row r="4818" spans="2:12">
      <c r="B4818" t="str" cm="1">
        <f t="array" ref="B4818">IF(A4818="","-",_xldudf_EVEONLINE_GROUP(_FV(_FV(A4818,"type"),"groupID")))</f>
        <v>-</v>
      </c>
      <c r="C4818" t="str" cm="1">
        <f t="array" ref="C4818">IF(B4818="-","-",_xldudf_EVEONLINE_CATEGORY(_FV(B4818,"category_id")))</f>
        <v>-</v>
      </c>
      <c r="K4818" s="4" cm="1">
        <f t="array" ref="K4818">IFERROR(_FV(_xldudf_EVEONLINE_TYPE(_FV(_FV(A4818,"type"),"id")),"Adjusted Price",TRUE),0)</f>
        <v>0</v>
      </c>
      <c r="L4818" s="4">
        <f t="shared" si="75"/>
        <v>0</v>
      </c>
    </row>
    <row r="4819" spans="2:12">
      <c r="B4819" t="str" cm="1">
        <f t="array" ref="B4819">IF(A4819="","-",_xldudf_EVEONLINE_GROUP(_FV(_FV(A4819,"type"),"groupID")))</f>
        <v>-</v>
      </c>
      <c r="C4819" t="str" cm="1">
        <f t="array" ref="C4819">IF(B4819="-","-",_xldudf_EVEONLINE_CATEGORY(_FV(B4819,"category_id")))</f>
        <v>-</v>
      </c>
      <c r="K4819" s="4" cm="1">
        <f t="array" ref="K4819">IFERROR(_FV(_xldudf_EVEONLINE_TYPE(_FV(_FV(A4819,"type"),"id")),"Adjusted Price",TRUE),0)</f>
        <v>0</v>
      </c>
      <c r="L4819" s="4">
        <f t="shared" si="75"/>
        <v>0</v>
      </c>
    </row>
    <row r="4820" spans="2:12">
      <c r="B4820" t="str" cm="1">
        <f t="array" ref="B4820">IF(A4820="","-",_xldudf_EVEONLINE_GROUP(_FV(_FV(A4820,"type"),"groupID")))</f>
        <v>-</v>
      </c>
      <c r="C4820" t="str" cm="1">
        <f t="array" ref="C4820">IF(B4820="-","-",_xldudf_EVEONLINE_CATEGORY(_FV(B4820,"category_id")))</f>
        <v>-</v>
      </c>
      <c r="K4820" s="4" cm="1">
        <f t="array" ref="K4820">IFERROR(_FV(_xldudf_EVEONLINE_TYPE(_FV(_FV(A4820,"type"),"id")),"Adjusted Price",TRUE),0)</f>
        <v>0</v>
      </c>
      <c r="L4820" s="4">
        <f t="shared" si="75"/>
        <v>0</v>
      </c>
    </row>
    <row r="4821" spans="2:12">
      <c r="B4821" t="str" cm="1">
        <f t="array" ref="B4821">IF(A4821="","-",_xldudf_EVEONLINE_GROUP(_FV(_FV(A4821,"type"),"groupID")))</f>
        <v>-</v>
      </c>
      <c r="C4821" t="str" cm="1">
        <f t="array" ref="C4821">IF(B4821="-","-",_xldudf_EVEONLINE_CATEGORY(_FV(B4821,"category_id")))</f>
        <v>-</v>
      </c>
      <c r="K4821" s="4" cm="1">
        <f t="array" ref="K4821">IFERROR(_FV(_xldudf_EVEONLINE_TYPE(_FV(_FV(A4821,"type"),"id")),"Adjusted Price",TRUE),0)</f>
        <v>0</v>
      </c>
      <c r="L4821" s="4">
        <f t="shared" si="75"/>
        <v>0</v>
      </c>
    </row>
    <row r="4822" spans="2:12">
      <c r="B4822" t="str" cm="1">
        <f t="array" ref="B4822">IF(A4822="","-",_xldudf_EVEONLINE_GROUP(_FV(_FV(A4822,"type"),"groupID")))</f>
        <v>-</v>
      </c>
      <c r="C4822" t="str" cm="1">
        <f t="array" ref="C4822">IF(B4822="-","-",_xldudf_EVEONLINE_CATEGORY(_FV(B4822,"category_id")))</f>
        <v>-</v>
      </c>
      <c r="K4822" s="4" cm="1">
        <f t="array" ref="K4822">IFERROR(_FV(_xldudf_EVEONLINE_TYPE(_FV(_FV(A4822,"type"),"id")),"Adjusted Price",TRUE),0)</f>
        <v>0</v>
      </c>
      <c r="L4822" s="4">
        <f t="shared" si="75"/>
        <v>0</v>
      </c>
    </row>
    <row r="4823" spans="2:12">
      <c r="B4823" t="str" cm="1">
        <f t="array" ref="B4823">IF(A4823="","-",_xldudf_EVEONLINE_GROUP(_FV(_FV(A4823,"type"),"groupID")))</f>
        <v>-</v>
      </c>
      <c r="C4823" t="str" cm="1">
        <f t="array" ref="C4823">IF(B4823="-","-",_xldudf_EVEONLINE_CATEGORY(_FV(B4823,"category_id")))</f>
        <v>-</v>
      </c>
      <c r="K4823" s="4" cm="1">
        <f t="array" ref="K4823">IFERROR(_FV(_xldudf_EVEONLINE_TYPE(_FV(_FV(A4823,"type"),"id")),"Adjusted Price",TRUE),0)</f>
        <v>0</v>
      </c>
      <c r="L4823" s="4">
        <f t="shared" si="75"/>
        <v>0</v>
      </c>
    </row>
    <row r="4824" spans="2:12">
      <c r="B4824" t="str" cm="1">
        <f t="array" ref="B4824">IF(A4824="","-",_xldudf_EVEONLINE_GROUP(_FV(_FV(A4824,"type"),"groupID")))</f>
        <v>-</v>
      </c>
      <c r="C4824" t="str" cm="1">
        <f t="array" ref="C4824">IF(B4824="-","-",_xldudf_EVEONLINE_CATEGORY(_FV(B4824,"category_id")))</f>
        <v>-</v>
      </c>
      <c r="K4824" s="4" cm="1">
        <f t="array" ref="K4824">IFERROR(_FV(_xldudf_EVEONLINE_TYPE(_FV(_FV(A4824,"type"),"id")),"Adjusted Price",TRUE),0)</f>
        <v>0</v>
      </c>
      <c r="L4824" s="4">
        <f t="shared" si="75"/>
        <v>0</v>
      </c>
    </row>
    <row r="4825" spans="2:12">
      <c r="B4825" t="str" cm="1">
        <f t="array" ref="B4825">IF(A4825="","-",_xldudf_EVEONLINE_GROUP(_FV(_FV(A4825,"type"),"groupID")))</f>
        <v>-</v>
      </c>
      <c r="C4825" t="str" cm="1">
        <f t="array" ref="C4825">IF(B4825="-","-",_xldudf_EVEONLINE_CATEGORY(_FV(B4825,"category_id")))</f>
        <v>-</v>
      </c>
      <c r="K4825" s="4" cm="1">
        <f t="array" ref="K4825">IFERROR(_FV(_xldudf_EVEONLINE_TYPE(_FV(_FV(A4825,"type"),"id")),"Adjusted Price",TRUE),0)</f>
        <v>0</v>
      </c>
      <c r="L4825" s="4">
        <f t="shared" si="75"/>
        <v>0</v>
      </c>
    </row>
    <row r="4826" spans="2:12">
      <c r="B4826" t="str" cm="1">
        <f t="array" ref="B4826">IF(A4826="","-",_xldudf_EVEONLINE_GROUP(_FV(_FV(A4826,"type"),"groupID")))</f>
        <v>-</v>
      </c>
      <c r="C4826" t="str" cm="1">
        <f t="array" ref="C4826">IF(B4826="-","-",_xldudf_EVEONLINE_CATEGORY(_FV(B4826,"category_id")))</f>
        <v>-</v>
      </c>
      <c r="K4826" s="4" cm="1">
        <f t="array" ref="K4826">IFERROR(_FV(_xldudf_EVEONLINE_TYPE(_FV(_FV(A4826,"type"),"id")),"Adjusted Price",TRUE),0)</f>
        <v>0</v>
      </c>
      <c r="L4826" s="4">
        <f t="shared" si="75"/>
        <v>0</v>
      </c>
    </row>
    <row r="4827" spans="2:12">
      <c r="B4827" t="str" cm="1">
        <f t="array" ref="B4827">IF(A4827="","-",_xldudf_EVEONLINE_GROUP(_FV(_FV(A4827,"type"),"groupID")))</f>
        <v>-</v>
      </c>
      <c r="C4827" t="str" cm="1">
        <f t="array" ref="C4827">IF(B4827="-","-",_xldudf_EVEONLINE_CATEGORY(_FV(B4827,"category_id")))</f>
        <v>-</v>
      </c>
      <c r="K4827" s="4" cm="1">
        <f t="array" ref="K4827">IFERROR(_FV(_xldudf_EVEONLINE_TYPE(_FV(_FV(A4827,"type"),"id")),"Adjusted Price",TRUE),0)</f>
        <v>0</v>
      </c>
      <c r="L4827" s="4">
        <f t="shared" si="75"/>
        <v>0</v>
      </c>
    </row>
    <row r="4828" spans="2:12">
      <c r="B4828" t="str" cm="1">
        <f t="array" ref="B4828">IF(A4828="","-",_xldudf_EVEONLINE_GROUP(_FV(_FV(A4828,"type"),"groupID")))</f>
        <v>-</v>
      </c>
      <c r="C4828" t="str" cm="1">
        <f t="array" ref="C4828">IF(B4828="-","-",_xldudf_EVEONLINE_CATEGORY(_FV(B4828,"category_id")))</f>
        <v>-</v>
      </c>
      <c r="K4828" s="4" cm="1">
        <f t="array" ref="K4828">IFERROR(_FV(_xldudf_EVEONLINE_TYPE(_FV(_FV(A4828,"type"),"id")),"Adjusted Price",TRUE),0)</f>
        <v>0</v>
      </c>
      <c r="L4828" s="4">
        <f t="shared" si="75"/>
        <v>0</v>
      </c>
    </row>
    <row r="4829" spans="2:12">
      <c r="B4829" t="str" cm="1">
        <f t="array" ref="B4829">IF(A4829="","-",_xldudf_EVEONLINE_GROUP(_FV(_FV(A4829,"type"),"groupID")))</f>
        <v>-</v>
      </c>
      <c r="C4829" t="str" cm="1">
        <f t="array" ref="C4829">IF(B4829="-","-",_xldudf_EVEONLINE_CATEGORY(_FV(B4829,"category_id")))</f>
        <v>-</v>
      </c>
      <c r="K4829" s="4" cm="1">
        <f t="array" ref="K4829">IFERROR(_FV(_xldudf_EVEONLINE_TYPE(_FV(_FV(A4829,"type"),"id")),"Adjusted Price",TRUE),0)</f>
        <v>0</v>
      </c>
      <c r="L4829" s="4">
        <f t="shared" si="75"/>
        <v>0</v>
      </c>
    </row>
    <row r="4830" spans="2:12">
      <c r="B4830" t="str" cm="1">
        <f t="array" ref="B4830">IF(A4830="","-",_xldudf_EVEONLINE_GROUP(_FV(_FV(A4830,"type"),"groupID")))</f>
        <v>-</v>
      </c>
      <c r="C4830" t="str" cm="1">
        <f t="array" ref="C4830">IF(B4830="-","-",_xldudf_EVEONLINE_CATEGORY(_FV(B4830,"category_id")))</f>
        <v>-</v>
      </c>
      <c r="K4830" s="4" cm="1">
        <f t="array" ref="K4830">IFERROR(_FV(_xldudf_EVEONLINE_TYPE(_FV(_FV(A4830,"type"),"id")),"Adjusted Price",TRUE),0)</f>
        <v>0</v>
      </c>
      <c r="L4830" s="4">
        <f t="shared" si="75"/>
        <v>0</v>
      </c>
    </row>
    <row r="4831" spans="2:12">
      <c r="B4831" t="str" cm="1">
        <f t="array" ref="B4831">IF(A4831="","-",_xldudf_EVEONLINE_GROUP(_FV(_FV(A4831,"type"),"groupID")))</f>
        <v>-</v>
      </c>
      <c r="C4831" t="str" cm="1">
        <f t="array" ref="C4831">IF(B4831="-","-",_xldudf_EVEONLINE_CATEGORY(_FV(B4831,"category_id")))</f>
        <v>-</v>
      </c>
      <c r="K4831" s="4" cm="1">
        <f t="array" ref="K4831">IFERROR(_FV(_xldudf_EVEONLINE_TYPE(_FV(_FV(A4831,"type"),"id")),"Adjusted Price",TRUE),0)</f>
        <v>0</v>
      </c>
      <c r="L4831" s="4">
        <f t="shared" si="75"/>
        <v>0</v>
      </c>
    </row>
    <row r="4832" spans="2:12">
      <c r="B4832" t="str" cm="1">
        <f t="array" ref="B4832">IF(A4832="","-",_xldudf_EVEONLINE_GROUP(_FV(_FV(A4832,"type"),"groupID")))</f>
        <v>-</v>
      </c>
      <c r="C4832" t="str" cm="1">
        <f t="array" ref="C4832">IF(B4832="-","-",_xldudf_EVEONLINE_CATEGORY(_FV(B4832,"category_id")))</f>
        <v>-</v>
      </c>
      <c r="K4832" s="4" cm="1">
        <f t="array" ref="K4832">IFERROR(_FV(_xldudf_EVEONLINE_TYPE(_FV(_FV(A4832,"type"),"id")),"Adjusted Price",TRUE),0)</f>
        <v>0</v>
      </c>
      <c r="L4832" s="4">
        <f t="shared" si="75"/>
        <v>0</v>
      </c>
    </row>
    <row r="4833" spans="2:12">
      <c r="B4833" t="str" cm="1">
        <f t="array" ref="B4833">IF(A4833="","-",_xldudf_EVEONLINE_GROUP(_FV(_FV(A4833,"type"),"groupID")))</f>
        <v>-</v>
      </c>
      <c r="C4833" t="str" cm="1">
        <f t="array" ref="C4833">IF(B4833="-","-",_xldudf_EVEONLINE_CATEGORY(_FV(B4833,"category_id")))</f>
        <v>-</v>
      </c>
      <c r="K4833" s="4" cm="1">
        <f t="array" ref="K4833">IFERROR(_FV(_xldudf_EVEONLINE_TYPE(_FV(_FV(A4833,"type"),"id")),"Adjusted Price",TRUE),0)</f>
        <v>0</v>
      </c>
      <c r="L4833" s="4">
        <f t="shared" si="75"/>
        <v>0</v>
      </c>
    </row>
    <row r="4834" spans="2:12">
      <c r="B4834" t="str" cm="1">
        <f t="array" ref="B4834">IF(A4834="","-",_xldudf_EVEONLINE_GROUP(_FV(_FV(A4834,"type"),"groupID")))</f>
        <v>-</v>
      </c>
      <c r="C4834" t="str" cm="1">
        <f t="array" ref="C4834">IF(B4834="-","-",_xldudf_EVEONLINE_CATEGORY(_FV(B4834,"category_id")))</f>
        <v>-</v>
      </c>
      <c r="K4834" s="4" cm="1">
        <f t="array" ref="K4834">IFERROR(_FV(_xldudf_EVEONLINE_TYPE(_FV(_FV(A4834,"type"),"id")),"Adjusted Price",TRUE),0)</f>
        <v>0</v>
      </c>
      <c r="L4834" s="4">
        <f t="shared" si="75"/>
        <v>0</v>
      </c>
    </row>
    <row r="4835" spans="2:12">
      <c r="B4835" t="str" cm="1">
        <f t="array" ref="B4835">IF(A4835="","-",_xldudf_EVEONLINE_GROUP(_FV(_FV(A4835,"type"),"groupID")))</f>
        <v>-</v>
      </c>
      <c r="C4835" t="str" cm="1">
        <f t="array" ref="C4835">IF(B4835="-","-",_xldudf_EVEONLINE_CATEGORY(_FV(B4835,"category_id")))</f>
        <v>-</v>
      </c>
      <c r="K4835" s="4" cm="1">
        <f t="array" ref="K4835">IFERROR(_FV(_xldudf_EVEONLINE_TYPE(_FV(_FV(A4835,"type"),"id")),"Adjusted Price",TRUE),0)</f>
        <v>0</v>
      </c>
      <c r="L4835" s="4">
        <f t="shared" si="75"/>
        <v>0</v>
      </c>
    </row>
    <row r="4836" spans="2:12">
      <c r="B4836" t="str" cm="1">
        <f t="array" ref="B4836">IF(A4836="","-",_xldudf_EVEONLINE_GROUP(_FV(_FV(A4836,"type"),"groupID")))</f>
        <v>-</v>
      </c>
      <c r="C4836" t="str" cm="1">
        <f t="array" ref="C4836">IF(B4836="-","-",_xldudf_EVEONLINE_CATEGORY(_FV(B4836,"category_id")))</f>
        <v>-</v>
      </c>
      <c r="K4836" s="4" cm="1">
        <f t="array" ref="K4836">IFERROR(_FV(_xldudf_EVEONLINE_TYPE(_FV(_FV(A4836,"type"),"id")),"Adjusted Price",TRUE),0)</f>
        <v>0</v>
      </c>
      <c r="L4836" s="4">
        <f t="shared" si="75"/>
        <v>0</v>
      </c>
    </row>
    <row r="4837" spans="2:12">
      <c r="B4837" t="str" cm="1">
        <f t="array" ref="B4837">IF(A4837="","-",_xldudf_EVEONLINE_GROUP(_FV(_FV(A4837,"type"),"groupID")))</f>
        <v>-</v>
      </c>
      <c r="C4837" t="str" cm="1">
        <f t="array" ref="C4837">IF(B4837="-","-",_xldudf_EVEONLINE_CATEGORY(_FV(B4837,"category_id")))</f>
        <v>-</v>
      </c>
      <c r="K4837" s="4" cm="1">
        <f t="array" ref="K4837">IFERROR(_FV(_xldudf_EVEONLINE_TYPE(_FV(_FV(A4837,"type"),"id")),"Adjusted Price",TRUE),0)</f>
        <v>0</v>
      </c>
      <c r="L4837" s="4">
        <f t="shared" si="75"/>
        <v>0</v>
      </c>
    </row>
    <row r="4838" spans="2:12">
      <c r="B4838" t="str" cm="1">
        <f t="array" ref="B4838">IF(A4838="","-",_xldudf_EVEONLINE_GROUP(_FV(_FV(A4838,"type"),"groupID")))</f>
        <v>-</v>
      </c>
      <c r="C4838" t="str" cm="1">
        <f t="array" ref="C4838">IF(B4838="-","-",_xldudf_EVEONLINE_CATEGORY(_FV(B4838,"category_id")))</f>
        <v>-</v>
      </c>
      <c r="K4838" s="4" cm="1">
        <f t="array" ref="K4838">IFERROR(_FV(_xldudf_EVEONLINE_TYPE(_FV(_FV(A4838,"type"),"id")),"Adjusted Price",TRUE),0)</f>
        <v>0</v>
      </c>
      <c r="L4838" s="4">
        <f t="shared" si="75"/>
        <v>0</v>
      </c>
    </row>
    <row r="4839" spans="2:12">
      <c r="B4839" t="str" cm="1">
        <f t="array" ref="B4839">IF(A4839="","-",_xldudf_EVEONLINE_GROUP(_FV(_FV(A4839,"type"),"groupID")))</f>
        <v>-</v>
      </c>
      <c r="C4839" t="str" cm="1">
        <f t="array" ref="C4839">IF(B4839="-","-",_xldudf_EVEONLINE_CATEGORY(_FV(B4839,"category_id")))</f>
        <v>-</v>
      </c>
      <c r="K4839" s="4" cm="1">
        <f t="array" ref="K4839">IFERROR(_FV(_xldudf_EVEONLINE_TYPE(_FV(_FV(A4839,"type"),"id")),"Adjusted Price",TRUE),0)</f>
        <v>0</v>
      </c>
      <c r="L4839" s="4">
        <f t="shared" si="75"/>
        <v>0</v>
      </c>
    </row>
    <row r="4840" spans="2:12">
      <c r="B4840" t="str" cm="1">
        <f t="array" ref="B4840">IF(A4840="","-",_xldudf_EVEONLINE_GROUP(_FV(_FV(A4840,"type"),"groupID")))</f>
        <v>-</v>
      </c>
      <c r="C4840" t="str" cm="1">
        <f t="array" ref="C4840">IF(B4840="-","-",_xldudf_EVEONLINE_CATEGORY(_FV(B4840,"category_id")))</f>
        <v>-</v>
      </c>
      <c r="K4840" s="4" cm="1">
        <f t="array" ref="K4840">IFERROR(_FV(_xldudf_EVEONLINE_TYPE(_FV(_FV(A4840,"type"),"id")),"Adjusted Price",TRUE),0)</f>
        <v>0</v>
      </c>
      <c r="L4840" s="4">
        <f t="shared" si="75"/>
        <v>0</v>
      </c>
    </row>
    <row r="4841" spans="2:12">
      <c r="B4841" t="str" cm="1">
        <f t="array" ref="B4841">IF(A4841="","-",_xldudf_EVEONLINE_GROUP(_FV(_FV(A4841,"type"),"groupID")))</f>
        <v>-</v>
      </c>
      <c r="C4841" t="str" cm="1">
        <f t="array" ref="C4841">IF(B4841="-","-",_xldudf_EVEONLINE_CATEGORY(_FV(B4841,"category_id")))</f>
        <v>-</v>
      </c>
      <c r="K4841" s="4" cm="1">
        <f t="array" ref="K4841">IFERROR(_FV(_xldudf_EVEONLINE_TYPE(_FV(_FV(A4841,"type"),"id")),"Adjusted Price",TRUE),0)</f>
        <v>0</v>
      </c>
      <c r="L4841" s="4">
        <f t="shared" si="75"/>
        <v>0</v>
      </c>
    </row>
    <row r="4842" spans="2:12">
      <c r="B4842" t="str" cm="1">
        <f t="array" ref="B4842">IF(A4842="","-",_xldudf_EVEONLINE_GROUP(_FV(_FV(A4842,"type"),"groupID")))</f>
        <v>-</v>
      </c>
      <c r="C4842" t="str" cm="1">
        <f t="array" ref="C4842">IF(B4842="-","-",_xldudf_EVEONLINE_CATEGORY(_FV(B4842,"category_id")))</f>
        <v>-</v>
      </c>
      <c r="K4842" s="4" cm="1">
        <f t="array" ref="K4842">IFERROR(_FV(_xldudf_EVEONLINE_TYPE(_FV(_FV(A4842,"type"),"id")),"Adjusted Price",TRUE),0)</f>
        <v>0</v>
      </c>
      <c r="L4842" s="4">
        <f t="shared" si="75"/>
        <v>0</v>
      </c>
    </row>
    <row r="4843" spans="2:12">
      <c r="B4843" t="str" cm="1">
        <f t="array" ref="B4843">IF(A4843="","-",_xldudf_EVEONLINE_GROUP(_FV(_FV(A4843,"type"),"groupID")))</f>
        <v>-</v>
      </c>
      <c r="C4843" t="str" cm="1">
        <f t="array" ref="C4843">IF(B4843="-","-",_xldudf_EVEONLINE_CATEGORY(_FV(B4843,"category_id")))</f>
        <v>-</v>
      </c>
      <c r="K4843" s="4" cm="1">
        <f t="array" ref="K4843">IFERROR(_FV(_xldudf_EVEONLINE_TYPE(_FV(_FV(A4843,"type"),"id")),"Adjusted Price",TRUE),0)</f>
        <v>0</v>
      </c>
      <c r="L4843" s="4">
        <f t="shared" si="75"/>
        <v>0</v>
      </c>
    </row>
    <row r="4844" spans="2:12">
      <c r="B4844" t="str" cm="1">
        <f t="array" ref="B4844">IF(A4844="","-",_xldudf_EVEONLINE_GROUP(_FV(_FV(A4844,"type"),"groupID")))</f>
        <v>-</v>
      </c>
      <c r="C4844" t="str" cm="1">
        <f t="array" ref="C4844">IF(B4844="-","-",_xldudf_EVEONLINE_CATEGORY(_FV(B4844,"category_id")))</f>
        <v>-</v>
      </c>
      <c r="K4844" s="4" cm="1">
        <f t="array" ref="K4844">IFERROR(_FV(_xldudf_EVEONLINE_TYPE(_FV(_FV(A4844,"type"),"id")),"Adjusted Price",TRUE),0)</f>
        <v>0</v>
      </c>
      <c r="L4844" s="4">
        <f t="shared" si="75"/>
        <v>0</v>
      </c>
    </row>
    <row r="4845" spans="2:12">
      <c r="B4845" t="str" cm="1">
        <f t="array" ref="B4845">IF(A4845="","-",_xldudf_EVEONLINE_GROUP(_FV(_FV(A4845,"type"),"groupID")))</f>
        <v>-</v>
      </c>
      <c r="C4845" t="str" cm="1">
        <f t="array" ref="C4845">IF(B4845="-","-",_xldudf_EVEONLINE_CATEGORY(_FV(B4845,"category_id")))</f>
        <v>-</v>
      </c>
      <c r="K4845" s="4" cm="1">
        <f t="array" ref="K4845">IFERROR(_FV(_xldudf_EVEONLINE_TYPE(_FV(_FV(A4845,"type"),"id")),"Adjusted Price",TRUE),0)</f>
        <v>0</v>
      </c>
      <c r="L4845" s="4">
        <f t="shared" si="75"/>
        <v>0</v>
      </c>
    </row>
    <row r="4846" spans="2:12">
      <c r="B4846" t="str" cm="1">
        <f t="array" ref="B4846">IF(A4846="","-",_xldudf_EVEONLINE_GROUP(_FV(_FV(A4846,"type"),"groupID")))</f>
        <v>-</v>
      </c>
      <c r="C4846" t="str" cm="1">
        <f t="array" ref="C4846">IF(B4846="-","-",_xldudf_EVEONLINE_CATEGORY(_FV(B4846,"category_id")))</f>
        <v>-</v>
      </c>
      <c r="K4846" s="4" cm="1">
        <f t="array" ref="K4846">IFERROR(_FV(_xldudf_EVEONLINE_TYPE(_FV(_FV(A4846,"type"),"id")),"Adjusted Price",TRUE),0)</f>
        <v>0</v>
      </c>
      <c r="L4846" s="4">
        <f t="shared" si="75"/>
        <v>0</v>
      </c>
    </row>
    <row r="4847" spans="2:12">
      <c r="B4847" t="str" cm="1">
        <f t="array" ref="B4847">IF(A4847="","-",_xldudf_EVEONLINE_GROUP(_FV(_FV(A4847,"type"),"groupID")))</f>
        <v>-</v>
      </c>
      <c r="C4847" t="str" cm="1">
        <f t="array" ref="C4847">IF(B4847="-","-",_xldudf_EVEONLINE_CATEGORY(_FV(B4847,"category_id")))</f>
        <v>-</v>
      </c>
      <c r="K4847" s="4" cm="1">
        <f t="array" ref="K4847">IFERROR(_FV(_xldudf_EVEONLINE_TYPE(_FV(_FV(A4847,"type"),"id")),"Adjusted Price",TRUE),0)</f>
        <v>0</v>
      </c>
      <c r="L4847" s="4">
        <f t="shared" si="75"/>
        <v>0</v>
      </c>
    </row>
    <row r="4848" spans="2:12">
      <c r="B4848" t="str" cm="1">
        <f t="array" ref="B4848">IF(A4848="","-",_xldudf_EVEONLINE_GROUP(_FV(_FV(A4848,"type"),"groupID")))</f>
        <v>-</v>
      </c>
      <c r="C4848" t="str" cm="1">
        <f t="array" ref="C4848">IF(B4848="-","-",_xldudf_EVEONLINE_CATEGORY(_FV(B4848,"category_id")))</f>
        <v>-</v>
      </c>
      <c r="K4848" s="4" cm="1">
        <f t="array" ref="K4848">IFERROR(_FV(_xldudf_EVEONLINE_TYPE(_FV(_FV(A4848,"type"),"id")),"Adjusted Price",TRUE),0)</f>
        <v>0</v>
      </c>
      <c r="L4848" s="4">
        <f t="shared" si="75"/>
        <v>0</v>
      </c>
    </row>
    <row r="4849" spans="2:12">
      <c r="B4849" t="str" cm="1">
        <f t="array" ref="B4849">IF(A4849="","-",_xldudf_EVEONLINE_GROUP(_FV(_FV(A4849,"type"),"groupID")))</f>
        <v>-</v>
      </c>
      <c r="C4849" t="str" cm="1">
        <f t="array" ref="C4849">IF(B4849="-","-",_xldudf_EVEONLINE_CATEGORY(_FV(B4849,"category_id")))</f>
        <v>-</v>
      </c>
      <c r="K4849" s="4" cm="1">
        <f t="array" ref="K4849">IFERROR(_FV(_xldudf_EVEONLINE_TYPE(_FV(_FV(A4849,"type"),"id")),"Adjusted Price",TRUE),0)</f>
        <v>0</v>
      </c>
      <c r="L4849" s="4">
        <f t="shared" si="75"/>
        <v>0</v>
      </c>
    </row>
    <row r="4850" spans="2:12">
      <c r="B4850" t="str" cm="1">
        <f t="array" ref="B4850">IF(A4850="","-",_xldudf_EVEONLINE_GROUP(_FV(_FV(A4850,"type"),"groupID")))</f>
        <v>-</v>
      </c>
      <c r="C4850" t="str" cm="1">
        <f t="array" ref="C4850">IF(B4850="-","-",_xldudf_EVEONLINE_CATEGORY(_FV(B4850,"category_id")))</f>
        <v>-</v>
      </c>
      <c r="K4850" s="4" cm="1">
        <f t="array" ref="K4850">IFERROR(_FV(_xldudf_EVEONLINE_TYPE(_FV(_FV(A4850,"type"),"id")),"Adjusted Price",TRUE),0)</f>
        <v>0</v>
      </c>
      <c r="L4850" s="4">
        <f t="shared" si="75"/>
        <v>0</v>
      </c>
    </row>
    <row r="4851" spans="2:12">
      <c r="B4851" t="str" cm="1">
        <f t="array" ref="B4851">IF(A4851="","-",_xldudf_EVEONLINE_GROUP(_FV(_FV(A4851,"type"),"groupID")))</f>
        <v>-</v>
      </c>
      <c r="C4851" t="str" cm="1">
        <f t="array" ref="C4851">IF(B4851="-","-",_xldudf_EVEONLINE_CATEGORY(_FV(B4851,"category_id")))</f>
        <v>-</v>
      </c>
      <c r="K4851" s="4" cm="1">
        <f t="array" ref="K4851">IFERROR(_FV(_xldudf_EVEONLINE_TYPE(_FV(_FV(A4851,"type"),"id")),"Adjusted Price",TRUE),0)</f>
        <v>0</v>
      </c>
      <c r="L4851" s="4">
        <f t="shared" si="75"/>
        <v>0</v>
      </c>
    </row>
    <row r="4852" spans="2:12">
      <c r="B4852" t="str" cm="1">
        <f t="array" ref="B4852">IF(A4852="","-",_xldudf_EVEONLINE_GROUP(_FV(_FV(A4852,"type"),"groupID")))</f>
        <v>-</v>
      </c>
      <c r="C4852" t="str" cm="1">
        <f t="array" ref="C4852">IF(B4852="-","-",_xldudf_EVEONLINE_CATEGORY(_FV(B4852,"category_id")))</f>
        <v>-</v>
      </c>
      <c r="K4852" s="4" cm="1">
        <f t="array" ref="K4852">IFERROR(_FV(_xldudf_EVEONLINE_TYPE(_FV(_FV(A4852,"type"),"id")),"Adjusted Price",TRUE),0)</f>
        <v>0</v>
      </c>
      <c r="L4852" s="4">
        <f t="shared" si="75"/>
        <v>0</v>
      </c>
    </row>
    <row r="4853" spans="2:12">
      <c r="B4853" t="str" cm="1">
        <f t="array" ref="B4853">IF(A4853="","-",_xldudf_EVEONLINE_GROUP(_FV(_FV(A4853,"type"),"groupID")))</f>
        <v>-</v>
      </c>
      <c r="C4853" t="str" cm="1">
        <f t="array" ref="C4853">IF(B4853="-","-",_xldudf_EVEONLINE_CATEGORY(_FV(B4853,"category_id")))</f>
        <v>-</v>
      </c>
      <c r="K4853" s="4" cm="1">
        <f t="array" ref="K4853">IFERROR(_FV(_xldudf_EVEONLINE_TYPE(_FV(_FV(A4853,"type"),"id")),"Adjusted Price",TRUE),0)</f>
        <v>0</v>
      </c>
      <c r="L4853" s="4">
        <f t="shared" si="75"/>
        <v>0</v>
      </c>
    </row>
    <row r="4854" spans="2:12">
      <c r="B4854" t="str" cm="1">
        <f t="array" ref="B4854">IF(A4854="","-",_xldudf_EVEONLINE_GROUP(_FV(_FV(A4854,"type"),"groupID")))</f>
        <v>-</v>
      </c>
      <c r="C4854" t="str" cm="1">
        <f t="array" ref="C4854">IF(B4854="-","-",_xldudf_EVEONLINE_CATEGORY(_FV(B4854,"category_id")))</f>
        <v>-</v>
      </c>
      <c r="K4854" s="4" cm="1">
        <f t="array" ref="K4854">IFERROR(_FV(_xldudf_EVEONLINE_TYPE(_FV(_FV(A4854,"type"),"id")),"Adjusted Price",TRUE),0)</f>
        <v>0</v>
      </c>
      <c r="L4854" s="4">
        <f t="shared" si="75"/>
        <v>0</v>
      </c>
    </row>
    <row r="4855" spans="2:12">
      <c r="B4855" t="str" cm="1">
        <f t="array" ref="B4855">IF(A4855="","-",_xldudf_EVEONLINE_GROUP(_FV(_FV(A4855,"type"),"groupID")))</f>
        <v>-</v>
      </c>
      <c r="C4855" t="str" cm="1">
        <f t="array" ref="C4855">IF(B4855="-","-",_xldudf_EVEONLINE_CATEGORY(_FV(B4855,"category_id")))</f>
        <v>-</v>
      </c>
      <c r="K4855" s="4" cm="1">
        <f t="array" ref="K4855">IFERROR(_FV(_xldudf_EVEONLINE_TYPE(_FV(_FV(A4855,"type"),"id")),"Adjusted Price",TRUE),0)</f>
        <v>0</v>
      </c>
      <c r="L4855" s="4">
        <f t="shared" si="75"/>
        <v>0</v>
      </c>
    </row>
    <row r="4856" spans="2:12">
      <c r="B4856" t="str" cm="1">
        <f t="array" ref="B4856">IF(A4856="","-",_xldudf_EVEONLINE_GROUP(_FV(_FV(A4856,"type"),"groupID")))</f>
        <v>-</v>
      </c>
      <c r="C4856" t="str" cm="1">
        <f t="array" ref="C4856">IF(B4856="-","-",_xldudf_EVEONLINE_CATEGORY(_FV(B4856,"category_id")))</f>
        <v>-</v>
      </c>
      <c r="K4856" s="4" cm="1">
        <f t="array" ref="K4856">IFERROR(_FV(_xldudf_EVEONLINE_TYPE(_FV(_FV(A4856,"type"),"id")),"Adjusted Price",TRUE),0)</f>
        <v>0</v>
      </c>
      <c r="L4856" s="4">
        <f t="shared" si="75"/>
        <v>0</v>
      </c>
    </row>
    <row r="4857" spans="2:12">
      <c r="B4857" t="str" cm="1">
        <f t="array" ref="B4857">IF(A4857="","-",_xldudf_EVEONLINE_GROUP(_FV(_FV(A4857,"type"),"groupID")))</f>
        <v>-</v>
      </c>
      <c r="C4857" t="str" cm="1">
        <f t="array" ref="C4857">IF(B4857="-","-",_xldudf_EVEONLINE_CATEGORY(_FV(B4857,"category_id")))</f>
        <v>-</v>
      </c>
      <c r="K4857" s="4" cm="1">
        <f t="array" ref="K4857">IFERROR(_FV(_xldudf_EVEONLINE_TYPE(_FV(_FV(A4857,"type"),"id")),"Adjusted Price",TRUE),0)</f>
        <v>0</v>
      </c>
      <c r="L4857" s="4">
        <f t="shared" si="75"/>
        <v>0</v>
      </c>
    </row>
    <row r="4858" spans="2:12">
      <c r="B4858" t="str" cm="1">
        <f t="array" ref="B4858">IF(A4858="","-",_xldudf_EVEONLINE_GROUP(_FV(_FV(A4858,"type"),"groupID")))</f>
        <v>-</v>
      </c>
      <c r="C4858" t="str" cm="1">
        <f t="array" ref="C4858">IF(B4858="-","-",_xldudf_EVEONLINE_CATEGORY(_FV(B4858,"category_id")))</f>
        <v>-</v>
      </c>
      <c r="K4858" s="4" cm="1">
        <f t="array" ref="K4858">IFERROR(_FV(_xldudf_EVEONLINE_TYPE(_FV(_FV(A4858,"type"),"id")),"Adjusted Price",TRUE),0)</f>
        <v>0</v>
      </c>
      <c r="L4858" s="4">
        <f t="shared" si="75"/>
        <v>0</v>
      </c>
    </row>
    <row r="4859" spans="2:12">
      <c r="B4859" t="str" cm="1">
        <f t="array" ref="B4859">IF(A4859="","-",_xldudf_EVEONLINE_GROUP(_FV(_FV(A4859,"type"),"groupID")))</f>
        <v>-</v>
      </c>
      <c r="C4859" t="str" cm="1">
        <f t="array" ref="C4859">IF(B4859="-","-",_xldudf_EVEONLINE_CATEGORY(_FV(B4859,"category_id")))</f>
        <v>-</v>
      </c>
      <c r="K4859" s="4" cm="1">
        <f t="array" ref="K4859">IFERROR(_FV(_xldudf_EVEONLINE_TYPE(_FV(_FV(A4859,"type"),"id")),"Adjusted Price",TRUE),0)</f>
        <v>0</v>
      </c>
      <c r="L4859" s="4">
        <f t="shared" si="75"/>
        <v>0</v>
      </c>
    </row>
    <row r="4860" spans="2:12">
      <c r="B4860" t="str" cm="1">
        <f t="array" ref="B4860">IF(A4860="","-",_xldudf_EVEONLINE_GROUP(_FV(_FV(A4860,"type"),"groupID")))</f>
        <v>-</v>
      </c>
      <c r="C4860" t="str" cm="1">
        <f t="array" ref="C4860">IF(B4860="-","-",_xldudf_EVEONLINE_CATEGORY(_FV(B4860,"category_id")))</f>
        <v>-</v>
      </c>
      <c r="K4860" s="4" cm="1">
        <f t="array" ref="K4860">IFERROR(_FV(_xldudf_EVEONLINE_TYPE(_FV(_FV(A4860,"type"),"id")),"Adjusted Price",TRUE),0)</f>
        <v>0</v>
      </c>
      <c r="L4860" s="4">
        <f t="shared" si="75"/>
        <v>0</v>
      </c>
    </row>
    <row r="4861" spans="2:12">
      <c r="B4861" t="str" cm="1">
        <f t="array" ref="B4861">IF(A4861="","-",_xldudf_EVEONLINE_GROUP(_FV(_FV(A4861,"type"),"groupID")))</f>
        <v>-</v>
      </c>
      <c r="C4861" t="str" cm="1">
        <f t="array" ref="C4861">IF(B4861="-","-",_xldudf_EVEONLINE_CATEGORY(_FV(B4861,"category_id")))</f>
        <v>-</v>
      </c>
      <c r="K4861" s="4" cm="1">
        <f t="array" ref="K4861">IFERROR(_FV(_xldudf_EVEONLINE_TYPE(_FV(_FV(A4861,"type"),"id")),"Adjusted Price",TRUE),0)</f>
        <v>0</v>
      </c>
      <c r="L4861" s="4">
        <f t="shared" si="75"/>
        <v>0</v>
      </c>
    </row>
    <row r="4862" spans="2:12">
      <c r="B4862" t="str" cm="1">
        <f t="array" ref="B4862">IF(A4862="","-",_xldudf_EVEONLINE_GROUP(_FV(_FV(A4862,"type"),"groupID")))</f>
        <v>-</v>
      </c>
      <c r="C4862" t="str" cm="1">
        <f t="array" ref="C4862">IF(B4862="-","-",_xldudf_EVEONLINE_CATEGORY(_FV(B4862,"category_id")))</f>
        <v>-</v>
      </c>
      <c r="K4862" s="4" cm="1">
        <f t="array" ref="K4862">IFERROR(_FV(_xldudf_EVEONLINE_TYPE(_FV(_FV(A4862,"type"),"id")),"Adjusted Price",TRUE),0)</f>
        <v>0</v>
      </c>
      <c r="L4862" s="4">
        <f t="shared" si="75"/>
        <v>0</v>
      </c>
    </row>
    <row r="4863" spans="2:12">
      <c r="B4863" t="str" cm="1">
        <f t="array" ref="B4863">IF(A4863="","-",_xldudf_EVEONLINE_GROUP(_FV(_FV(A4863,"type"),"groupID")))</f>
        <v>-</v>
      </c>
      <c r="C4863" t="str" cm="1">
        <f t="array" ref="C4863">IF(B4863="-","-",_xldudf_EVEONLINE_CATEGORY(_FV(B4863,"category_id")))</f>
        <v>-</v>
      </c>
      <c r="K4863" s="4" cm="1">
        <f t="array" ref="K4863">IFERROR(_FV(_xldudf_EVEONLINE_TYPE(_FV(_FV(A4863,"type"),"id")),"Adjusted Price",TRUE),0)</f>
        <v>0</v>
      </c>
      <c r="L4863" s="4">
        <f t="shared" si="75"/>
        <v>0</v>
      </c>
    </row>
    <row r="4864" spans="2:12">
      <c r="B4864" t="str" cm="1">
        <f t="array" ref="B4864">IF(A4864="","-",_xldudf_EVEONLINE_GROUP(_FV(_FV(A4864,"type"),"groupID")))</f>
        <v>-</v>
      </c>
      <c r="C4864" t="str" cm="1">
        <f t="array" ref="C4864">IF(B4864="-","-",_xldudf_EVEONLINE_CATEGORY(_FV(B4864,"category_id")))</f>
        <v>-</v>
      </c>
      <c r="K4864" s="4" cm="1">
        <f t="array" ref="K4864">IFERROR(_FV(_xldudf_EVEONLINE_TYPE(_FV(_FV(A4864,"type"),"id")),"Adjusted Price",TRUE),0)</f>
        <v>0</v>
      </c>
      <c r="L4864" s="4">
        <f t="shared" si="75"/>
        <v>0</v>
      </c>
    </row>
    <row r="4865" spans="2:12">
      <c r="B4865" t="str" cm="1">
        <f t="array" ref="B4865">IF(A4865="","-",_xldudf_EVEONLINE_GROUP(_FV(_FV(A4865,"type"),"groupID")))</f>
        <v>-</v>
      </c>
      <c r="C4865" t="str" cm="1">
        <f t="array" ref="C4865">IF(B4865="-","-",_xldudf_EVEONLINE_CATEGORY(_FV(B4865,"category_id")))</f>
        <v>-</v>
      </c>
      <c r="K4865" s="4" cm="1">
        <f t="array" ref="K4865">IFERROR(_FV(_xldudf_EVEONLINE_TYPE(_FV(_FV(A4865,"type"),"id")),"Adjusted Price",TRUE),0)</f>
        <v>0</v>
      </c>
      <c r="L4865" s="4">
        <f t="shared" si="75"/>
        <v>0</v>
      </c>
    </row>
    <row r="4866" spans="2:12">
      <c r="B4866" t="str" cm="1">
        <f t="array" ref="B4866">IF(A4866="","-",_xldudf_EVEONLINE_GROUP(_FV(_FV(A4866,"type"),"groupID")))</f>
        <v>-</v>
      </c>
      <c r="C4866" t="str" cm="1">
        <f t="array" ref="C4866">IF(B4866="-","-",_xldudf_EVEONLINE_CATEGORY(_FV(B4866,"category_id")))</f>
        <v>-</v>
      </c>
      <c r="K4866" s="4" cm="1">
        <f t="array" ref="K4866">IFERROR(_FV(_xldudf_EVEONLINE_TYPE(_FV(_FV(A4866,"type"),"id")),"Adjusted Price",TRUE),0)</f>
        <v>0</v>
      </c>
      <c r="L4866" s="4">
        <f t="shared" si="75"/>
        <v>0</v>
      </c>
    </row>
    <row r="4867" spans="2:12">
      <c r="B4867" t="str" cm="1">
        <f t="array" ref="B4867">IF(A4867="","-",_xldudf_EVEONLINE_GROUP(_FV(_FV(A4867,"type"),"groupID")))</f>
        <v>-</v>
      </c>
      <c r="C4867" t="str" cm="1">
        <f t="array" ref="C4867">IF(B4867="-","-",_xldudf_EVEONLINE_CATEGORY(_FV(B4867,"category_id")))</f>
        <v>-</v>
      </c>
      <c r="K4867" s="4" cm="1">
        <f t="array" ref="K4867">IFERROR(_FV(_xldudf_EVEONLINE_TYPE(_FV(_FV(A4867,"type"),"id")),"Adjusted Price",TRUE),0)</f>
        <v>0</v>
      </c>
      <c r="L4867" s="4">
        <f t="shared" ref="L4867:L4930" si="76">F4867*K4867</f>
        <v>0</v>
      </c>
    </row>
    <row r="4868" spans="2:12">
      <c r="B4868" t="str" cm="1">
        <f t="array" ref="B4868">IF(A4868="","-",_xldudf_EVEONLINE_GROUP(_FV(_FV(A4868,"type"),"groupID")))</f>
        <v>-</v>
      </c>
      <c r="C4868" t="str" cm="1">
        <f t="array" ref="C4868">IF(B4868="-","-",_xldudf_EVEONLINE_CATEGORY(_FV(B4868,"category_id")))</f>
        <v>-</v>
      </c>
      <c r="K4868" s="4" cm="1">
        <f t="array" ref="K4868">IFERROR(_FV(_xldudf_EVEONLINE_TYPE(_FV(_FV(A4868,"type"),"id")),"Adjusted Price",TRUE),0)</f>
        <v>0</v>
      </c>
      <c r="L4868" s="4">
        <f t="shared" si="76"/>
        <v>0</v>
      </c>
    </row>
    <row r="4869" spans="2:12">
      <c r="B4869" t="str" cm="1">
        <f t="array" ref="B4869">IF(A4869="","-",_xldudf_EVEONLINE_GROUP(_FV(_FV(A4869,"type"),"groupID")))</f>
        <v>-</v>
      </c>
      <c r="C4869" t="str" cm="1">
        <f t="array" ref="C4869">IF(B4869="-","-",_xldudf_EVEONLINE_CATEGORY(_FV(B4869,"category_id")))</f>
        <v>-</v>
      </c>
      <c r="K4869" s="4" cm="1">
        <f t="array" ref="K4869">IFERROR(_FV(_xldudf_EVEONLINE_TYPE(_FV(_FV(A4869,"type"),"id")),"Adjusted Price",TRUE),0)</f>
        <v>0</v>
      </c>
      <c r="L4869" s="4">
        <f t="shared" si="76"/>
        <v>0</v>
      </c>
    </row>
    <row r="4870" spans="2:12">
      <c r="B4870" t="str" cm="1">
        <f t="array" ref="B4870">IF(A4870="","-",_xldudf_EVEONLINE_GROUP(_FV(_FV(A4870,"type"),"groupID")))</f>
        <v>-</v>
      </c>
      <c r="C4870" t="str" cm="1">
        <f t="array" ref="C4870">IF(B4870="-","-",_xldudf_EVEONLINE_CATEGORY(_FV(B4870,"category_id")))</f>
        <v>-</v>
      </c>
      <c r="K4870" s="4" cm="1">
        <f t="array" ref="K4870">IFERROR(_FV(_xldudf_EVEONLINE_TYPE(_FV(_FV(A4870,"type"),"id")),"Adjusted Price",TRUE),0)</f>
        <v>0</v>
      </c>
      <c r="L4870" s="4">
        <f t="shared" si="76"/>
        <v>0</v>
      </c>
    </row>
    <row r="4871" spans="2:12">
      <c r="B4871" t="str" cm="1">
        <f t="array" ref="B4871">IF(A4871="","-",_xldudf_EVEONLINE_GROUP(_FV(_FV(A4871,"type"),"groupID")))</f>
        <v>-</v>
      </c>
      <c r="C4871" t="str" cm="1">
        <f t="array" ref="C4871">IF(B4871="-","-",_xldudf_EVEONLINE_CATEGORY(_FV(B4871,"category_id")))</f>
        <v>-</v>
      </c>
      <c r="K4871" s="4" cm="1">
        <f t="array" ref="K4871">IFERROR(_FV(_xldudf_EVEONLINE_TYPE(_FV(_FV(A4871,"type"),"id")),"Adjusted Price",TRUE),0)</f>
        <v>0</v>
      </c>
      <c r="L4871" s="4">
        <f t="shared" si="76"/>
        <v>0</v>
      </c>
    </row>
    <row r="4872" spans="2:12">
      <c r="B4872" t="str" cm="1">
        <f t="array" ref="B4872">IF(A4872="","-",_xldudf_EVEONLINE_GROUP(_FV(_FV(A4872,"type"),"groupID")))</f>
        <v>-</v>
      </c>
      <c r="C4872" t="str" cm="1">
        <f t="array" ref="C4872">IF(B4872="-","-",_xldudf_EVEONLINE_CATEGORY(_FV(B4872,"category_id")))</f>
        <v>-</v>
      </c>
      <c r="K4872" s="4" cm="1">
        <f t="array" ref="K4872">IFERROR(_FV(_xldudf_EVEONLINE_TYPE(_FV(_FV(A4872,"type"),"id")),"Adjusted Price",TRUE),0)</f>
        <v>0</v>
      </c>
      <c r="L4872" s="4">
        <f t="shared" si="76"/>
        <v>0</v>
      </c>
    </row>
    <row r="4873" spans="2:12">
      <c r="B4873" t="str" cm="1">
        <f t="array" ref="B4873">IF(A4873="","-",_xldudf_EVEONLINE_GROUP(_FV(_FV(A4873,"type"),"groupID")))</f>
        <v>-</v>
      </c>
      <c r="C4873" t="str" cm="1">
        <f t="array" ref="C4873">IF(B4873="-","-",_xldudf_EVEONLINE_CATEGORY(_FV(B4873,"category_id")))</f>
        <v>-</v>
      </c>
      <c r="K4873" s="4" cm="1">
        <f t="array" ref="K4873">IFERROR(_FV(_xldudf_EVEONLINE_TYPE(_FV(_FV(A4873,"type"),"id")),"Adjusted Price",TRUE),0)</f>
        <v>0</v>
      </c>
      <c r="L4873" s="4">
        <f t="shared" si="76"/>
        <v>0</v>
      </c>
    </row>
    <row r="4874" spans="2:12">
      <c r="B4874" t="str" cm="1">
        <f t="array" ref="B4874">IF(A4874="","-",_xldudf_EVEONLINE_GROUP(_FV(_FV(A4874,"type"),"groupID")))</f>
        <v>-</v>
      </c>
      <c r="C4874" t="str" cm="1">
        <f t="array" ref="C4874">IF(B4874="-","-",_xldudf_EVEONLINE_CATEGORY(_FV(B4874,"category_id")))</f>
        <v>-</v>
      </c>
      <c r="K4874" s="4" cm="1">
        <f t="array" ref="K4874">IFERROR(_FV(_xldudf_EVEONLINE_TYPE(_FV(_FV(A4874,"type"),"id")),"Adjusted Price",TRUE),0)</f>
        <v>0</v>
      </c>
      <c r="L4874" s="4">
        <f t="shared" si="76"/>
        <v>0</v>
      </c>
    </row>
    <row r="4875" spans="2:12">
      <c r="B4875" t="str" cm="1">
        <f t="array" ref="B4875">IF(A4875="","-",_xldudf_EVEONLINE_GROUP(_FV(_FV(A4875,"type"),"groupID")))</f>
        <v>-</v>
      </c>
      <c r="C4875" t="str" cm="1">
        <f t="array" ref="C4875">IF(B4875="-","-",_xldudf_EVEONLINE_CATEGORY(_FV(B4875,"category_id")))</f>
        <v>-</v>
      </c>
      <c r="K4875" s="4" cm="1">
        <f t="array" ref="K4875">IFERROR(_FV(_xldudf_EVEONLINE_TYPE(_FV(_FV(A4875,"type"),"id")),"Adjusted Price",TRUE),0)</f>
        <v>0</v>
      </c>
      <c r="L4875" s="4">
        <f t="shared" si="76"/>
        <v>0</v>
      </c>
    </row>
    <row r="4876" spans="2:12">
      <c r="B4876" t="str" cm="1">
        <f t="array" ref="B4876">IF(A4876="","-",_xldudf_EVEONLINE_GROUP(_FV(_FV(A4876,"type"),"groupID")))</f>
        <v>-</v>
      </c>
      <c r="C4876" t="str" cm="1">
        <f t="array" ref="C4876">IF(B4876="-","-",_xldudf_EVEONLINE_CATEGORY(_FV(B4876,"category_id")))</f>
        <v>-</v>
      </c>
      <c r="K4876" s="4" cm="1">
        <f t="array" ref="K4876">IFERROR(_FV(_xldudf_EVEONLINE_TYPE(_FV(_FV(A4876,"type"),"id")),"Adjusted Price",TRUE),0)</f>
        <v>0</v>
      </c>
      <c r="L4876" s="4">
        <f t="shared" si="76"/>
        <v>0</v>
      </c>
    </row>
    <row r="4877" spans="2:12">
      <c r="B4877" t="str" cm="1">
        <f t="array" ref="B4877">IF(A4877="","-",_xldudf_EVEONLINE_GROUP(_FV(_FV(A4877,"type"),"groupID")))</f>
        <v>-</v>
      </c>
      <c r="C4877" t="str" cm="1">
        <f t="array" ref="C4877">IF(B4877="-","-",_xldudf_EVEONLINE_CATEGORY(_FV(B4877,"category_id")))</f>
        <v>-</v>
      </c>
      <c r="K4877" s="4" cm="1">
        <f t="array" ref="K4877">IFERROR(_FV(_xldudf_EVEONLINE_TYPE(_FV(_FV(A4877,"type"),"id")),"Adjusted Price",TRUE),0)</f>
        <v>0</v>
      </c>
      <c r="L4877" s="4">
        <f t="shared" si="76"/>
        <v>0</v>
      </c>
    </row>
    <row r="4878" spans="2:12">
      <c r="B4878" t="str" cm="1">
        <f t="array" ref="B4878">IF(A4878="","-",_xldudf_EVEONLINE_GROUP(_FV(_FV(A4878,"type"),"groupID")))</f>
        <v>-</v>
      </c>
      <c r="C4878" t="str" cm="1">
        <f t="array" ref="C4878">IF(B4878="-","-",_xldudf_EVEONLINE_CATEGORY(_FV(B4878,"category_id")))</f>
        <v>-</v>
      </c>
      <c r="K4878" s="4" cm="1">
        <f t="array" ref="K4878">IFERROR(_FV(_xldudf_EVEONLINE_TYPE(_FV(_FV(A4878,"type"),"id")),"Adjusted Price",TRUE),0)</f>
        <v>0</v>
      </c>
      <c r="L4878" s="4">
        <f t="shared" si="76"/>
        <v>0</v>
      </c>
    </row>
    <row r="4879" spans="2:12">
      <c r="B4879" t="str" cm="1">
        <f t="array" ref="B4879">IF(A4879="","-",_xldudf_EVEONLINE_GROUP(_FV(_FV(A4879,"type"),"groupID")))</f>
        <v>-</v>
      </c>
      <c r="C4879" t="str" cm="1">
        <f t="array" ref="C4879">IF(B4879="-","-",_xldudf_EVEONLINE_CATEGORY(_FV(B4879,"category_id")))</f>
        <v>-</v>
      </c>
      <c r="K4879" s="4" cm="1">
        <f t="array" ref="K4879">IFERROR(_FV(_xldudf_EVEONLINE_TYPE(_FV(_FV(A4879,"type"),"id")),"Adjusted Price",TRUE),0)</f>
        <v>0</v>
      </c>
      <c r="L4879" s="4">
        <f t="shared" si="76"/>
        <v>0</v>
      </c>
    </row>
    <row r="4880" spans="2:12">
      <c r="B4880" t="str" cm="1">
        <f t="array" ref="B4880">IF(A4880="","-",_xldudf_EVEONLINE_GROUP(_FV(_FV(A4880,"type"),"groupID")))</f>
        <v>-</v>
      </c>
      <c r="C4880" t="str" cm="1">
        <f t="array" ref="C4880">IF(B4880="-","-",_xldudf_EVEONLINE_CATEGORY(_FV(B4880,"category_id")))</f>
        <v>-</v>
      </c>
      <c r="K4880" s="4" cm="1">
        <f t="array" ref="K4880">IFERROR(_FV(_xldudf_EVEONLINE_TYPE(_FV(_FV(A4880,"type"),"id")),"Adjusted Price",TRUE),0)</f>
        <v>0</v>
      </c>
      <c r="L4880" s="4">
        <f t="shared" si="76"/>
        <v>0</v>
      </c>
    </row>
    <row r="4881" spans="2:12">
      <c r="B4881" t="str" cm="1">
        <f t="array" ref="B4881">IF(A4881="","-",_xldudf_EVEONLINE_GROUP(_FV(_FV(A4881,"type"),"groupID")))</f>
        <v>-</v>
      </c>
      <c r="C4881" t="str" cm="1">
        <f t="array" ref="C4881">IF(B4881="-","-",_xldudf_EVEONLINE_CATEGORY(_FV(B4881,"category_id")))</f>
        <v>-</v>
      </c>
      <c r="K4881" s="4" cm="1">
        <f t="array" ref="K4881">IFERROR(_FV(_xldudf_EVEONLINE_TYPE(_FV(_FV(A4881,"type"),"id")),"Adjusted Price",TRUE),0)</f>
        <v>0</v>
      </c>
      <c r="L4881" s="4">
        <f t="shared" si="76"/>
        <v>0</v>
      </c>
    </row>
    <row r="4882" spans="2:12">
      <c r="B4882" t="str" cm="1">
        <f t="array" ref="B4882">IF(A4882="","-",_xldudf_EVEONLINE_GROUP(_FV(_FV(A4882,"type"),"groupID")))</f>
        <v>-</v>
      </c>
      <c r="C4882" t="str" cm="1">
        <f t="array" ref="C4882">IF(B4882="-","-",_xldudf_EVEONLINE_CATEGORY(_FV(B4882,"category_id")))</f>
        <v>-</v>
      </c>
      <c r="K4882" s="4" cm="1">
        <f t="array" ref="K4882">IFERROR(_FV(_xldudf_EVEONLINE_TYPE(_FV(_FV(A4882,"type"),"id")),"Adjusted Price",TRUE),0)</f>
        <v>0</v>
      </c>
      <c r="L4882" s="4">
        <f t="shared" si="76"/>
        <v>0</v>
      </c>
    </row>
    <row r="4883" spans="2:12">
      <c r="B4883" t="str" cm="1">
        <f t="array" ref="B4883">IF(A4883="","-",_xldudf_EVEONLINE_GROUP(_FV(_FV(A4883,"type"),"groupID")))</f>
        <v>-</v>
      </c>
      <c r="C4883" t="str" cm="1">
        <f t="array" ref="C4883">IF(B4883="-","-",_xldudf_EVEONLINE_CATEGORY(_FV(B4883,"category_id")))</f>
        <v>-</v>
      </c>
      <c r="K4883" s="4" cm="1">
        <f t="array" ref="K4883">IFERROR(_FV(_xldudf_EVEONLINE_TYPE(_FV(_FV(A4883,"type"),"id")),"Adjusted Price",TRUE),0)</f>
        <v>0</v>
      </c>
      <c r="L4883" s="4">
        <f t="shared" si="76"/>
        <v>0</v>
      </c>
    </row>
    <row r="4884" spans="2:12">
      <c r="B4884" t="str" cm="1">
        <f t="array" ref="B4884">IF(A4884="","-",_xldudf_EVEONLINE_GROUP(_FV(_FV(A4884,"type"),"groupID")))</f>
        <v>-</v>
      </c>
      <c r="C4884" t="str" cm="1">
        <f t="array" ref="C4884">IF(B4884="-","-",_xldudf_EVEONLINE_CATEGORY(_FV(B4884,"category_id")))</f>
        <v>-</v>
      </c>
      <c r="K4884" s="4" cm="1">
        <f t="array" ref="K4884">IFERROR(_FV(_xldudf_EVEONLINE_TYPE(_FV(_FV(A4884,"type"),"id")),"Adjusted Price",TRUE),0)</f>
        <v>0</v>
      </c>
      <c r="L4884" s="4">
        <f t="shared" si="76"/>
        <v>0</v>
      </c>
    </row>
    <row r="4885" spans="2:12">
      <c r="B4885" t="str" cm="1">
        <f t="array" ref="B4885">IF(A4885="","-",_xldudf_EVEONLINE_GROUP(_FV(_FV(A4885,"type"),"groupID")))</f>
        <v>-</v>
      </c>
      <c r="C4885" t="str" cm="1">
        <f t="array" ref="C4885">IF(B4885="-","-",_xldudf_EVEONLINE_CATEGORY(_FV(B4885,"category_id")))</f>
        <v>-</v>
      </c>
      <c r="K4885" s="4" cm="1">
        <f t="array" ref="K4885">IFERROR(_FV(_xldudf_EVEONLINE_TYPE(_FV(_FV(A4885,"type"),"id")),"Adjusted Price",TRUE),0)</f>
        <v>0</v>
      </c>
      <c r="L4885" s="4">
        <f t="shared" si="76"/>
        <v>0</v>
      </c>
    </row>
    <row r="4886" spans="2:12">
      <c r="B4886" t="str" cm="1">
        <f t="array" ref="B4886">IF(A4886="","-",_xldudf_EVEONLINE_GROUP(_FV(_FV(A4886,"type"),"groupID")))</f>
        <v>-</v>
      </c>
      <c r="C4886" t="str" cm="1">
        <f t="array" ref="C4886">IF(B4886="-","-",_xldudf_EVEONLINE_CATEGORY(_FV(B4886,"category_id")))</f>
        <v>-</v>
      </c>
      <c r="K4886" s="4" cm="1">
        <f t="array" ref="K4886">IFERROR(_FV(_xldudf_EVEONLINE_TYPE(_FV(_FV(A4886,"type"),"id")),"Adjusted Price",TRUE),0)</f>
        <v>0</v>
      </c>
      <c r="L4886" s="4">
        <f t="shared" si="76"/>
        <v>0</v>
      </c>
    </row>
    <row r="4887" spans="2:12">
      <c r="B4887" t="str" cm="1">
        <f t="array" ref="B4887">IF(A4887="","-",_xldudf_EVEONLINE_GROUP(_FV(_FV(A4887,"type"),"groupID")))</f>
        <v>-</v>
      </c>
      <c r="C4887" t="str" cm="1">
        <f t="array" ref="C4887">IF(B4887="-","-",_xldudf_EVEONLINE_CATEGORY(_FV(B4887,"category_id")))</f>
        <v>-</v>
      </c>
      <c r="K4887" s="4" cm="1">
        <f t="array" ref="K4887">IFERROR(_FV(_xldudf_EVEONLINE_TYPE(_FV(_FV(A4887,"type"),"id")),"Adjusted Price",TRUE),0)</f>
        <v>0</v>
      </c>
      <c r="L4887" s="4">
        <f t="shared" si="76"/>
        <v>0</v>
      </c>
    </row>
    <row r="4888" spans="2:12">
      <c r="B4888" t="str" cm="1">
        <f t="array" ref="B4888">IF(A4888="","-",_xldudf_EVEONLINE_GROUP(_FV(_FV(A4888,"type"),"groupID")))</f>
        <v>-</v>
      </c>
      <c r="C4888" t="str" cm="1">
        <f t="array" ref="C4888">IF(B4888="-","-",_xldudf_EVEONLINE_CATEGORY(_FV(B4888,"category_id")))</f>
        <v>-</v>
      </c>
      <c r="K4888" s="4" cm="1">
        <f t="array" ref="K4888">IFERROR(_FV(_xldudf_EVEONLINE_TYPE(_FV(_FV(A4888,"type"),"id")),"Adjusted Price",TRUE),0)</f>
        <v>0</v>
      </c>
      <c r="L4888" s="4">
        <f t="shared" si="76"/>
        <v>0</v>
      </c>
    </row>
    <row r="4889" spans="2:12">
      <c r="B4889" t="str" cm="1">
        <f t="array" ref="B4889">IF(A4889="","-",_xldudf_EVEONLINE_GROUP(_FV(_FV(A4889,"type"),"groupID")))</f>
        <v>-</v>
      </c>
      <c r="C4889" t="str" cm="1">
        <f t="array" ref="C4889">IF(B4889="-","-",_xldudf_EVEONLINE_CATEGORY(_FV(B4889,"category_id")))</f>
        <v>-</v>
      </c>
      <c r="K4889" s="4" cm="1">
        <f t="array" ref="K4889">IFERROR(_FV(_xldudf_EVEONLINE_TYPE(_FV(_FV(A4889,"type"),"id")),"Adjusted Price",TRUE),0)</f>
        <v>0</v>
      </c>
      <c r="L4889" s="4">
        <f t="shared" si="76"/>
        <v>0</v>
      </c>
    </row>
    <row r="4890" spans="2:12">
      <c r="B4890" t="str" cm="1">
        <f t="array" ref="B4890">IF(A4890="","-",_xldudf_EVEONLINE_GROUP(_FV(_FV(A4890,"type"),"groupID")))</f>
        <v>-</v>
      </c>
      <c r="C4890" t="str" cm="1">
        <f t="array" ref="C4890">IF(B4890="-","-",_xldudf_EVEONLINE_CATEGORY(_FV(B4890,"category_id")))</f>
        <v>-</v>
      </c>
      <c r="K4890" s="4" cm="1">
        <f t="array" ref="K4890">IFERROR(_FV(_xldudf_EVEONLINE_TYPE(_FV(_FV(A4890,"type"),"id")),"Adjusted Price",TRUE),0)</f>
        <v>0</v>
      </c>
      <c r="L4890" s="4">
        <f t="shared" si="76"/>
        <v>0</v>
      </c>
    </row>
    <row r="4891" spans="2:12">
      <c r="B4891" t="str" cm="1">
        <f t="array" ref="B4891">IF(A4891="","-",_xldudf_EVEONLINE_GROUP(_FV(_FV(A4891,"type"),"groupID")))</f>
        <v>-</v>
      </c>
      <c r="C4891" t="str" cm="1">
        <f t="array" ref="C4891">IF(B4891="-","-",_xldudf_EVEONLINE_CATEGORY(_FV(B4891,"category_id")))</f>
        <v>-</v>
      </c>
      <c r="K4891" s="4" cm="1">
        <f t="array" ref="K4891">IFERROR(_FV(_xldudf_EVEONLINE_TYPE(_FV(_FV(A4891,"type"),"id")),"Adjusted Price",TRUE),0)</f>
        <v>0</v>
      </c>
      <c r="L4891" s="4">
        <f t="shared" si="76"/>
        <v>0</v>
      </c>
    </row>
    <row r="4892" spans="2:12">
      <c r="B4892" t="str" cm="1">
        <f t="array" ref="B4892">IF(A4892="","-",_xldudf_EVEONLINE_GROUP(_FV(_FV(A4892,"type"),"groupID")))</f>
        <v>-</v>
      </c>
      <c r="C4892" t="str" cm="1">
        <f t="array" ref="C4892">IF(B4892="-","-",_xldudf_EVEONLINE_CATEGORY(_FV(B4892,"category_id")))</f>
        <v>-</v>
      </c>
      <c r="K4892" s="4" cm="1">
        <f t="array" ref="K4892">IFERROR(_FV(_xldudf_EVEONLINE_TYPE(_FV(_FV(A4892,"type"),"id")),"Adjusted Price",TRUE),0)</f>
        <v>0</v>
      </c>
      <c r="L4892" s="4">
        <f t="shared" si="76"/>
        <v>0</v>
      </c>
    </row>
    <row r="4893" spans="2:12">
      <c r="B4893" t="str" cm="1">
        <f t="array" ref="B4893">IF(A4893="","-",_xldudf_EVEONLINE_GROUP(_FV(_FV(A4893,"type"),"groupID")))</f>
        <v>-</v>
      </c>
      <c r="C4893" t="str" cm="1">
        <f t="array" ref="C4893">IF(B4893="-","-",_xldudf_EVEONLINE_CATEGORY(_FV(B4893,"category_id")))</f>
        <v>-</v>
      </c>
      <c r="K4893" s="4" cm="1">
        <f t="array" ref="K4893">IFERROR(_FV(_xldudf_EVEONLINE_TYPE(_FV(_FV(A4893,"type"),"id")),"Adjusted Price",TRUE),0)</f>
        <v>0</v>
      </c>
      <c r="L4893" s="4">
        <f t="shared" si="76"/>
        <v>0</v>
      </c>
    </row>
    <row r="4894" spans="2:12">
      <c r="B4894" t="str" cm="1">
        <f t="array" ref="B4894">IF(A4894="","-",_xldudf_EVEONLINE_GROUP(_FV(_FV(A4894,"type"),"groupID")))</f>
        <v>-</v>
      </c>
      <c r="C4894" t="str" cm="1">
        <f t="array" ref="C4894">IF(B4894="-","-",_xldudf_EVEONLINE_CATEGORY(_FV(B4894,"category_id")))</f>
        <v>-</v>
      </c>
      <c r="K4894" s="4" cm="1">
        <f t="array" ref="K4894">IFERROR(_FV(_xldudf_EVEONLINE_TYPE(_FV(_FV(A4894,"type"),"id")),"Adjusted Price",TRUE),0)</f>
        <v>0</v>
      </c>
      <c r="L4894" s="4">
        <f t="shared" si="76"/>
        <v>0</v>
      </c>
    </row>
    <row r="4895" spans="2:12">
      <c r="B4895" t="str" cm="1">
        <f t="array" ref="B4895">IF(A4895="","-",_xldudf_EVEONLINE_GROUP(_FV(_FV(A4895,"type"),"groupID")))</f>
        <v>-</v>
      </c>
      <c r="C4895" t="str" cm="1">
        <f t="array" ref="C4895">IF(B4895="-","-",_xldudf_EVEONLINE_CATEGORY(_FV(B4895,"category_id")))</f>
        <v>-</v>
      </c>
      <c r="K4895" s="4" cm="1">
        <f t="array" ref="K4895">IFERROR(_FV(_xldudf_EVEONLINE_TYPE(_FV(_FV(A4895,"type"),"id")),"Adjusted Price",TRUE),0)</f>
        <v>0</v>
      </c>
      <c r="L4895" s="4">
        <f t="shared" si="76"/>
        <v>0</v>
      </c>
    </row>
    <row r="4896" spans="2:12">
      <c r="B4896" t="str" cm="1">
        <f t="array" ref="B4896">IF(A4896="","-",_xldudf_EVEONLINE_GROUP(_FV(_FV(A4896,"type"),"groupID")))</f>
        <v>-</v>
      </c>
      <c r="C4896" t="str" cm="1">
        <f t="array" ref="C4896">IF(B4896="-","-",_xldudf_EVEONLINE_CATEGORY(_FV(B4896,"category_id")))</f>
        <v>-</v>
      </c>
      <c r="K4896" s="4" cm="1">
        <f t="array" ref="K4896">IFERROR(_FV(_xldudf_EVEONLINE_TYPE(_FV(_FV(A4896,"type"),"id")),"Adjusted Price",TRUE),0)</f>
        <v>0</v>
      </c>
      <c r="L4896" s="4">
        <f t="shared" si="76"/>
        <v>0</v>
      </c>
    </row>
    <row r="4897" spans="2:12">
      <c r="B4897" t="str" cm="1">
        <f t="array" ref="B4897">IF(A4897="","-",_xldudf_EVEONLINE_GROUP(_FV(_FV(A4897,"type"),"groupID")))</f>
        <v>-</v>
      </c>
      <c r="C4897" t="str" cm="1">
        <f t="array" ref="C4897">IF(B4897="-","-",_xldudf_EVEONLINE_CATEGORY(_FV(B4897,"category_id")))</f>
        <v>-</v>
      </c>
      <c r="K4897" s="4" cm="1">
        <f t="array" ref="K4897">IFERROR(_FV(_xldudf_EVEONLINE_TYPE(_FV(_FV(A4897,"type"),"id")),"Adjusted Price",TRUE),0)</f>
        <v>0</v>
      </c>
      <c r="L4897" s="4">
        <f t="shared" si="76"/>
        <v>0</v>
      </c>
    </row>
    <row r="4898" spans="2:12">
      <c r="B4898" t="str" cm="1">
        <f t="array" ref="B4898">IF(A4898="","-",_xldudf_EVEONLINE_GROUP(_FV(_FV(A4898,"type"),"groupID")))</f>
        <v>-</v>
      </c>
      <c r="C4898" t="str" cm="1">
        <f t="array" ref="C4898">IF(B4898="-","-",_xldudf_EVEONLINE_CATEGORY(_FV(B4898,"category_id")))</f>
        <v>-</v>
      </c>
      <c r="K4898" s="4" cm="1">
        <f t="array" ref="K4898">IFERROR(_FV(_xldudf_EVEONLINE_TYPE(_FV(_FV(A4898,"type"),"id")),"Adjusted Price",TRUE),0)</f>
        <v>0</v>
      </c>
      <c r="L4898" s="4">
        <f t="shared" si="76"/>
        <v>0</v>
      </c>
    </row>
    <row r="4899" spans="2:12">
      <c r="B4899" t="str" cm="1">
        <f t="array" ref="B4899">IF(A4899="","-",_xldudf_EVEONLINE_GROUP(_FV(_FV(A4899,"type"),"groupID")))</f>
        <v>-</v>
      </c>
      <c r="C4899" t="str" cm="1">
        <f t="array" ref="C4899">IF(B4899="-","-",_xldudf_EVEONLINE_CATEGORY(_FV(B4899,"category_id")))</f>
        <v>-</v>
      </c>
      <c r="K4899" s="4" cm="1">
        <f t="array" ref="K4899">IFERROR(_FV(_xldudf_EVEONLINE_TYPE(_FV(_FV(A4899,"type"),"id")),"Adjusted Price",TRUE),0)</f>
        <v>0</v>
      </c>
      <c r="L4899" s="4">
        <f t="shared" si="76"/>
        <v>0</v>
      </c>
    </row>
    <row r="4900" spans="2:12">
      <c r="B4900" t="str" cm="1">
        <f t="array" ref="B4900">IF(A4900="","-",_xldudf_EVEONLINE_GROUP(_FV(_FV(A4900,"type"),"groupID")))</f>
        <v>-</v>
      </c>
      <c r="C4900" t="str" cm="1">
        <f t="array" ref="C4900">IF(B4900="-","-",_xldudf_EVEONLINE_CATEGORY(_FV(B4900,"category_id")))</f>
        <v>-</v>
      </c>
      <c r="K4900" s="4" cm="1">
        <f t="array" ref="K4900">IFERROR(_FV(_xldudf_EVEONLINE_TYPE(_FV(_FV(A4900,"type"),"id")),"Adjusted Price",TRUE),0)</f>
        <v>0</v>
      </c>
      <c r="L4900" s="4">
        <f t="shared" si="76"/>
        <v>0</v>
      </c>
    </row>
    <row r="4901" spans="2:12">
      <c r="B4901" t="str" cm="1">
        <f t="array" ref="B4901">IF(A4901="","-",_xldudf_EVEONLINE_GROUP(_FV(_FV(A4901,"type"),"groupID")))</f>
        <v>-</v>
      </c>
      <c r="C4901" t="str" cm="1">
        <f t="array" ref="C4901">IF(B4901="-","-",_xldudf_EVEONLINE_CATEGORY(_FV(B4901,"category_id")))</f>
        <v>-</v>
      </c>
      <c r="K4901" s="4" cm="1">
        <f t="array" ref="K4901">IFERROR(_FV(_xldudf_EVEONLINE_TYPE(_FV(_FV(A4901,"type"),"id")),"Adjusted Price",TRUE),0)</f>
        <v>0</v>
      </c>
      <c r="L4901" s="4">
        <f t="shared" si="76"/>
        <v>0</v>
      </c>
    </row>
    <row r="4902" spans="2:12">
      <c r="B4902" t="str" cm="1">
        <f t="array" ref="B4902">IF(A4902="","-",_xldudf_EVEONLINE_GROUP(_FV(_FV(A4902,"type"),"groupID")))</f>
        <v>-</v>
      </c>
      <c r="C4902" t="str" cm="1">
        <f t="array" ref="C4902">IF(B4902="-","-",_xldudf_EVEONLINE_CATEGORY(_FV(B4902,"category_id")))</f>
        <v>-</v>
      </c>
      <c r="K4902" s="4" cm="1">
        <f t="array" ref="K4902">IFERROR(_FV(_xldudf_EVEONLINE_TYPE(_FV(_FV(A4902,"type"),"id")),"Adjusted Price",TRUE),0)</f>
        <v>0</v>
      </c>
      <c r="L4902" s="4">
        <f t="shared" si="76"/>
        <v>0</v>
      </c>
    </row>
    <row r="4903" spans="2:12">
      <c r="B4903" t="str" cm="1">
        <f t="array" ref="B4903">IF(A4903="","-",_xldudf_EVEONLINE_GROUP(_FV(_FV(A4903,"type"),"groupID")))</f>
        <v>-</v>
      </c>
      <c r="C4903" t="str" cm="1">
        <f t="array" ref="C4903">IF(B4903="-","-",_xldudf_EVEONLINE_CATEGORY(_FV(B4903,"category_id")))</f>
        <v>-</v>
      </c>
      <c r="K4903" s="4" cm="1">
        <f t="array" ref="K4903">IFERROR(_FV(_xldudf_EVEONLINE_TYPE(_FV(_FV(A4903,"type"),"id")),"Adjusted Price",TRUE),0)</f>
        <v>0</v>
      </c>
      <c r="L4903" s="4">
        <f t="shared" si="76"/>
        <v>0</v>
      </c>
    </row>
    <row r="4904" spans="2:12">
      <c r="B4904" t="str" cm="1">
        <f t="array" ref="B4904">IF(A4904="","-",_xldudf_EVEONLINE_GROUP(_FV(_FV(A4904,"type"),"groupID")))</f>
        <v>-</v>
      </c>
      <c r="C4904" t="str" cm="1">
        <f t="array" ref="C4904">IF(B4904="-","-",_xldudf_EVEONLINE_CATEGORY(_FV(B4904,"category_id")))</f>
        <v>-</v>
      </c>
      <c r="K4904" s="4" cm="1">
        <f t="array" ref="K4904">IFERROR(_FV(_xldudf_EVEONLINE_TYPE(_FV(_FV(A4904,"type"),"id")),"Adjusted Price",TRUE),0)</f>
        <v>0</v>
      </c>
      <c r="L4904" s="4">
        <f t="shared" si="76"/>
        <v>0</v>
      </c>
    </row>
    <row r="4905" spans="2:12">
      <c r="B4905" t="str" cm="1">
        <f t="array" ref="B4905">IF(A4905="","-",_xldudf_EVEONLINE_GROUP(_FV(_FV(A4905,"type"),"groupID")))</f>
        <v>-</v>
      </c>
      <c r="C4905" t="str" cm="1">
        <f t="array" ref="C4905">IF(B4905="-","-",_xldudf_EVEONLINE_CATEGORY(_FV(B4905,"category_id")))</f>
        <v>-</v>
      </c>
      <c r="K4905" s="4" cm="1">
        <f t="array" ref="K4905">IFERROR(_FV(_xldudf_EVEONLINE_TYPE(_FV(_FV(A4905,"type"),"id")),"Adjusted Price",TRUE),0)</f>
        <v>0</v>
      </c>
      <c r="L4905" s="4">
        <f t="shared" si="76"/>
        <v>0</v>
      </c>
    </row>
    <row r="4906" spans="2:12">
      <c r="B4906" t="str" cm="1">
        <f t="array" ref="B4906">IF(A4906="","-",_xldudf_EVEONLINE_GROUP(_FV(_FV(A4906,"type"),"groupID")))</f>
        <v>-</v>
      </c>
      <c r="C4906" t="str" cm="1">
        <f t="array" ref="C4906">IF(B4906="-","-",_xldudf_EVEONLINE_CATEGORY(_FV(B4906,"category_id")))</f>
        <v>-</v>
      </c>
      <c r="K4906" s="4" cm="1">
        <f t="array" ref="K4906">IFERROR(_FV(_xldudf_EVEONLINE_TYPE(_FV(_FV(A4906,"type"),"id")),"Adjusted Price",TRUE),0)</f>
        <v>0</v>
      </c>
      <c r="L4906" s="4">
        <f t="shared" si="76"/>
        <v>0</v>
      </c>
    </row>
    <row r="4907" spans="2:12">
      <c r="B4907" t="str" cm="1">
        <f t="array" ref="B4907">IF(A4907="","-",_xldudf_EVEONLINE_GROUP(_FV(_FV(A4907,"type"),"groupID")))</f>
        <v>-</v>
      </c>
      <c r="C4907" t="str" cm="1">
        <f t="array" ref="C4907">IF(B4907="-","-",_xldudf_EVEONLINE_CATEGORY(_FV(B4907,"category_id")))</f>
        <v>-</v>
      </c>
      <c r="K4907" s="4" cm="1">
        <f t="array" ref="K4907">IFERROR(_FV(_xldudf_EVEONLINE_TYPE(_FV(_FV(A4907,"type"),"id")),"Adjusted Price",TRUE),0)</f>
        <v>0</v>
      </c>
      <c r="L4907" s="4">
        <f t="shared" si="76"/>
        <v>0</v>
      </c>
    </row>
    <row r="4908" spans="2:12">
      <c r="B4908" t="str" cm="1">
        <f t="array" ref="B4908">IF(A4908="","-",_xldudf_EVEONLINE_GROUP(_FV(_FV(A4908,"type"),"groupID")))</f>
        <v>-</v>
      </c>
      <c r="C4908" t="str" cm="1">
        <f t="array" ref="C4908">IF(B4908="-","-",_xldudf_EVEONLINE_CATEGORY(_FV(B4908,"category_id")))</f>
        <v>-</v>
      </c>
      <c r="K4908" s="4" cm="1">
        <f t="array" ref="K4908">IFERROR(_FV(_xldudf_EVEONLINE_TYPE(_FV(_FV(A4908,"type"),"id")),"Adjusted Price",TRUE),0)</f>
        <v>0</v>
      </c>
      <c r="L4908" s="4">
        <f t="shared" si="76"/>
        <v>0</v>
      </c>
    </row>
    <row r="4909" spans="2:12">
      <c r="B4909" t="str" cm="1">
        <f t="array" ref="B4909">IF(A4909="","-",_xldudf_EVEONLINE_GROUP(_FV(_FV(A4909,"type"),"groupID")))</f>
        <v>-</v>
      </c>
      <c r="C4909" t="str" cm="1">
        <f t="array" ref="C4909">IF(B4909="-","-",_xldudf_EVEONLINE_CATEGORY(_FV(B4909,"category_id")))</f>
        <v>-</v>
      </c>
      <c r="K4909" s="4" cm="1">
        <f t="array" ref="K4909">IFERROR(_FV(_xldudf_EVEONLINE_TYPE(_FV(_FV(A4909,"type"),"id")),"Adjusted Price",TRUE),0)</f>
        <v>0</v>
      </c>
      <c r="L4909" s="4">
        <f t="shared" si="76"/>
        <v>0</v>
      </c>
    </row>
    <row r="4910" spans="2:12">
      <c r="B4910" t="str" cm="1">
        <f t="array" ref="B4910">IF(A4910="","-",_xldudf_EVEONLINE_GROUP(_FV(_FV(A4910,"type"),"groupID")))</f>
        <v>-</v>
      </c>
      <c r="C4910" t="str" cm="1">
        <f t="array" ref="C4910">IF(B4910="-","-",_xldudf_EVEONLINE_CATEGORY(_FV(B4910,"category_id")))</f>
        <v>-</v>
      </c>
      <c r="K4910" s="4" cm="1">
        <f t="array" ref="K4910">IFERROR(_FV(_xldudf_EVEONLINE_TYPE(_FV(_FV(A4910,"type"),"id")),"Adjusted Price",TRUE),0)</f>
        <v>0</v>
      </c>
      <c r="L4910" s="4">
        <f t="shared" si="76"/>
        <v>0</v>
      </c>
    </row>
    <row r="4911" spans="2:12">
      <c r="B4911" t="str" cm="1">
        <f t="array" ref="B4911">IF(A4911="","-",_xldudf_EVEONLINE_GROUP(_FV(_FV(A4911,"type"),"groupID")))</f>
        <v>-</v>
      </c>
      <c r="C4911" t="str" cm="1">
        <f t="array" ref="C4911">IF(B4911="-","-",_xldudf_EVEONLINE_CATEGORY(_FV(B4911,"category_id")))</f>
        <v>-</v>
      </c>
      <c r="K4911" s="4" cm="1">
        <f t="array" ref="K4911">IFERROR(_FV(_xldudf_EVEONLINE_TYPE(_FV(_FV(A4911,"type"),"id")),"Adjusted Price",TRUE),0)</f>
        <v>0</v>
      </c>
      <c r="L4911" s="4">
        <f t="shared" si="76"/>
        <v>0</v>
      </c>
    </row>
    <row r="4912" spans="2:12">
      <c r="B4912" t="str" cm="1">
        <f t="array" ref="B4912">IF(A4912="","-",_xldudf_EVEONLINE_GROUP(_FV(_FV(A4912,"type"),"groupID")))</f>
        <v>-</v>
      </c>
      <c r="C4912" t="str" cm="1">
        <f t="array" ref="C4912">IF(B4912="-","-",_xldudf_EVEONLINE_CATEGORY(_FV(B4912,"category_id")))</f>
        <v>-</v>
      </c>
      <c r="K4912" s="4" cm="1">
        <f t="array" ref="K4912">IFERROR(_FV(_xldudf_EVEONLINE_TYPE(_FV(_FV(A4912,"type"),"id")),"Adjusted Price",TRUE),0)</f>
        <v>0</v>
      </c>
      <c r="L4912" s="4">
        <f t="shared" si="76"/>
        <v>0</v>
      </c>
    </row>
    <row r="4913" spans="2:12">
      <c r="B4913" t="str" cm="1">
        <f t="array" ref="B4913">IF(A4913="","-",_xldudf_EVEONLINE_GROUP(_FV(_FV(A4913,"type"),"groupID")))</f>
        <v>-</v>
      </c>
      <c r="C4913" t="str" cm="1">
        <f t="array" ref="C4913">IF(B4913="-","-",_xldudf_EVEONLINE_CATEGORY(_FV(B4913,"category_id")))</f>
        <v>-</v>
      </c>
      <c r="K4913" s="4" cm="1">
        <f t="array" ref="K4913">IFERROR(_FV(_xldudf_EVEONLINE_TYPE(_FV(_FV(A4913,"type"),"id")),"Adjusted Price",TRUE),0)</f>
        <v>0</v>
      </c>
      <c r="L4913" s="4">
        <f t="shared" si="76"/>
        <v>0</v>
      </c>
    </row>
    <row r="4914" spans="2:12">
      <c r="B4914" t="str" cm="1">
        <f t="array" ref="B4914">IF(A4914="","-",_xldudf_EVEONLINE_GROUP(_FV(_FV(A4914,"type"),"groupID")))</f>
        <v>-</v>
      </c>
      <c r="C4914" t="str" cm="1">
        <f t="array" ref="C4914">IF(B4914="-","-",_xldudf_EVEONLINE_CATEGORY(_FV(B4914,"category_id")))</f>
        <v>-</v>
      </c>
      <c r="K4914" s="4" cm="1">
        <f t="array" ref="K4914">IFERROR(_FV(_xldudf_EVEONLINE_TYPE(_FV(_FV(A4914,"type"),"id")),"Adjusted Price",TRUE),0)</f>
        <v>0</v>
      </c>
      <c r="L4914" s="4">
        <f t="shared" si="76"/>
        <v>0</v>
      </c>
    </row>
    <row r="4915" spans="2:12">
      <c r="B4915" t="str" cm="1">
        <f t="array" ref="B4915">IF(A4915="","-",_xldudf_EVEONLINE_GROUP(_FV(_FV(A4915,"type"),"groupID")))</f>
        <v>-</v>
      </c>
      <c r="C4915" t="str" cm="1">
        <f t="array" ref="C4915">IF(B4915="-","-",_xldudf_EVEONLINE_CATEGORY(_FV(B4915,"category_id")))</f>
        <v>-</v>
      </c>
      <c r="K4915" s="4" cm="1">
        <f t="array" ref="K4915">IFERROR(_FV(_xldudf_EVEONLINE_TYPE(_FV(_FV(A4915,"type"),"id")),"Adjusted Price",TRUE),0)</f>
        <v>0</v>
      </c>
      <c r="L4915" s="4">
        <f t="shared" si="76"/>
        <v>0</v>
      </c>
    </row>
    <row r="4916" spans="2:12">
      <c r="B4916" t="str" cm="1">
        <f t="array" ref="B4916">IF(A4916="","-",_xldudf_EVEONLINE_GROUP(_FV(_FV(A4916,"type"),"groupID")))</f>
        <v>-</v>
      </c>
      <c r="C4916" t="str" cm="1">
        <f t="array" ref="C4916">IF(B4916="-","-",_xldudf_EVEONLINE_CATEGORY(_FV(B4916,"category_id")))</f>
        <v>-</v>
      </c>
      <c r="K4916" s="4" cm="1">
        <f t="array" ref="K4916">IFERROR(_FV(_xldudf_EVEONLINE_TYPE(_FV(_FV(A4916,"type"),"id")),"Adjusted Price",TRUE),0)</f>
        <v>0</v>
      </c>
      <c r="L4916" s="4">
        <f t="shared" si="76"/>
        <v>0</v>
      </c>
    </row>
    <row r="4917" spans="2:12">
      <c r="B4917" t="str" cm="1">
        <f t="array" ref="B4917">IF(A4917="","-",_xldudf_EVEONLINE_GROUP(_FV(_FV(A4917,"type"),"groupID")))</f>
        <v>-</v>
      </c>
      <c r="C4917" t="str" cm="1">
        <f t="array" ref="C4917">IF(B4917="-","-",_xldudf_EVEONLINE_CATEGORY(_FV(B4917,"category_id")))</f>
        <v>-</v>
      </c>
      <c r="K4917" s="4" cm="1">
        <f t="array" ref="K4917">IFERROR(_FV(_xldudf_EVEONLINE_TYPE(_FV(_FV(A4917,"type"),"id")),"Adjusted Price",TRUE),0)</f>
        <v>0</v>
      </c>
      <c r="L4917" s="4">
        <f t="shared" si="76"/>
        <v>0</v>
      </c>
    </row>
    <row r="4918" spans="2:12">
      <c r="B4918" t="str" cm="1">
        <f t="array" ref="B4918">IF(A4918="","-",_xldudf_EVEONLINE_GROUP(_FV(_FV(A4918,"type"),"groupID")))</f>
        <v>-</v>
      </c>
      <c r="C4918" t="str" cm="1">
        <f t="array" ref="C4918">IF(B4918="-","-",_xldudf_EVEONLINE_CATEGORY(_FV(B4918,"category_id")))</f>
        <v>-</v>
      </c>
      <c r="K4918" s="4" cm="1">
        <f t="array" ref="K4918">IFERROR(_FV(_xldudf_EVEONLINE_TYPE(_FV(_FV(A4918,"type"),"id")),"Adjusted Price",TRUE),0)</f>
        <v>0</v>
      </c>
      <c r="L4918" s="4">
        <f t="shared" si="76"/>
        <v>0</v>
      </c>
    </row>
    <row r="4919" spans="2:12">
      <c r="B4919" t="str" cm="1">
        <f t="array" ref="B4919">IF(A4919="","-",_xldudf_EVEONLINE_GROUP(_FV(_FV(A4919,"type"),"groupID")))</f>
        <v>-</v>
      </c>
      <c r="C4919" t="str" cm="1">
        <f t="array" ref="C4919">IF(B4919="-","-",_xldudf_EVEONLINE_CATEGORY(_FV(B4919,"category_id")))</f>
        <v>-</v>
      </c>
      <c r="K4919" s="4" cm="1">
        <f t="array" ref="K4919">IFERROR(_FV(_xldudf_EVEONLINE_TYPE(_FV(_FV(A4919,"type"),"id")),"Adjusted Price",TRUE),0)</f>
        <v>0</v>
      </c>
      <c r="L4919" s="4">
        <f t="shared" si="76"/>
        <v>0</v>
      </c>
    </row>
    <row r="4920" spans="2:12">
      <c r="B4920" t="str" cm="1">
        <f t="array" ref="B4920">IF(A4920="","-",_xldudf_EVEONLINE_GROUP(_FV(_FV(A4920,"type"),"groupID")))</f>
        <v>-</v>
      </c>
      <c r="C4920" t="str" cm="1">
        <f t="array" ref="C4920">IF(B4920="-","-",_xldudf_EVEONLINE_CATEGORY(_FV(B4920,"category_id")))</f>
        <v>-</v>
      </c>
      <c r="K4920" s="4" cm="1">
        <f t="array" ref="K4920">IFERROR(_FV(_xldudf_EVEONLINE_TYPE(_FV(_FV(A4920,"type"),"id")),"Adjusted Price",TRUE),0)</f>
        <v>0</v>
      </c>
      <c r="L4920" s="4">
        <f t="shared" si="76"/>
        <v>0</v>
      </c>
    </row>
    <row r="4921" spans="2:12">
      <c r="B4921" t="str" cm="1">
        <f t="array" ref="B4921">IF(A4921="","-",_xldudf_EVEONLINE_GROUP(_FV(_FV(A4921,"type"),"groupID")))</f>
        <v>-</v>
      </c>
      <c r="C4921" t="str" cm="1">
        <f t="array" ref="C4921">IF(B4921="-","-",_xldudf_EVEONLINE_CATEGORY(_FV(B4921,"category_id")))</f>
        <v>-</v>
      </c>
      <c r="K4921" s="4" cm="1">
        <f t="array" ref="K4921">IFERROR(_FV(_xldudf_EVEONLINE_TYPE(_FV(_FV(A4921,"type"),"id")),"Adjusted Price",TRUE),0)</f>
        <v>0</v>
      </c>
      <c r="L4921" s="4">
        <f t="shared" si="76"/>
        <v>0</v>
      </c>
    </row>
    <row r="4922" spans="2:12">
      <c r="B4922" t="str" cm="1">
        <f t="array" ref="B4922">IF(A4922="","-",_xldudf_EVEONLINE_GROUP(_FV(_FV(A4922,"type"),"groupID")))</f>
        <v>-</v>
      </c>
      <c r="C4922" t="str" cm="1">
        <f t="array" ref="C4922">IF(B4922="-","-",_xldudf_EVEONLINE_CATEGORY(_FV(B4922,"category_id")))</f>
        <v>-</v>
      </c>
      <c r="K4922" s="4" cm="1">
        <f t="array" ref="K4922">IFERROR(_FV(_xldudf_EVEONLINE_TYPE(_FV(_FV(A4922,"type"),"id")),"Adjusted Price",TRUE),0)</f>
        <v>0</v>
      </c>
      <c r="L4922" s="4">
        <f t="shared" si="76"/>
        <v>0</v>
      </c>
    </row>
    <row r="4923" spans="2:12">
      <c r="B4923" t="str" cm="1">
        <f t="array" ref="B4923">IF(A4923="","-",_xldudf_EVEONLINE_GROUP(_FV(_FV(A4923,"type"),"groupID")))</f>
        <v>-</v>
      </c>
      <c r="C4923" t="str" cm="1">
        <f t="array" ref="C4923">IF(B4923="-","-",_xldudf_EVEONLINE_CATEGORY(_FV(B4923,"category_id")))</f>
        <v>-</v>
      </c>
      <c r="K4923" s="4" cm="1">
        <f t="array" ref="K4923">IFERROR(_FV(_xldudf_EVEONLINE_TYPE(_FV(_FV(A4923,"type"),"id")),"Adjusted Price",TRUE),0)</f>
        <v>0</v>
      </c>
      <c r="L4923" s="4">
        <f t="shared" si="76"/>
        <v>0</v>
      </c>
    </row>
    <row r="4924" spans="2:12">
      <c r="B4924" t="str" cm="1">
        <f t="array" ref="B4924">IF(A4924="","-",_xldudf_EVEONLINE_GROUP(_FV(_FV(A4924,"type"),"groupID")))</f>
        <v>-</v>
      </c>
      <c r="C4924" t="str" cm="1">
        <f t="array" ref="C4924">IF(B4924="-","-",_xldudf_EVEONLINE_CATEGORY(_FV(B4924,"category_id")))</f>
        <v>-</v>
      </c>
      <c r="K4924" s="4" cm="1">
        <f t="array" ref="K4924">IFERROR(_FV(_xldudf_EVEONLINE_TYPE(_FV(_FV(A4924,"type"),"id")),"Adjusted Price",TRUE),0)</f>
        <v>0</v>
      </c>
      <c r="L4924" s="4">
        <f t="shared" si="76"/>
        <v>0</v>
      </c>
    </row>
    <row r="4925" spans="2:12">
      <c r="B4925" t="str" cm="1">
        <f t="array" ref="B4925">IF(A4925="","-",_xldudf_EVEONLINE_GROUP(_FV(_FV(A4925,"type"),"groupID")))</f>
        <v>-</v>
      </c>
      <c r="C4925" t="str" cm="1">
        <f t="array" ref="C4925">IF(B4925="-","-",_xldudf_EVEONLINE_CATEGORY(_FV(B4925,"category_id")))</f>
        <v>-</v>
      </c>
      <c r="K4925" s="4" cm="1">
        <f t="array" ref="K4925">IFERROR(_FV(_xldudf_EVEONLINE_TYPE(_FV(_FV(A4925,"type"),"id")),"Adjusted Price",TRUE),0)</f>
        <v>0</v>
      </c>
      <c r="L4925" s="4">
        <f t="shared" si="76"/>
        <v>0</v>
      </c>
    </row>
    <row r="4926" spans="2:12">
      <c r="B4926" t="str" cm="1">
        <f t="array" ref="B4926">IF(A4926="","-",_xldudf_EVEONLINE_GROUP(_FV(_FV(A4926,"type"),"groupID")))</f>
        <v>-</v>
      </c>
      <c r="C4926" t="str" cm="1">
        <f t="array" ref="C4926">IF(B4926="-","-",_xldudf_EVEONLINE_CATEGORY(_FV(B4926,"category_id")))</f>
        <v>-</v>
      </c>
      <c r="K4926" s="4" cm="1">
        <f t="array" ref="K4926">IFERROR(_FV(_xldudf_EVEONLINE_TYPE(_FV(_FV(A4926,"type"),"id")),"Adjusted Price",TRUE),0)</f>
        <v>0</v>
      </c>
      <c r="L4926" s="4">
        <f t="shared" si="76"/>
        <v>0</v>
      </c>
    </row>
    <row r="4927" spans="2:12">
      <c r="B4927" t="str" cm="1">
        <f t="array" ref="B4927">IF(A4927="","-",_xldudf_EVEONLINE_GROUP(_FV(_FV(A4927,"type"),"groupID")))</f>
        <v>-</v>
      </c>
      <c r="C4927" t="str" cm="1">
        <f t="array" ref="C4927">IF(B4927="-","-",_xldudf_EVEONLINE_CATEGORY(_FV(B4927,"category_id")))</f>
        <v>-</v>
      </c>
      <c r="K4927" s="4" cm="1">
        <f t="array" ref="K4927">IFERROR(_FV(_xldudf_EVEONLINE_TYPE(_FV(_FV(A4927,"type"),"id")),"Adjusted Price",TRUE),0)</f>
        <v>0</v>
      </c>
      <c r="L4927" s="4">
        <f t="shared" si="76"/>
        <v>0</v>
      </c>
    </row>
    <row r="4928" spans="2:12">
      <c r="B4928" t="str" cm="1">
        <f t="array" ref="B4928">IF(A4928="","-",_xldudf_EVEONLINE_GROUP(_FV(_FV(A4928,"type"),"groupID")))</f>
        <v>-</v>
      </c>
      <c r="C4928" t="str" cm="1">
        <f t="array" ref="C4928">IF(B4928="-","-",_xldudf_EVEONLINE_CATEGORY(_FV(B4928,"category_id")))</f>
        <v>-</v>
      </c>
      <c r="K4928" s="4" cm="1">
        <f t="array" ref="K4928">IFERROR(_FV(_xldudf_EVEONLINE_TYPE(_FV(_FV(A4928,"type"),"id")),"Adjusted Price",TRUE),0)</f>
        <v>0</v>
      </c>
      <c r="L4928" s="4">
        <f t="shared" si="76"/>
        <v>0</v>
      </c>
    </row>
    <row r="4929" spans="2:12">
      <c r="B4929" t="str" cm="1">
        <f t="array" ref="B4929">IF(A4929="","-",_xldudf_EVEONLINE_GROUP(_FV(_FV(A4929,"type"),"groupID")))</f>
        <v>-</v>
      </c>
      <c r="C4929" t="str" cm="1">
        <f t="array" ref="C4929">IF(B4929="-","-",_xldudf_EVEONLINE_CATEGORY(_FV(B4929,"category_id")))</f>
        <v>-</v>
      </c>
      <c r="K4929" s="4" cm="1">
        <f t="array" ref="K4929">IFERROR(_FV(_xldudf_EVEONLINE_TYPE(_FV(_FV(A4929,"type"),"id")),"Adjusted Price",TRUE),0)</f>
        <v>0</v>
      </c>
      <c r="L4929" s="4">
        <f t="shared" si="76"/>
        <v>0</v>
      </c>
    </row>
    <row r="4930" spans="2:12">
      <c r="B4930" t="str" cm="1">
        <f t="array" ref="B4930">IF(A4930="","-",_xldudf_EVEONLINE_GROUP(_FV(_FV(A4930,"type"),"groupID")))</f>
        <v>-</v>
      </c>
      <c r="C4930" t="str" cm="1">
        <f t="array" ref="C4930">IF(B4930="-","-",_xldudf_EVEONLINE_CATEGORY(_FV(B4930,"category_id")))</f>
        <v>-</v>
      </c>
      <c r="K4930" s="4" cm="1">
        <f t="array" ref="K4930">IFERROR(_FV(_xldudf_EVEONLINE_TYPE(_FV(_FV(A4930,"type"),"id")),"Adjusted Price",TRUE),0)</f>
        <v>0</v>
      </c>
      <c r="L4930" s="4">
        <f t="shared" si="76"/>
        <v>0</v>
      </c>
    </row>
    <row r="4931" spans="2:12">
      <c r="B4931" t="str" cm="1">
        <f t="array" ref="B4931">IF(A4931="","-",_xldudf_EVEONLINE_GROUP(_FV(_FV(A4931,"type"),"groupID")))</f>
        <v>-</v>
      </c>
      <c r="C4931" t="str" cm="1">
        <f t="array" ref="C4931">IF(B4931="-","-",_xldudf_EVEONLINE_CATEGORY(_FV(B4931,"category_id")))</f>
        <v>-</v>
      </c>
      <c r="K4931" s="4" cm="1">
        <f t="array" ref="K4931">IFERROR(_FV(_xldudf_EVEONLINE_TYPE(_FV(_FV(A4931,"type"),"id")),"Adjusted Price",TRUE),0)</f>
        <v>0</v>
      </c>
      <c r="L4931" s="4">
        <f t="shared" ref="L4931:L4994" si="77">F4931*K4931</f>
        <v>0</v>
      </c>
    </row>
    <row r="4932" spans="2:12">
      <c r="B4932" t="str" cm="1">
        <f t="array" ref="B4932">IF(A4932="","-",_xldudf_EVEONLINE_GROUP(_FV(_FV(A4932,"type"),"groupID")))</f>
        <v>-</v>
      </c>
      <c r="C4932" t="str" cm="1">
        <f t="array" ref="C4932">IF(B4932="-","-",_xldudf_EVEONLINE_CATEGORY(_FV(B4932,"category_id")))</f>
        <v>-</v>
      </c>
      <c r="K4932" s="4" cm="1">
        <f t="array" ref="K4932">IFERROR(_FV(_xldudf_EVEONLINE_TYPE(_FV(_FV(A4932,"type"),"id")),"Adjusted Price",TRUE),0)</f>
        <v>0</v>
      </c>
      <c r="L4932" s="4">
        <f t="shared" si="77"/>
        <v>0</v>
      </c>
    </row>
    <row r="4933" spans="2:12">
      <c r="B4933" t="str" cm="1">
        <f t="array" ref="B4933">IF(A4933="","-",_xldudf_EVEONLINE_GROUP(_FV(_FV(A4933,"type"),"groupID")))</f>
        <v>-</v>
      </c>
      <c r="C4933" t="str" cm="1">
        <f t="array" ref="C4933">IF(B4933="-","-",_xldudf_EVEONLINE_CATEGORY(_FV(B4933,"category_id")))</f>
        <v>-</v>
      </c>
      <c r="K4933" s="4" cm="1">
        <f t="array" ref="K4933">IFERROR(_FV(_xldudf_EVEONLINE_TYPE(_FV(_FV(A4933,"type"),"id")),"Adjusted Price",TRUE),0)</f>
        <v>0</v>
      </c>
      <c r="L4933" s="4">
        <f t="shared" si="77"/>
        <v>0</v>
      </c>
    </row>
    <row r="4934" spans="2:12">
      <c r="B4934" t="str" cm="1">
        <f t="array" ref="B4934">IF(A4934="","-",_xldudf_EVEONLINE_GROUP(_FV(_FV(A4934,"type"),"groupID")))</f>
        <v>-</v>
      </c>
      <c r="C4934" t="str" cm="1">
        <f t="array" ref="C4934">IF(B4934="-","-",_xldudf_EVEONLINE_CATEGORY(_FV(B4934,"category_id")))</f>
        <v>-</v>
      </c>
      <c r="K4934" s="4" cm="1">
        <f t="array" ref="K4934">IFERROR(_FV(_xldudf_EVEONLINE_TYPE(_FV(_FV(A4934,"type"),"id")),"Adjusted Price",TRUE),0)</f>
        <v>0</v>
      </c>
      <c r="L4934" s="4">
        <f t="shared" si="77"/>
        <v>0</v>
      </c>
    </row>
    <row r="4935" spans="2:12">
      <c r="B4935" t="str" cm="1">
        <f t="array" ref="B4935">IF(A4935="","-",_xldudf_EVEONLINE_GROUP(_FV(_FV(A4935,"type"),"groupID")))</f>
        <v>-</v>
      </c>
      <c r="C4935" t="str" cm="1">
        <f t="array" ref="C4935">IF(B4935="-","-",_xldudf_EVEONLINE_CATEGORY(_FV(B4935,"category_id")))</f>
        <v>-</v>
      </c>
      <c r="K4935" s="4" cm="1">
        <f t="array" ref="K4935">IFERROR(_FV(_xldudf_EVEONLINE_TYPE(_FV(_FV(A4935,"type"),"id")),"Adjusted Price",TRUE),0)</f>
        <v>0</v>
      </c>
      <c r="L4935" s="4">
        <f t="shared" si="77"/>
        <v>0</v>
      </c>
    </row>
    <row r="4936" spans="2:12">
      <c r="B4936" t="str" cm="1">
        <f t="array" ref="B4936">IF(A4936="","-",_xldudf_EVEONLINE_GROUP(_FV(_FV(A4936,"type"),"groupID")))</f>
        <v>-</v>
      </c>
      <c r="C4936" t="str" cm="1">
        <f t="array" ref="C4936">IF(B4936="-","-",_xldudf_EVEONLINE_CATEGORY(_FV(B4936,"category_id")))</f>
        <v>-</v>
      </c>
      <c r="K4936" s="4" cm="1">
        <f t="array" ref="K4936">IFERROR(_FV(_xldudf_EVEONLINE_TYPE(_FV(_FV(A4936,"type"),"id")),"Adjusted Price",TRUE),0)</f>
        <v>0</v>
      </c>
      <c r="L4936" s="4">
        <f t="shared" si="77"/>
        <v>0</v>
      </c>
    </row>
    <row r="4937" spans="2:12">
      <c r="B4937" t="str" cm="1">
        <f t="array" ref="B4937">IF(A4937="","-",_xldudf_EVEONLINE_GROUP(_FV(_FV(A4937,"type"),"groupID")))</f>
        <v>-</v>
      </c>
      <c r="C4937" t="str" cm="1">
        <f t="array" ref="C4937">IF(B4937="-","-",_xldudf_EVEONLINE_CATEGORY(_FV(B4937,"category_id")))</f>
        <v>-</v>
      </c>
      <c r="K4937" s="4" cm="1">
        <f t="array" ref="K4937">IFERROR(_FV(_xldudf_EVEONLINE_TYPE(_FV(_FV(A4937,"type"),"id")),"Adjusted Price",TRUE),0)</f>
        <v>0</v>
      </c>
      <c r="L4937" s="4">
        <f t="shared" si="77"/>
        <v>0</v>
      </c>
    </row>
    <row r="4938" spans="2:12">
      <c r="B4938" t="str" cm="1">
        <f t="array" ref="B4938">IF(A4938="","-",_xldudf_EVEONLINE_GROUP(_FV(_FV(A4938,"type"),"groupID")))</f>
        <v>-</v>
      </c>
      <c r="C4938" t="str" cm="1">
        <f t="array" ref="C4938">IF(B4938="-","-",_xldudf_EVEONLINE_CATEGORY(_FV(B4938,"category_id")))</f>
        <v>-</v>
      </c>
      <c r="K4938" s="4" cm="1">
        <f t="array" ref="K4938">IFERROR(_FV(_xldudf_EVEONLINE_TYPE(_FV(_FV(A4938,"type"),"id")),"Adjusted Price",TRUE),0)</f>
        <v>0</v>
      </c>
      <c r="L4938" s="4">
        <f t="shared" si="77"/>
        <v>0</v>
      </c>
    </row>
    <row r="4939" spans="2:12">
      <c r="B4939" t="str" cm="1">
        <f t="array" ref="B4939">IF(A4939="","-",_xldudf_EVEONLINE_GROUP(_FV(_FV(A4939,"type"),"groupID")))</f>
        <v>-</v>
      </c>
      <c r="C4939" t="str" cm="1">
        <f t="array" ref="C4939">IF(B4939="-","-",_xldudf_EVEONLINE_CATEGORY(_FV(B4939,"category_id")))</f>
        <v>-</v>
      </c>
      <c r="K4939" s="4" cm="1">
        <f t="array" ref="K4939">IFERROR(_FV(_xldudf_EVEONLINE_TYPE(_FV(_FV(A4939,"type"),"id")),"Adjusted Price",TRUE),0)</f>
        <v>0</v>
      </c>
      <c r="L4939" s="4">
        <f t="shared" si="77"/>
        <v>0</v>
      </c>
    </row>
    <row r="4940" spans="2:12">
      <c r="B4940" t="str" cm="1">
        <f t="array" ref="B4940">IF(A4940="","-",_xldudf_EVEONLINE_GROUP(_FV(_FV(A4940,"type"),"groupID")))</f>
        <v>-</v>
      </c>
      <c r="C4940" t="str" cm="1">
        <f t="array" ref="C4940">IF(B4940="-","-",_xldudf_EVEONLINE_CATEGORY(_FV(B4940,"category_id")))</f>
        <v>-</v>
      </c>
      <c r="K4940" s="4" cm="1">
        <f t="array" ref="K4940">IFERROR(_FV(_xldudf_EVEONLINE_TYPE(_FV(_FV(A4940,"type"),"id")),"Adjusted Price",TRUE),0)</f>
        <v>0</v>
      </c>
      <c r="L4940" s="4">
        <f t="shared" si="77"/>
        <v>0</v>
      </c>
    </row>
    <row r="4941" spans="2:12">
      <c r="B4941" t="str" cm="1">
        <f t="array" ref="B4941">IF(A4941="","-",_xldudf_EVEONLINE_GROUP(_FV(_FV(A4941,"type"),"groupID")))</f>
        <v>-</v>
      </c>
      <c r="C4941" t="str" cm="1">
        <f t="array" ref="C4941">IF(B4941="-","-",_xldudf_EVEONLINE_CATEGORY(_FV(B4941,"category_id")))</f>
        <v>-</v>
      </c>
      <c r="K4941" s="4" cm="1">
        <f t="array" ref="K4941">IFERROR(_FV(_xldudf_EVEONLINE_TYPE(_FV(_FV(A4941,"type"),"id")),"Adjusted Price",TRUE),0)</f>
        <v>0</v>
      </c>
      <c r="L4941" s="4">
        <f t="shared" si="77"/>
        <v>0</v>
      </c>
    </row>
    <row r="4942" spans="2:12">
      <c r="B4942" t="str" cm="1">
        <f t="array" ref="B4942">IF(A4942="","-",_xldudf_EVEONLINE_GROUP(_FV(_FV(A4942,"type"),"groupID")))</f>
        <v>-</v>
      </c>
      <c r="C4942" t="str" cm="1">
        <f t="array" ref="C4942">IF(B4942="-","-",_xldudf_EVEONLINE_CATEGORY(_FV(B4942,"category_id")))</f>
        <v>-</v>
      </c>
      <c r="K4942" s="4" cm="1">
        <f t="array" ref="K4942">IFERROR(_FV(_xldudf_EVEONLINE_TYPE(_FV(_FV(A4942,"type"),"id")),"Adjusted Price",TRUE),0)</f>
        <v>0</v>
      </c>
      <c r="L4942" s="4">
        <f t="shared" si="77"/>
        <v>0</v>
      </c>
    </row>
    <row r="4943" spans="2:12">
      <c r="B4943" t="str" cm="1">
        <f t="array" ref="B4943">IF(A4943="","-",_xldudf_EVEONLINE_GROUP(_FV(_FV(A4943,"type"),"groupID")))</f>
        <v>-</v>
      </c>
      <c r="C4943" t="str" cm="1">
        <f t="array" ref="C4943">IF(B4943="-","-",_xldudf_EVEONLINE_CATEGORY(_FV(B4943,"category_id")))</f>
        <v>-</v>
      </c>
      <c r="K4943" s="4" cm="1">
        <f t="array" ref="K4943">IFERROR(_FV(_xldudf_EVEONLINE_TYPE(_FV(_FV(A4943,"type"),"id")),"Adjusted Price",TRUE),0)</f>
        <v>0</v>
      </c>
      <c r="L4943" s="4">
        <f t="shared" si="77"/>
        <v>0</v>
      </c>
    </row>
    <row r="4944" spans="2:12">
      <c r="B4944" t="str" cm="1">
        <f t="array" ref="B4944">IF(A4944="","-",_xldudf_EVEONLINE_GROUP(_FV(_FV(A4944,"type"),"groupID")))</f>
        <v>-</v>
      </c>
      <c r="C4944" t="str" cm="1">
        <f t="array" ref="C4944">IF(B4944="-","-",_xldudf_EVEONLINE_CATEGORY(_FV(B4944,"category_id")))</f>
        <v>-</v>
      </c>
      <c r="K4944" s="4" cm="1">
        <f t="array" ref="K4944">IFERROR(_FV(_xldudf_EVEONLINE_TYPE(_FV(_FV(A4944,"type"),"id")),"Adjusted Price",TRUE),0)</f>
        <v>0</v>
      </c>
      <c r="L4944" s="4">
        <f t="shared" si="77"/>
        <v>0</v>
      </c>
    </row>
    <row r="4945" spans="2:12">
      <c r="B4945" t="str" cm="1">
        <f t="array" ref="B4945">IF(A4945="","-",_xldudf_EVEONLINE_GROUP(_FV(_FV(A4945,"type"),"groupID")))</f>
        <v>-</v>
      </c>
      <c r="C4945" t="str" cm="1">
        <f t="array" ref="C4945">IF(B4945="-","-",_xldudf_EVEONLINE_CATEGORY(_FV(B4945,"category_id")))</f>
        <v>-</v>
      </c>
      <c r="K4945" s="4" cm="1">
        <f t="array" ref="K4945">IFERROR(_FV(_xldudf_EVEONLINE_TYPE(_FV(_FV(A4945,"type"),"id")),"Adjusted Price",TRUE),0)</f>
        <v>0</v>
      </c>
      <c r="L4945" s="4">
        <f t="shared" si="77"/>
        <v>0</v>
      </c>
    </row>
    <row r="4946" spans="2:12">
      <c r="B4946" t="str" cm="1">
        <f t="array" ref="B4946">IF(A4946="","-",_xldudf_EVEONLINE_GROUP(_FV(_FV(A4946,"type"),"groupID")))</f>
        <v>-</v>
      </c>
      <c r="C4946" t="str" cm="1">
        <f t="array" ref="C4946">IF(B4946="-","-",_xldudf_EVEONLINE_CATEGORY(_FV(B4946,"category_id")))</f>
        <v>-</v>
      </c>
      <c r="K4946" s="4" cm="1">
        <f t="array" ref="K4946">IFERROR(_FV(_xldudf_EVEONLINE_TYPE(_FV(_FV(A4946,"type"),"id")),"Adjusted Price",TRUE),0)</f>
        <v>0</v>
      </c>
      <c r="L4946" s="4">
        <f t="shared" si="77"/>
        <v>0</v>
      </c>
    </row>
    <row r="4947" spans="2:12">
      <c r="B4947" t="str" cm="1">
        <f t="array" ref="B4947">IF(A4947="","-",_xldudf_EVEONLINE_GROUP(_FV(_FV(A4947,"type"),"groupID")))</f>
        <v>-</v>
      </c>
      <c r="C4947" t="str" cm="1">
        <f t="array" ref="C4947">IF(B4947="-","-",_xldudf_EVEONLINE_CATEGORY(_FV(B4947,"category_id")))</f>
        <v>-</v>
      </c>
      <c r="K4947" s="4" cm="1">
        <f t="array" ref="K4947">IFERROR(_FV(_xldudf_EVEONLINE_TYPE(_FV(_FV(A4947,"type"),"id")),"Adjusted Price",TRUE),0)</f>
        <v>0</v>
      </c>
      <c r="L4947" s="4">
        <f t="shared" si="77"/>
        <v>0</v>
      </c>
    </row>
    <row r="4948" spans="2:12">
      <c r="B4948" t="str" cm="1">
        <f t="array" ref="B4948">IF(A4948="","-",_xldudf_EVEONLINE_GROUP(_FV(_FV(A4948,"type"),"groupID")))</f>
        <v>-</v>
      </c>
      <c r="C4948" t="str" cm="1">
        <f t="array" ref="C4948">IF(B4948="-","-",_xldudf_EVEONLINE_CATEGORY(_FV(B4948,"category_id")))</f>
        <v>-</v>
      </c>
      <c r="K4948" s="4" cm="1">
        <f t="array" ref="K4948">IFERROR(_FV(_xldudf_EVEONLINE_TYPE(_FV(_FV(A4948,"type"),"id")),"Adjusted Price",TRUE),0)</f>
        <v>0</v>
      </c>
      <c r="L4948" s="4">
        <f t="shared" si="77"/>
        <v>0</v>
      </c>
    </row>
    <row r="4949" spans="2:12">
      <c r="B4949" t="str" cm="1">
        <f t="array" ref="B4949">IF(A4949="","-",_xldudf_EVEONLINE_GROUP(_FV(_FV(A4949,"type"),"groupID")))</f>
        <v>-</v>
      </c>
      <c r="C4949" t="str" cm="1">
        <f t="array" ref="C4949">IF(B4949="-","-",_xldudf_EVEONLINE_CATEGORY(_FV(B4949,"category_id")))</f>
        <v>-</v>
      </c>
      <c r="K4949" s="4" cm="1">
        <f t="array" ref="K4949">IFERROR(_FV(_xldudf_EVEONLINE_TYPE(_FV(_FV(A4949,"type"),"id")),"Adjusted Price",TRUE),0)</f>
        <v>0</v>
      </c>
      <c r="L4949" s="4">
        <f t="shared" si="77"/>
        <v>0</v>
      </c>
    </row>
    <row r="4950" spans="2:12">
      <c r="B4950" t="str" cm="1">
        <f t="array" ref="B4950">IF(A4950="","-",_xldudf_EVEONLINE_GROUP(_FV(_FV(A4950,"type"),"groupID")))</f>
        <v>-</v>
      </c>
      <c r="C4950" t="str" cm="1">
        <f t="array" ref="C4950">IF(B4950="-","-",_xldudf_EVEONLINE_CATEGORY(_FV(B4950,"category_id")))</f>
        <v>-</v>
      </c>
      <c r="K4950" s="4" cm="1">
        <f t="array" ref="K4950">IFERROR(_FV(_xldudf_EVEONLINE_TYPE(_FV(_FV(A4950,"type"),"id")),"Adjusted Price",TRUE),0)</f>
        <v>0</v>
      </c>
      <c r="L4950" s="4">
        <f t="shared" si="77"/>
        <v>0</v>
      </c>
    </row>
    <row r="4951" spans="2:12">
      <c r="B4951" t="str" cm="1">
        <f t="array" ref="B4951">IF(A4951="","-",_xldudf_EVEONLINE_GROUP(_FV(_FV(A4951,"type"),"groupID")))</f>
        <v>-</v>
      </c>
      <c r="C4951" t="str" cm="1">
        <f t="array" ref="C4951">IF(B4951="-","-",_xldudf_EVEONLINE_CATEGORY(_FV(B4951,"category_id")))</f>
        <v>-</v>
      </c>
      <c r="K4951" s="4" cm="1">
        <f t="array" ref="K4951">IFERROR(_FV(_xldudf_EVEONLINE_TYPE(_FV(_FV(A4951,"type"),"id")),"Adjusted Price",TRUE),0)</f>
        <v>0</v>
      </c>
      <c r="L4951" s="4">
        <f t="shared" si="77"/>
        <v>0</v>
      </c>
    </row>
    <row r="4952" spans="2:12">
      <c r="B4952" t="str" cm="1">
        <f t="array" ref="B4952">IF(A4952="","-",_xldudf_EVEONLINE_GROUP(_FV(_FV(A4952,"type"),"groupID")))</f>
        <v>-</v>
      </c>
      <c r="C4952" t="str" cm="1">
        <f t="array" ref="C4952">IF(B4952="-","-",_xldudf_EVEONLINE_CATEGORY(_FV(B4952,"category_id")))</f>
        <v>-</v>
      </c>
      <c r="K4952" s="4" cm="1">
        <f t="array" ref="K4952">IFERROR(_FV(_xldudf_EVEONLINE_TYPE(_FV(_FV(A4952,"type"),"id")),"Adjusted Price",TRUE),0)</f>
        <v>0</v>
      </c>
      <c r="L4952" s="4">
        <f t="shared" si="77"/>
        <v>0</v>
      </c>
    </row>
    <row r="4953" spans="2:12">
      <c r="B4953" t="str" cm="1">
        <f t="array" ref="B4953">IF(A4953="","-",_xldudf_EVEONLINE_GROUP(_FV(_FV(A4953,"type"),"groupID")))</f>
        <v>-</v>
      </c>
      <c r="C4953" t="str" cm="1">
        <f t="array" ref="C4953">IF(B4953="-","-",_xldudf_EVEONLINE_CATEGORY(_FV(B4953,"category_id")))</f>
        <v>-</v>
      </c>
      <c r="K4953" s="4" cm="1">
        <f t="array" ref="K4953">IFERROR(_FV(_xldudf_EVEONLINE_TYPE(_FV(_FV(A4953,"type"),"id")),"Adjusted Price",TRUE),0)</f>
        <v>0</v>
      </c>
      <c r="L4953" s="4">
        <f t="shared" si="77"/>
        <v>0</v>
      </c>
    </row>
    <row r="4954" spans="2:12">
      <c r="B4954" t="str" cm="1">
        <f t="array" ref="B4954">IF(A4954="","-",_xldudf_EVEONLINE_GROUP(_FV(_FV(A4954,"type"),"groupID")))</f>
        <v>-</v>
      </c>
      <c r="C4954" t="str" cm="1">
        <f t="array" ref="C4954">IF(B4954="-","-",_xldudf_EVEONLINE_CATEGORY(_FV(B4954,"category_id")))</f>
        <v>-</v>
      </c>
      <c r="K4954" s="4" cm="1">
        <f t="array" ref="K4954">IFERROR(_FV(_xldudf_EVEONLINE_TYPE(_FV(_FV(A4954,"type"),"id")),"Adjusted Price",TRUE),0)</f>
        <v>0</v>
      </c>
      <c r="L4954" s="4">
        <f t="shared" si="77"/>
        <v>0</v>
      </c>
    </row>
    <row r="4955" spans="2:12">
      <c r="B4955" t="str" cm="1">
        <f t="array" ref="B4955">IF(A4955="","-",_xldudf_EVEONLINE_GROUP(_FV(_FV(A4955,"type"),"groupID")))</f>
        <v>-</v>
      </c>
      <c r="C4955" t="str" cm="1">
        <f t="array" ref="C4955">IF(B4955="-","-",_xldudf_EVEONLINE_CATEGORY(_FV(B4955,"category_id")))</f>
        <v>-</v>
      </c>
      <c r="K4955" s="4" cm="1">
        <f t="array" ref="K4955">IFERROR(_FV(_xldudf_EVEONLINE_TYPE(_FV(_FV(A4955,"type"),"id")),"Adjusted Price",TRUE),0)</f>
        <v>0</v>
      </c>
      <c r="L4955" s="4">
        <f t="shared" si="77"/>
        <v>0</v>
      </c>
    </row>
    <row r="4956" spans="2:12">
      <c r="B4956" t="str" cm="1">
        <f t="array" ref="B4956">IF(A4956="","-",_xldudf_EVEONLINE_GROUP(_FV(_FV(A4956,"type"),"groupID")))</f>
        <v>-</v>
      </c>
      <c r="C4956" t="str" cm="1">
        <f t="array" ref="C4956">IF(B4956="-","-",_xldudf_EVEONLINE_CATEGORY(_FV(B4956,"category_id")))</f>
        <v>-</v>
      </c>
      <c r="K4956" s="4" cm="1">
        <f t="array" ref="K4956">IFERROR(_FV(_xldudf_EVEONLINE_TYPE(_FV(_FV(A4956,"type"),"id")),"Adjusted Price",TRUE),0)</f>
        <v>0</v>
      </c>
      <c r="L4956" s="4">
        <f t="shared" si="77"/>
        <v>0</v>
      </c>
    </row>
    <row r="4957" spans="2:12">
      <c r="B4957" t="str" cm="1">
        <f t="array" ref="B4957">IF(A4957="","-",_xldudf_EVEONLINE_GROUP(_FV(_FV(A4957,"type"),"groupID")))</f>
        <v>-</v>
      </c>
      <c r="C4957" t="str" cm="1">
        <f t="array" ref="C4957">IF(B4957="-","-",_xldudf_EVEONLINE_CATEGORY(_FV(B4957,"category_id")))</f>
        <v>-</v>
      </c>
      <c r="K4957" s="4" cm="1">
        <f t="array" ref="K4957">IFERROR(_FV(_xldudf_EVEONLINE_TYPE(_FV(_FV(A4957,"type"),"id")),"Adjusted Price",TRUE),0)</f>
        <v>0</v>
      </c>
      <c r="L4957" s="4">
        <f t="shared" si="77"/>
        <v>0</v>
      </c>
    </row>
    <row r="4958" spans="2:12">
      <c r="B4958" t="str" cm="1">
        <f t="array" ref="B4958">IF(A4958="","-",_xldudf_EVEONLINE_GROUP(_FV(_FV(A4958,"type"),"groupID")))</f>
        <v>-</v>
      </c>
      <c r="C4958" t="str" cm="1">
        <f t="array" ref="C4958">IF(B4958="-","-",_xldudf_EVEONLINE_CATEGORY(_FV(B4958,"category_id")))</f>
        <v>-</v>
      </c>
      <c r="K4958" s="4" cm="1">
        <f t="array" ref="K4958">IFERROR(_FV(_xldudf_EVEONLINE_TYPE(_FV(_FV(A4958,"type"),"id")),"Adjusted Price",TRUE),0)</f>
        <v>0</v>
      </c>
      <c r="L4958" s="4">
        <f t="shared" si="77"/>
        <v>0</v>
      </c>
    </row>
    <row r="4959" spans="2:12">
      <c r="B4959" t="str" cm="1">
        <f t="array" ref="B4959">IF(A4959="","-",_xldudf_EVEONLINE_GROUP(_FV(_FV(A4959,"type"),"groupID")))</f>
        <v>-</v>
      </c>
      <c r="C4959" t="str" cm="1">
        <f t="array" ref="C4959">IF(B4959="-","-",_xldudf_EVEONLINE_CATEGORY(_FV(B4959,"category_id")))</f>
        <v>-</v>
      </c>
      <c r="K4959" s="4" cm="1">
        <f t="array" ref="K4959">IFERROR(_FV(_xldudf_EVEONLINE_TYPE(_FV(_FV(A4959,"type"),"id")),"Adjusted Price",TRUE),0)</f>
        <v>0</v>
      </c>
      <c r="L4959" s="4">
        <f t="shared" si="77"/>
        <v>0</v>
      </c>
    </row>
    <row r="4960" spans="2:12">
      <c r="B4960" t="str" cm="1">
        <f t="array" ref="B4960">IF(A4960="","-",_xldudf_EVEONLINE_GROUP(_FV(_FV(A4960,"type"),"groupID")))</f>
        <v>-</v>
      </c>
      <c r="C4960" t="str" cm="1">
        <f t="array" ref="C4960">IF(B4960="-","-",_xldudf_EVEONLINE_CATEGORY(_FV(B4960,"category_id")))</f>
        <v>-</v>
      </c>
      <c r="K4960" s="4" cm="1">
        <f t="array" ref="K4960">IFERROR(_FV(_xldudf_EVEONLINE_TYPE(_FV(_FV(A4960,"type"),"id")),"Adjusted Price",TRUE),0)</f>
        <v>0</v>
      </c>
      <c r="L4960" s="4">
        <f t="shared" si="77"/>
        <v>0</v>
      </c>
    </row>
    <row r="4961" spans="2:12">
      <c r="B4961" t="str" cm="1">
        <f t="array" ref="B4961">IF(A4961="","-",_xldudf_EVEONLINE_GROUP(_FV(_FV(A4961,"type"),"groupID")))</f>
        <v>-</v>
      </c>
      <c r="C4961" t="str" cm="1">
        <f t="array" ref="C4961">IF(B4961="-","-",_xldudf_EVEONLINE_CATEGORY(_FV(B4961,"category_id")))</f>
        <v>-</v>
      </c>
      <c r="K4961" s="4" cm="1">
        <f t="array" ref="K4961">IFERROR(_FV(_xldudf_EVEONLINE_TYPE(_FV(_FV(A4961,"type"),"id")),"Adjusted Price",TRUE),0)</f>
        <v>0</v>
      </c>
      <c r="L4961" s="4">
        <f t="shared" si="77"/>
        <v>0</v>
      </c>
    </row>
    <row r="4962" spans="2:12">
      <c r="B4962" t="str" cm="1">
        <f t="array" ref="B4962">IF(A4962="","-",_xldudf_EVEONLINE_GROUP(_FV(_FV(A4962,"type"),"groupID")))</f>
        <v>-</v>
      </c>
      <c r="C4962" t="str" cm="1">
        <f t="array" ref="C4962">IF(B4962="-","-",_xldudf_EVEONLINE_CATEGORY(_FV(B4962,"category_id")))</f>
        <v>-</v>
      </c>
      <c r="K4962" s="4" cm="1">
        <f t="array" ref="K4962">IFERROR(_FV(_xldudf_EVEONLINE_TYPE(_FV(_FV(A4962,"type"),"id")),"Adjusted Price",TRUE),0)</f>
        <v>0</v>
      </c>
      <c r="L4962" s="4">
        <f t="shared" si="77"/>
        <v>0</v>
      </c>
    </row>
    <row r="4963" spans="2:12">
      <c r="B4963" t="str" cm="1">
        <f t="array" ref="B4963">IF(A4963="","-",_xldudf_EVEONLINE_GROUP(_FV(_FV(A4963,"type"),"groupID")))</f>
        <v>-</v>
      </c>
      <c r="C4963" t="str" cm="1">
        <f t="array" ref="C4963">IF(B4963="-","-",_xldudf_EVEONLINE_CATEGORY(_FV(B4963,"category_id")))</f>
        <v>-</v>
      </c>
      <c r="K4963" s="4" cm="1">
        <f t="array" ref="K4963">IFERROR(_FV(_xldudf_EVEONLINE_TYPE(_FV(_FV(A4963,"type"),"id")),"Adjusted Price",TRUE),0)</f>
        <v>0</v>
      </c>
      <c r="L4963" s="4">
        <f t="shared" si="77"/>
        <v>0</v>
      </c>
    </row>
    <row r="4964" spans="2:12">
      <c r="B4964" t="str" cm="1">
        <f t="array" ref="B4964">IF(A4964="","-",_xldudf_EVEONLINE_GROUP(_FV(_FV(A4964,"type"),"groupID")))</f>
        <v>-</v>
      </c>
      <c r="C4964" t="str" cm="1">
        <f t="array" ref="C4964">IF(B4964="-","-",_xldudf_EVEONLINE_CATEGORY(_FV(B4964,"category_id")))</f>
        <v>-</v>
      </c>
      <c r="K4964" s="4" cm="1">
        <f t="array" ref="K4964">IFERROR(_FV(_xldudf_EVEONLINE_TYPE(_FV(_FV(A4964,"type"),"id")),"Adjusted Price",TRUE),0)</f>
        <v>0</v>
      </c>
      <c r="L4964" s="4">
        <f t="shared" si="77"/>
        <v>0</v>
      </c>
    </row>
    <row r="4965" spans="2:12">
      <c r="B4965" t="str" cm="1">
        <f t="array" ref="B4965">IF(A4965="","-",_xldudf_EVEONLINE_GROUP(_FV(_FV(A4965,"type"),"groupID")))</f>
        <v>-</v>
      </c>
      <c r="C4965" t="str" cm="1">
        <f t="array" ref="C4965">IF(B4965="-","-",_xldudf_EVEONLINE_CATEGORY(_FV(B4965,"category_id")))</f>
        <v>-</v>
      </c>
      <c r="K4965" s="4" cm="1">
        <f t="array" ref="K4965">IFERROR(_FV(_xldudf_EVEONLINE_TYPE(_FV(_FV(A4965,"type"),"id")),"Adjusted Price",TRUE),0)</f>
        <v>0</v>
      </c>
      <c r="L4965" s="4">
        <f t="shared" si="77"/>
        <v>0</v>
      </c>
    </row>
    <row r="4966" spans="2:12">
      <c r="B4966" t="str" cm="1">
        <f t="array" ref="B4966">IF(A4966="","-",_xldudf_EVEONLINE_GROUP(_FV(_FV(A4966,"type"),"groupID")))</f>
        <v>-</v>
      </c>
      <c r="C4966" t="str" cm="1">
        <f t="array" ref="C4966">IF(B4966="-","-",_xldudf_EVEONLINE_CATEGORY(_FV(B4966,"category_id")))</f>
        <v>-</v>
      </c>
      <c r="K4966" s="4" cm="1">
        <f t="array" ref="K4966">IFERROR(_FV(_xldudf_EVEONLINE_TYPE(_FV(_FV(A4966,"type"),"id")),"Adjusted Price",TRUE),0)</f>
        <v>0</v>
      </c>
      <c r="L4966" s="4">
        <f t="shared" si="77"/>
        <v>0</v>
      </c>
    </row>
    <row r="4967" spans="2:12">
      <c r="B4967" t="str" cm="1">
        <f t="array" ref="B4967">IF(A4967="","-",_xldudf_EVEONLINE_GROUP(_FV(_FV(A4967,"type"),"groupID")))</f>
        <v>-</v>
      </c>
      <c r="C4967" t="str" cm="1">
        <f t="array" ref="C4967">IF(B4967="-","-",_xldudf_EVEONLINE_CATEGORY(_FV(B4967,"category_id")))</f>
        <v>-</v>
      </c>
      <c r="K4967" s="4" cm="1">
        <f t="array" ref="K4967">IFERROR(_FV(_xldudf_EVEONLINE_TYPE(_FV(_FV(A4967,"type"),"id")),"Adjusted Price",TRUE),0)</f>
        <v>0</v>
      </c>
      <c r="L4967" s="4">
        <f t="shared" si="77"/>
        <v>0</v>
      </c>
    </row>
    <row r="4968" spans="2:12">
      <c r="B4968" t="str" cm="1">
        <f t="array" ref="B4968">IF(A4968="","-",_xldudf_EVEONLINE_GROUP(_FV(_FV(A4968,"type"),"groupID")))</f>
        <v>-</v>
      </c>
      <c r="C4968" t="str" cm="1">
        <f t="array" ref="C4968">IF(B4968="-","-",_xldudf_EVEONLINE_CATEGORY(_FV(B4968,"category_id")))</f>
        <v>-</v>
      </c>
      <c r="K4968" s="4" cm="1">
        <f t="array" ref="K4968">IFERROR(_FV(_xldudf_EVEONLINE_TYPE(_FV(_FV(A4968,"type"),"id")),"Adjusted Price",TRUE),0)</f>
        <v>0</v>
      </c>
      <c r="L4968" s="4">
        <f t="shared" si="77"/>
        <v>0</v>
      </c>
    </row>
    <row r="4969" spans="2:12">
      <c r="B4969" t="str" cm="1">
        <f t="array" ref="B4969">IF(A4969="","-",_xldudf_EVEONLINE_GROUP(_FV(_FV(A4969,"type"),"groupID")))</f>
        <v>-</v>
      </c>
      <c r="C4969" t="str" cm="1">
        <f t="array" ref="C4969">IF(B4969="-","-",_xldudf_EVEONLINE_CATEGORY(_FV(B4969,"category_id")))</f>
        <v>-</v>
      </c>
      <c r="K4969" s="4" cm="1">
        <f t="array" ref="K4969">IFERROR(_FV(_xldudf_EVEONLINE_TYPE(_FV(_FV(A4969,"type"),"id")),"Adjusted Price",TRUE),0)</f>
        <v>0</v>
      </c>
      <c r="L4969" s="4">
        <f t="shared" si="77"/>
        <v>0</v>
      </c>
    </row>
    <row r="4970" spans="2:12">
      <c r="B4970" t="str" cm="1">
        <f t="array" ref="B4970">IF(A4970="","-",_xldudf_EVEONLINE_GROUP(_FV(_FV(A4970,"type"),"groupID")))</f>
        <v>-</v>
      </c>
      <c r="C4970" t="str" cm="1">
        <f t="array" ref="C4970">IF(B4970="-","-",_xldudf_EVEONLINE_CATEGORY(_FV(B4970,"category_id")))</f>
        <v>-</v>
      </c>
      <c r="K4970" s="4" cm="1">
        <f t="array" ref="K4970">IFERROR(_FV(_xldudf_EVEONLINE_TYPE(_FV(_FV(A4970,"type"),"id")),"Adjusted Price",TRUE),0)</f>
        <v>0</v>
      </c>
      <c r="L4970" s="4">
        <f t="shared" si="77"/>
        <v>0</v>
      </c>
    </row>
    <row r="4971" spans="2:12">
      <c r="B4971" t="str" cm="1">
        <f t="array" ref="B4971">IF(A4971="","-",_xldudf_EVEONLINE_GROUP(_FV(_FV(A4971,"type"),"groupID")))</f>
        <v>-</v>
      </c>
      <c r="C4971" t="str" cm="1">
        <f t="array" ref="C4971">IF(B4971="-","-",_xldudf_EVEONLINE_CATEGORY(_FV(B4971,"category_id")))</f>
        <v>-</v>
      </c>
      <c r="K4971" s="4" cm="1">
        <f t="array" ref="K4971">IFERROR(_FV(_xldudf_EVEONLINE_TYPE(_FV(_FV(A4971,"type"),"id")),"Adjusted Price",TRUE),0)</f>
        <v>0</v>
      </c>
      <c r="L4971" s="4">
        <f t="shared" si="77"/>
        <v>0</v>
      </c>
    </row>
    <row r="4972" spans="2:12">
      <c r="B4972" t="str" cm="1">
        <f t="array" ref="B4972">IF(A4972="","-",_xldudf_EVEONLINE_GROUP(_FV(_FV(A4972,"type"),"groupID")))</f>
        <v>-</v>
      </c>
      <c r="C4972" t="str" cm="1">
        <f t="array" ref="C4972">IF(B4972="-","-",_xldudf_EVEONLINE_CATEGORY(_FV(B4972,"category_id")))</f>
        <v>-</v>
      </c>
      <c r="K4972" s="4" cm="1">
        <f t="array" ref="K4972">IFERROR(_FV(_xldudf_EVEONLINE_TYPE(_FV(_FV(A4972,"type"),"id")),"Adjusted Price",TRUE),0)</f>
        <v>0</v>
      </c>
      <c r="L4972" s="4">
        <f t="shared" si="77"/>
        <v>0</v>
      </c>
    </row>
    <row r="4973" spans="2:12">
      <c r="B4973" t="str" cm="1">
        <f t="array" ref="B4973">IF(A4973="","-",_xldudf_EVEONLINE_GROUP(_FV(_FV(A4973,"type"),"groupID")))</f>
        <v>-</v>
      </c>
      <c r="C4973" t="str" cm="1">
        <f t="array" ref="C4973">IF(B4973="-","-",_xldudf_EVEONLINE_CATEGORY(_FV(B4973,"category_id")))</f>
        <v>-</v>
      </c>
      <c r="K4973" s="4" cm="1">
        <f t="array" ref="K4973">IFERROR(_FV(_xldudf_EVEONLINE_TYPE(_FV(_FV(A4973,"type"),"id")),"Adjusted Price",TRUE),0)</f>
        <v>0</v>
      </c>
      <c r="L4973" s="4">
        <f t="shared" si="77"/>
        <v>0</v>
      </c>
    </row>
    <row r="4974" spans="2:12">
      <c r="B4974" t="str" cm="1">
        <f t="array" ref="B4974">IF(A4974="","-",_xldudf_EVEONLINE_GROUP(_FV(_FV(A4974,"type"),"groupID")))</f>
        <v>-</v>
      </c>
      <c r="C4974" t="str" cm="1">
        <f t="array" ref="C4974">IF(B4974="-","-",_xldudf_EVEONLINE_CATEGORY(_FV(B4974,"category_id")))</f>
        <v>-</v>
      </c>
      <c r="K4974" s="4" cm="1">
        <f t="array" ref="K4974">IFERROR(_FV(_xldudf_EVEONLINE_TYPE(_FV(_FV(A4974,"type"),"id")),"Adjusted Price",TRUE),0)</f>
        <v>0</v>
      </c>
      <c r="L4974" s="4">
        <f t="shared" si="77"/>
        <v>0</v>
      </c>
    </row>
    <row r="4975" spans="2:12">
      <c r="B4975" t="str" cm="1">
        <f t="array" ref="B4975">IF(A4975="","-",_xldudf_EVEONLINE_GROUP(_FV(_FV(A4975,"type"),"groupID")))</f>
        <v>-</v>
      </c>
      <c r="C4975" t="str" cm="1">
        <f t="array" ref="C4975">IF(B4975="-","-",_xldudf_EVEONLINE_CATEGORY(_FV(B4975,"category_id")))</f>
        <v>-</v>
      </c>
      <c r="K4975" s="4" cm="1">
        <f t="array" ref="K4975">IFERROR(_FV(_xldudf_EVEONLINE_TYPE(_FV(_FV(A4975,"type"),"id")),"Adjusted Price",TRUE),0)</f>
        <v>0</v>
      </c>
      <c r="L4975" s="4">
        <f t="shared" si="77"/>
        <v>0</v>
      </c>
    </row>
    <row r="4976" spans="2:12">
      <c r="B4976" t="str" cm="1">
        <f t="array" ref="B4976">IF(A4976="","-",_xldudf_EVEONLINE_GROUP(_FV(_FV(A4976,"type"),"groupID")))</f>
        <v>-</v>
      </c>
      <c r="C4976" t="str" cm="1">
        <f t="array" ref="C4976">IF(B4976="-","-",_xldudf_EVEONLINE_CATEGORY(_FV(B4976,"category_id")))</f>
        <v>-</v>
      </c>
      <c r="K4976" s="4" cm="1">
        <f t="array" ref="K4976">IFERROR(_FV(_xldudf_EVEONLINE_TYPE(_FV(_FV(A4976,"type"),"id")),"Adjusted Price",TRUE),0)</f>
        <v>0</v>
      </c>
      <c r="L4976" s="4">
        <f t="shared" si="77"/>
        <v>0</v>
      </c>
    </row>
    <row r="4977" spans="2:12">
      <c r="B4977" t="str" cm="1">
        <f t="array" ref="B4977">IF(A4977="","-",_xldudf_EVEONLINE_GROUP(_FV(_FV(A4977,"type"),"groupID")))</f>
        <v>-</v>
      </c>
      <c r="C4977" t="str" cm="1">
        <f t="array" ref="C4977">IF(B4977="-","-",_xldudf_EVEONLINE_CATEGORY(_FV(B4977,"category_id")))</f>
        <v>-</v>
      </c>
      <c r="K4977" s="4" cm="1">
        <f t="array" ref="K4977">IFERROR(_FV(_xldudf_EVEONLINE_TYPE(_FV(_FV(A4977,"type"),"id")),"Adjusted Price",TRUE),0)</f>
        <v>0</v>
      </c>
      <c r="L4977" s="4">
        <f t="shared" si="77"/>
        <v>0</v>
      </c>
    </row>
    <row r="4978" spans="2:12">
      <c r="B4978" t="str" cm="1">
        <f t="array" ref="B4978">IF(A4978="","-",_xldudf_EVEONLINE_GROUP(_FV(_FV(A4978,"type"),"groupID")))</f>
        <v>-</v>
      </c>
      <c r="C4978" t="str" cm="1">
        <f t="array" ref="C4978">IF(B4978="-","-",_xldudf_EVEONLINE_CATEGORY(_FV(B4978,"category_id")))</f>
        <v>-</v>
      </c>
      <c r="K4978" s="4" cm="1">
        <f t="array" ref="K4978">IFERROR(_FV(_xldudf_EVEONLINE_TYPE(_FV(_FV(A4978,"type"),"id")),"Adjusted Price",TRUE),0)</f>
        <v>0</v>
      </c>
      <c r="L4978" s="4">
        <f t="shared" si="77"/>
        <v>0</v>
      </c>
    </row>
    <row r="4979" spans="2:12">
      <c r="B4979" t="str" cm="1">
        <f t="array" ref="B4979">IF(A4979="","-",_xldudf_EVEONLINE_GROUP(_FV(_FV(A4979,"type"),"groupID")))</f>
        <v>-</v>
      </c>
      <c r="C4979" t="str" cm="1">
        <f t="array" ref="C4979">IF(B4979="-","-",_xldudf_EVEONLINE_CATEGORY(_FV(B4979,"category_id")))</f>
        <v>-</v>
      </c>
      <c r="K4979" s="4" cm="1">
        <f t="array" ref="K4979">IFERROR(_FV(_xldudf_EVEONLINE_TYPE(_FV(_FV(A4979,"type"),"id")),"Adjusted Price",TRUE),0)</f>
        <v>0</v>
      </c>
      <c r="L4979" s="4">
        <f t="shared" si="77"/>
        <v>0</v>
      </c>
    </row>
    <row r="4980" spans="2:12">
      <c r="B4980" t="str" cm="1">
        <f t="array" ref="B4980">IF(A4980="","-",_xldudf_EVEONLINE_GROUP(_FV(_FV(A4980,"type"),"groupID")))</f>
        <v>-</v>
      </c>
      <c r="C4980" t="str" cm="1">
        <f t="array" ref="C4980">IF(B4980="-","-",_xldudf_EVEONLINE_CATEGORY(_FV(B4980,"category_id")))</f>
        <v>-</v>
      </c>
      <c r="K4980" s="4" cm="1">
        <f t="array" ref="K4980">IFERROR(_FV(_xldudf_EVEONLINE_TYPE(_FV(_FV(A4980,"type"),"id")),"Adjusted Price",TRUE),0)</f>
        <v>0</v>
      </c>
      <c r="L4980" s="4">
        <f t="shared" si="77"/>
        <v>0</v>
      </c>
    </row>
    <row r="4981" spans="2:12">
      <c r="B4981" t="str" cm="1">
        <f t="array" ref="B4981">IF(A4981="","-",_xldudf_EVEONLINE_GROUP(_FV(_FV(A4981,"type"),"groupID")))</f>
        <v>-</v>
      </c>
      <c r="C4981" t="str" cm="1">
        <f t="array" ref="C4981">IF(B4981="-","-",_xldudf_EVEONLINE_CATEGORY(_FV(B4981,"category_id")))</f>
        <v>-</v>
      </c>
      <c r="K4981" s="4" cm="1">
        <f t="array" ref="K4981">IFERROR(_FV(_xldudf_EVEONLINE_TYPE(_FV(_FV(A4981,"type"),"id")),"Adjusted Price",TRUE),0)</f>
        <v>0</v>
      </c>
      <c r="L4981" s="4">
        <f t="shared" si="77"/>
        <v>0</v>
      </c>
    </row>
    <row r="4982" spans="2:12">
      <c r="B4982" t="str" cm="1">
        <f t="array" ref="B4982">IF(A4982="","-",_xldudf_EVEONLINE_GROUP(_FV(_FV(A4982,"type"),"groupID")))</f>
        <v>-</v>
      </c>
      <c r="C4982" t="str" cm="1">
        <f t="array" ref="C4982">IF(B4982="-","-",_xldudf_EVEONLINE_CATEGORY(_FV(B4982,"category_id")))</f>
        <v>-</v>
      </c>
      <c r="K4982" s="4" cm="1">
        <f t="array" ref="K4982">IFERROR(_FV(_xldudf_EVEONLINE_TYPE(_FV(_FV(A4982,"type"),"id")),"Adjusted Price",TRUE),0)</f>
        <v>0</v>
      </c>
      <c r="L4982" s="4">
        <f t="shared" si="77"/>
        <v>0</v>
      </c>
    </row>
    <row r="4983" spans="2:12">
      <c r="B4983" t="str" cm="1">
        <f t="array" ref="B4983">IF(A4983="","-",_xldudf_EVEONLINE_GROUP(_FV(_FV(A4983,"type"),"groupID")))</f>
        <v>-</v>
      </c>
      <c r="C4983" t="str" cm="1">
        <f t="array" ref="C4983">IF(B4983="-","-",_xldudf_EVEONLINE_CATEGORY(_FV(B4983,"category_id")))</f>
        <v>-</v>
      </c>
      <c r="K4983" s="4" cm="1">
        <f t="array" ref="K4983">IFERROR(_FV(_xldudf_EVEONLINE_TYPE(_FV(_FV(A4983,"type"),"id")),"Adjusted Price",TRUE),0)</f>
        <v>0</v>
      </c>
      <c r="L4983" s="4">
        <f t="shared" si="77"/>
        <v>0</v>
      </c>
    </row>
    <row r="4984" spans="2:12">
      <c r="B4984" t="str" cm="1">
        <f t="array" ref="B4984">IF(A4984="","-",_xldudf_EVEONLINE_GROUP(_FV(_FV(A4984,"type"),"groupID")))</f>
        <v>-</v>
      </c>
      <c r="C4984" t="str" cm="1">
        <f t="array" ref="C4984">IF(B4984="-","-",_xldudf_EVEONLINE_CATEGORY(_FV(B4984,"category_id")))</f>
        <v>-</v>
      </c>
      <c r="K4984" s="4" cm="1">
        <f t="array" ref="K4984">IFERROR(_FV(_xldudf_EVEONLINE_TYPE(_FV(_FV(A4984,"type"),"id")),"Adjusted Price",TRUE),0)</f>
        <v>0</v>
      </c>
      <c r="L4984" s="4">
        <f t="shared" si="77"/>
        <v>0</v>
      </c>
    </row>
    <row r="4985" spans="2:12">
      <c r="B4985" t="str" cm="1">
        <f t="array" ref="B4985">IF(A4985="","-",_xldudf_EVEONLINE_GROUP(_FV(_FV(A4985,"type"),"groupID")))</f>
        <v>-</v>
      </c>
      <c r="C4985" t="str" cm="1">
        <f t="array" ref="C4985">IF(B4985="-","-",_xldudf_EVEONLINE_CATEGORY(_FV(B4985,"category_id")))</f>
        <v>-</v>
      </c>
      <c r="K4985" s="4" cm="1">
        <f t="array" ref="K4985">IFERROR(_FV(_xldudf_EVEONLINE_TYPE(_FV(_FV(A4985,"type"),"id")),"Adjusted Price",TRUE),0)</f>
        <v>0</v>
      </c>
      <c r="L4985" s="4">
        <f t="shared" si="77"/>
        <v>0</v>
      </c>
    </row>
    <row r="4986" spans="2:12">
      <c r="B4986" t="str" cm="1">
        <f t="array" ref="B4986">IF(A4986="","-",_xldudf_EVEONLINE_GROUP(_FV(_FV(A4986,"type"),"groupID")))</f>
        <v>-</v>
      </c>
      <c r="C4986" t="str" cm="1">
        <f t="array" ref="C4986">IF(B4986="-","-",_xldudf_EVEONLINE_CATEGORY(_FV(B4986,"category_id")))</f>
        <v>-</v>
      </c>
      <c r="K4986" s="4" cm="1">
        <f t="array" ref="K4986">IFERROR(_FV(_xldudf_EVEONLINE_TYPE(_FV(_FV(A4986,"type"),"id")),"Adjusted Price",TRUE),0)</f>
        <v>0</v>
      </c>
      <c r="L4986" s="4">
        <f t="shared" si="77"/>
        <v>0</v>
      </c>
    </row>
    <row r="4987" spans="2:12">
      <c r="B4987" t="str" cm="1">
        <f t="array" ref="B4987">IF(A4987="","-",_xldudf_EVEONLINE_GROUP(_FV(_FV(A4987,"type"),"groupID")))</f>
        <v>-</v>
      </c>
      <c r="C4987" t="str" cm="1">
        <f t="array" ref="C4987">IF(B4987="-","-",_xldudf_EVEONLINE_CATEGORY(_FV(B4987,"category_id")))</f>
        <v>-</v>
      </c>
      <c r="K4987" s="4" cm="1">
        <f t="array" ref="K4987">IFERROR(_FV(_xldudf_EVEONLINE_TYPE(_FV(_FV(A4987,"type"),"id")),"Adjusted Price",TRUE),0)</f>
        <v>0</v>
      </c>
      <c r="L4987" s="4">
        <f t="shared" si="77"/>
        <v>0</v>
      </c>
    </row>
    <row r="4988" spans="2:12">
      <c r="B4988" t="str" cm="1">
        <f t="array" ref="B4988">IF(A4988="","-",_xldudf_EVEONLINE_GROUP(_FV(_FV(A4988,"type"),"groupID")))</f>
        <v>-</v>
      </c>
      <c r="C4988" t="str" cm="1">
        <f t="array" ref="C4988">IF(B4988="-","-",_xldudf_EVEONLINE_CATEGORY(_FV(B4988,"category_id")))</f>
        <v>-</v>
      </c>
      <c r="K4988" s="4" cm="1">
        <f t="array" ref="K4988">IFERROR(_FV(_xldudf_EVEONLINE_TYPE(_FV(_FV(A4988,"type"),"id")),"Adjusted Price",TRUE),0)</f>
        <v>0</v>
      </c>
      <c r="L4988" s="4">
        <f t="shared" si="77"/>
        <v>0</v>
      </c>
    </row>
    <row r="4989" spans="2:12">
      <c r="B4989" t="str" cm="1">
        <f t="array" ref="B4989">IF(A4989="","-",_xldudf_EVEONLINE_GROUP(_FV(_FV(A4989,"type"),"groupID")))</f>
        <v>-</v>
      </c>
      <c r="C4989" t="str" cm="1">
        <f t="array" ref="C4989">IF(B4989="-","-",_xldudf_EVEONLINE_CATEGORY(_FV(B4989,"category_id")))</f>
        <v>-</v>
      </c>
      <c r="K4989" s="4" cm="1">
        <f t="array" ref="K4989">IFERROR(_FV(_xldudf_EVEONLINE_TYPE(_FV(_FV(A4989,"type"),"id")),"Adjusted Price",TRUE),0)</f>
        <v>0</v>
      </c>
      <c r="L4989" s="4">
        <f t="shared" si="77"/>
        <v>0</v>
      </c>
    </row>
    <row r="4990" spans="2:12">
      <c r="B4990" t="str" cm="1">
        <f t="array" ref="B4990">IF(A4990="","-",_xldudf_EVEONLINE_GROUP(_FV(_FV(A4990,"type"),"groupID")))</f>
        <v>-</v>
      </c>
      <c r="C4990" t="str" cm="1">
        <f t="array" ref="C4990">IF(B4990="-","-",_xldudf_EVEONLINE_CATEGORY(_FV(B4990,"category_id")))</f>
        <v>-</v>
      </c>
      <c r="K4990" s="4" cm="1">
        <f t="array" ref="K4990">IFERROR(_FV(_xldudf_EVEONLINE_TYPE(_FV(_FV(A4990,"type"),"id")),"Adjusted Price",TRUE),0)</f>
        <v>0</v>
      </c>
      <c r="L4990" s="4">
        <f t="shared" si="77"/>
        <v>0</v>
      </c>
    </row>
    <row r="4991" spans="2:12">
      <c r="B4991" t="str" cm="1">
        <f t="array" ref="B4991">IF(A4991="","-",_xldudf_EVEONLINE_GROUP(_FV(_FV(A4991,"type"),"groupID")))</f>
        <v>-</v>
      </c>
      <c r="C4991" t="str" cm="1">
        <f t="array" ref="C4991">IF(B4991="-","-",_xldudf_EVEONLINE_CATEGORY(_FV(B4991,"category_id")))</f>
        <v>-</v>
      </c>
      <c r="K4991" s="4" cm="1">
        <f t="array" ref="K4991">IFERROR(_FV(_xldudf_EVEONLINE_TYPE(_FV(_FV(A4991,"type"),"id")),"Adjusted Price",TRUE),0)</f>
        <v>0</v>
      </c>
      <c r="L4991" s="4">
        <f t="shared" si="77"/>
        <v>0</v>
      </c>
    </row>
    <row r="4992" spans="2:12">
      <c r="B4992" t="str" cm="1">
        <f t="array" ref="B4992">IF(A4992="","-",_xldudf_EVEONLINE_GROUP(_FV(_FV(A4992,"type"),"groupID")))</f>
        <v>-</v>
      </c>
      <c r="C4992" t="str" cm="1">
        <f t="array" ref="C4992">IF(B4992="-","-",_xldudf_EVEONLINE_CATEGORY(_FV(B4992,"category_id")))</f>
        <v>-</v>
      </c>
      <c r="K4992" s="4" cm="1">
        <f t="array" ref="K4992">IFERROR(_FV(_xldudf_EVEONLINE_TYPE(_FV(_FV(A4992,"type"),"id")),"Adjusted Price",TRUE),0)</f>
        <v>0</v>
      </c>
      <c r="L4992" s="4">
        <f t="shared" si="77"/>
        <v>0</v>
      </c>
    </row>
    <row r="4993" spans="2:12">
      <c r="B4993" t="str" cm="1">
        <f t="array" ref="B4993">IF(A4993="","-",_xldudf_EVEONLINE_GROUP(_FV(_FV(A4993,"type"),"groupID")))</f>
        <v>-</v>
      </c>
      <c r="C4993" t="str" cm="1">
        <f t="array" ref="C4993">IF(B4993="-","-",_xldudf_EVEONLINE_CATEGORY(_FV(B4993,"category_id")))</f>
        <v>-</v>
      </c>
      <c r="K4993" s="4" cm="1">
        <f t="array" ref="K4993">IFERROR(_FV(_xldudf_EVEONLINE_TYPE(_FV(_FV(A4993,"type"),"id")),"Adjusted Price",TRUE),0)</f>
        <v>0</v>
      </c>
      <c r="L4993" s="4">
        <f t="shared" si="77"/>
        <v>0</v>
      </c>
    </row>
    <row r="4994" spans="2:12">
      <c r="B4994" t="str" cm="1">
        <f t="array" ref="B4994">IF(A4994="","-",_xldudf_EVEONLINE_GROUP(_FV(_FV(A4994,"type"),"groupID")))</f>
        <v>-</v>
      </c>
      <c r="C4994" t="str" cm="1">
        <f t="array" ref="C4994">IF(B4994="-","-",_xldudf_EVEONLINE_CATEGORY(_FV(B4994,"category_id")))</f>
        <v>-</v>
      </c>
      <c r="K4994" s="4" cm="1">
        <f t="array" ref="K4994">IFERROR(_FV(_xldudf_EVEONLINE_TYPE(_FV(_FV(A4994,"type"),"id")),"Adjusted Price",TRUE),0)</f>
        <v>0</v>
      </c>
      <c r="L4994" s="4">
        <f t="shared" si="77"/>
        <v>0</v>
      </c>
    </row>
    <row r="4995" spans="2:12">
      <c r="B4995" t="str" cm="1">
        <f t="array" ref="B4995">IF(A4995="","-",_xldudf_EVEONLINE_GROUP(_FV(_FV(A4995,"type"),"groupID")))</f>
        <v>-</v>
      </c>
      <c r="C4995" t="str" cm="1">
        <f t="array" ref="C4995">IF(B4995="-","-",_xldudf_EVEONLINE_CATEGORY(_FV(B4995,"category_id")))</f>
        <v>-</v>
      </c>
      <c r="K4995" s="4" cm="1">
        <f t="array" ref="K4995">IFERROR(_FV(_xldudf_EVEONLINE_TYPE(_FV(_FV(A4995,"type"),"id")),"Adjusted Price",TRUE),0)</f>
        <v>0</v>
      </c>
      <c r="L4995" s="4">
        <f t="shared" ref="L4995:L5000" si="78">F4995*K4995</f>
        <v>0</v>
      </c>
    </row>
    <row r="4996" spans="2:12">
      <c r="B4996" t="str" cm="1">
        <f t="array" ref="B4996">IF(A4996="","-",_xldudf_EVEONLINE_GROUP(_FV(_FV(A4996,"type"),"groupID")))</f>
        <v>-</v>
      </c>
      <c r="C4996" t="str" cm="1">
        <f t="array" ref="C4996">IF(B4996="-","-",_xldudf_EVEONLINE_CATEGORY(_FV(B4996,"category_id")))</f>
        <v>-</v>
      </c>
      <c r="K4996" s="4" cm="1">
        <f t="array" ref="K4996">IFERROR(_FV(_xldudf_EVEONLINE_TYPE(_FV(_FV(A4996,"type"),"id")),"Adjusted Price",TRUE),0)</f>
        <v>0</v>
      </c>
      <c r="L4996" s="4">
        <f t="shared" si="78"/>
        <v>0</v>
      </c>
    </row>
    <row r="4997" spans="2:12">
      <c r="B4997" t="str" cm="1">
        <f t="array" ref="B4997">IF(A4997="","-",_xldudf_EVEONLINE_GROUP(_FV(_FV(A4997,"type"),"groupID")))</f>
        <v>-</v>
      </c>
      <c r="C4997" t="str" cm="1">
        <f t="array" ref="C4997">IF(B4997="-","-",_xldudf_EVEONLINE_CATEGORY(_FV(B4997,"category_id")))</f>
        <v>-</v>
      </c>
      <c r="K4997" s="4" cm="1">
        <f t="array" ref="K4997">IFERROR(_FV(_xldudf_EVEONLINE_TYPE(_FV(_FV(A4997,"type"),"id")),"Adjusted Price",TRUE),0)</f>
        <v>0</v>
      </c>
      <c r="L4997" s="4">
        <f t="shared" si="78"/>
        <v>0</v>
      </c>
    </row>
    <row r="4998" spans="2:12">
      <c r="B4998" t="str" cm="1">
        <f t="array" ref="B4998">IF(A4998="","-",_xldudf_EVEONLINE_GROUP(_FV(_FV(A4998,"type"),"groupID")))</f>
        <v>-</v>
      </c>
      <c r="C4998" t="str" cm="1">
        <f t="array" ref="C4998">IF(B4998="-","-",_xldudf_EVEONLINE_CATEGORY(_FV(B4998,"category_id")))</f>
        <v>-</v>
      </c>
      <c r="K4998" s="4" cm="1">
        <f t="array" ref="K4998">IFERROR(_FV(_xldudf_EVEONLINE_TYPE(_FV(_FV(A4998,"type"),"id")),"Adjusted Price",TRUE),0)</f>
        <v>0</v>
      </c>
      <c r="L4998" s="4">
        <f t="shared" si="78"/>
        <v>0</v>
      </c>
    </row>
    <row r="4999" spans="2:12">
      <c r="B4999" t="str" cm="1">
        <f t="array" ref="B4999">IF(A4999="","-",_xldudf_EVEONLINE_GROUP(_FV(_FV(A4999,"type"),"groupID")))</f>
        <v>-</v>
      </c>
      <c r="C4999" t="str" cm="1">
        <f t="array" ref="C4999">IF(B4999="-","-",_xldudf_EVEONLINE_CATEGORY(_FV(B4999,"category_id")))</f>
        <v>-</v>
      </c>
      <c r="K4999" s="4" cm="1">
        <f t="array" ref="K4999">IFERROR(_FV(_xldudf_EVEONLINE_TYPE(_FV(_FV(A4999,"type"),"id")),"Adjusted Price",TRUE),0)</f>
        <v>0</v>
      </c>
      <c r="L4999" s="4">
        <f t="shared" si="78"/>
        <v>0</v>
      </c>
    </row>
    <row r="5000" spans="2:12">
      <c r="B5000" t="str" cm="1">
        <f t="array" ref="B5000">IF(A5000="","-",_xldudf_EVEONLINE_GROUP(_FV(_FV(A5000,"type"),"groupID")))</f>
        <v>-</v>
      </c>
      <c r="C5000" t="str" cm="1">
        <f t="array" ref="C5000">IF(B5000="-","-",_xldudf_EVEONLINE_CATEGORY(_FV(B5000,"category_id")))</f>
        <v>-</v>
      </c>
      <c r="K5000" s="4" cm="1">
        <f t="array" ref="K5000">IFERROR(_FV(_xldudf_EVEONLINE_TYPE(_FV(_FV(A5000,"type"),"id")),"Adjusted Price",TRUE),0)</f>
        <v>0</v>
      </c>
      <c r="L5000" s="4">
        <f t="shared" si="78"/>
        <v>0</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995AB-0250-42EA-B447-5792E16870B5}">
  <dimension ref="A1:U1000"/>
  <sheetViews>
    <sheetView workbookViewId="0">
      <selection activeCell="L2" sqref="L2"/>
    </sheetView>
  </sheetViews>
  <sheetFormatPr defaultRowHeight="15"/>
  <cols>
    <col min="1" max="1" width="48" customWidth="1"/>
    <col min="2" max="2" width="11.5703125" customWidth="1"/>
    <col min="4" max="4" width="9.140625" style="9"/>
    <col min="5" max="5" width="12" customWidth="1"/>
    <col min="6" max="8" width="16.7109375" customWidth="1"/>
    <col min="9" max="9" width="6.85546875" style="9" customWidth="1"/>
    <col min="10" max="10" width="40.28515625" customWidth="1"/>
    <col min="11" max="11" width="25.42578125" customWidth="1"/>
    <col min="12" max="12" width="15.28515625" customWidth="1"/>
    <col min="15" max="15" width="14" style="9" customWidth="1"/>
    <col min="16" max="16" width="19.85546875" customWidth="1"/>
    <col min="17" max="17" width="7.7109375" customWidth="1"/>
    <col min="18" max="18" width="5.42578125" customWidth="1"/>
    <col min="19" max="19" width="11.85546875" customWidth="1"/>
    <col min="20" max="20" width="9.140625" style="20"/>
  </cols>
  <sheetData>
    <row r="1" spans="1:21" s="1" customFormat="1">
      <c r="A1" s="1" t="s">
        <v>103</v>
      </c>
      <c r="B1" s="1" t="s">
        <v>104</v>
      </c>
      <c r="C1" s="1" t="s">
        <v>105</v>
      </c>
      <c r="D1" s="13" t="s">
        <v>106</v>
      </c>
      <c r="E1" s="1" t="s">
        <v>107</v>
      </c>
      <c r="F1" s="1" t="s">
        <v>108</v>
      </c>
      <c r="G1" s="1" t="s">
        <v>109</v>
      </c>
      <c r="H1" s="1" t="s">
        <v>110</v>
      </c>
      <c r="I1" s="13" t="s">
        <v>111</v>
      </c>
      <c r="J1" s="1" t="s">
        <v>112</v>
      </c>
      <c r="K1" s="1" t="s">
        <v>113</v>
      </c>
      <c r="L1" s="1" t="s">
        <v>114</v>
      </c>
      <c r="M1" s="1" t="s">
        <v>115</v>
      </c>
      <c r="N1" s="1" t="s">
        <v>82</v>
      </c>
      <c r="O1" s="13" t="s">
        <v>116</v>
      </c>
      <c r="P1" s="1" t="s">
        <v>117</v>
      </c>
      <c r="Q1" s="1" t="s">
        <v>70</v>
      </c>
      <c r="R1" s="1" t="s">
        <v>118</v>
      </c>
      <c r="S1" s="1" t="s">
        <v>119</v>
      </c>
      <c r="T1" s="19" t="s">
        <v>120</v>
      </c>
      <c r="U1" s="1" t="s">
        <v>121</v>
      </c>
    </row>
    <row r="2" spans="1:21">
      <c r="A2" t="e" cm="1">
        <f t="array" ref="A2">_xldudf_EVEONLINE_CHARACTER_INDUSTRY_JOBS()</f>
        <v>#N/A</v>
      </c>
      <c r="B2" t="e" cm="1" vm="34">
        <f t="array" ref="B2">_FV(_xlfn.ANCHORARRAY(A2),"activity_id")</f>
        <v>#VALUE!</v>
      </c>
      <c r="C2" t="e" cm="1" vm="35">
        <f t="array" ref="C2">_FV(_xlfn.ANCHORARRAY(A2),"status")</f>
        <v>#VALUE!</v>
      </c>
      <c r="D2" s="9" t="e" cm="1" vm="36">
        <f t="array" ref="D2">_FV(_xlfn.ANCHORARRAY(A2),"successful_runs")</f>
        <v>#VALUE!</v>
      </c>
      <c r="E2" t="e" cm="1" vm="37">
        <f t="array" ref="E2">_FV(_xlfn.ANCHORARRAY(A2),"basePrice")</f>
        <v>#VALUE!</v>
      </c>
      <c r="F2" t="e" cm="1" vm="38">
        <f t="array" ref="F2">_FV(_xlfn.ANCHORARRAY(A2),"start_date")</f>
        <v>#VALUE!</v>
      </c>
      <c r="G2" t="e" cm="1" vm="39">
        <f t="array" ref="G2">_FV(_xlfn.ANCHORARRAY(A2),"end_date")</f>
        <v>#VALUE!</v>
      </c>
      <c r="H2" t="e" cm="1" vm="40">
        <f t="array" ref="H2">_FV(_xlfn.ANCHORARRAY(A2),"completed_date")</f>
        <v>#VALUE!</v>
      </c>
      <c r="I2" s="9" t="e" cm="1" vm="41">
        <f t="array" ref="I2">_FV(_xlfn.ANCHORARRAY(A2),"runs")</f>
        <v>#VALUE!</v>
      </c>
      <c r="J2" t="e" cm="1" vm="42">
        <f t="array" ref="J2">_FV(_xlfn.ANCHORARRAY(A2),"facility")</f>
        <v>#VALUE!</v>
      </c>
      <c r="K2" t="e" cm="1" vm="43">
        <f t="array" ref="K2">_FV(_xlfn.ANCHORARRAY(A2),"installer")</f>
        <v>#VALUE!</v>
      </c>
      <c r="L2" t="str" cm="1">
        <f t="array" ref="L2">IFERROR(_xldudf_EVEONLINE_CHARACTER(_FV(A2,"completed_character_id")),"NA")</f>
        <v>NA</v>
      </c>
      <c r="M2" t="e" cm="1" vm="44">
        <f t="array" ref="M2">_FV(_xlfn.ANCHORARRAY(A2),"cost")</f>
        <v>#VALUE!</v>
      </c>
      <c r="N2" t="e" cm="1" vm="22">
        <f t="array" ref="N2">_FV(_xlfn.ANCHORARRAY(A2),"duration")</f>
        <v>#VALUE!</v>
      </c>
      <c r="O2" s="9" t="e" cm="1" vm="45">
        <f t="array" ref="O2">_FV(_xlfn.ANCHORARRAY(A2),"licensed_runs")</f>
        <v>#VALUE!</v>
      </c>
      <c r="P2" t="e" cm="1" vm="46">
        <f t="array" ref="P2">_FV(_xlfn.ANCHORARRAY(A2),"output_location")</f>
        <v>#VALUE!</v>
      </c>
      <c r="Q2" t="e" cm="1" vm="13">
        <f t="array" ref="Q2">_FV(_xlfn.ANCHORARRAY(A2),"Owner")</f>
        <v>#VALUE!</v>
      </c>
      <c r="R2" t="e" cm="1" vm="47">
        <f t="array" ref="R2">_FV(_xlfn.ANCHORARRAY(A2),"blueprint_id")</f>
        <v>#VALUE!</v>
      </c>
      <c r="S2" t="e" cm="1" vm="48">
        <f t="array" ref="S2">_FV(_xlfn.ANCHORARRAY(A2),"blueprint_location")</f>
        <v>#VALUE!</v>
      </c>
      <c r="T2" s="20" t="e" cm="1" vm="49">
        <f t="array" ref="T2">_FV(_xlfn.ANCHORARRAY(A2),"probability")</f>
        <v>#VALUE!</v>
      </c>
      <c r="U2" t="e" cm="1" vm="50">
        <f t="array" ref="U2">_FV(_xlfn.ANCHORARRAY(A2),"product_type")</f>
        <v>#VALUE!</v>
      </c>
    </row>
    <row r="3" spans="1:21">
      <c r="L3" t="str" cm="1">
        <f t="array" ref="L3">IFERROR(_xldudf_EVEONLINE_CHARACTER(_FV(A3,"completed_character_id")),"NA")</f>
        <v>NA</v>
      </c>
    </row>
    <row r="4" spans="1:21">
      <c r="L4" t="str" cm="1">
        <f t="array" ref="L4">IFERROR(_xldudf_EVEONLINE_CHARACTER(_FV(A4,"completed_character_id")),"NA")</f>
        <v>NA</v>
      </c>
    </row>
    <row r="5" spans="1:21">
      <c r="L5" t="str" cm="1">
        <f t="array" ref="L5">IFERROR(_xldudf_EVEONLINE_CHARACTER(_FV(A5,"completed_character_id")),"NA")</f>
        <v>NA</v>
      </c>
    </row>
    <row r="6" spans="1:21">
      <c r="L6" t="str" cm="1">
        <f t="array" ref="L6">IFERROR(_xldudf_EVEONLINE_CHARACTER(_FV(A6,"completed_character_id")),"NA")</f>
        <v>NA</v>
      </c>
    </row>
    <row r="7" spans="1:21">
      <c r="L7" t="str" cm="1">
        <f t="array" ref="L7">IFERROR(_xldudf_EVEONLINE_CHARACTER(_FV(A7,"completed_character_id")),"NA")</f>
        <v>NA</v>
      </c>
    </row>
    <row r="8" spans="1:21">
      <c r="L8" t="str" cm="1">
        <f t="array" ref="L8">IFERROR(_xldudf_EVEONLINE_CHARACTER(_FV(A8,"completed_character_id")),"NA")</f>
        <v>NA</v>
      </c>
    </row>
    <row r="9" spans="1:21">
      <c r="L9" t="str" cm="1">
        <f t="array" ref="L9">IFERROR(_xldudf_EVEONLINE_CHARACTER(_FV(A9,"completed_character_id")),"NA")</f>
        <v>NA</v>
      </c>
    </row>
    <row r="10" spans="1:21">
      <c r="L10" t="str" cm="1">
        <f t="array" ref="L10">IFERROR(_xldudf_EVEONLINE_CHARACTER(_FV(A10,"completed_character_id")),"NA")</f>
        <v>NA</v>
      </c>
    </row>
    <row r="11" spans="1:21">
      <c r="L11" t="str" cm="1">
        <f t="array" ref="L11">IFERROR(_xldudf_EVEONLINE_CHARACTER(_FV(A11,"completed_character_id")),"NA")</f>
        <v>NA</v>
      </c>
    </row>
    <row r="12" spans="1:21">
      <c r="L12" t="str" cm="1">
        <f t="array" ref="L12">IFERROR(_xldudf_EVEONLINE_CHARACTER(_FV(A12,"completed_character_id")),"NA")</f>
        <v>NA</v>
      </c>
    </row>
    <row r="13" spans="1:21">
      <c r="L13" t="str" cm="1">
        <f t="array" ref="L13">IFERROR(_xldudf_EVEONLINE_CHARACTER(_FV(A13,"completed_character_id")),"NA")</f>
        <v>NA</v>
      </c>
    </row>
    <row r="14" spans="1:21">
      <c r="L14" t="str" cm="1">
        <f t="array" ref="L14">IFERROR(_xldudf_EVEONLINE_CHARACTER(_FV(A14,"completed_character_id")),"NA")</f>
        <v>NA</v>
      </c>
    </row>
    <row r="15" spans="1:21">
      <c r="L15" t="str" cm="1">
        <f t="array" ref="L15">IFERROR(_xldudf_EVEONLINE_CHARACTER(_FV(A15,"completed_character_id")),"NA")</f>
        <v>NA</v>
      </c>
    </row>
    <row r="16" spans="1:21">
      <c r="L16" t="str" cm="1">
        <f t="array" ref="L16">IFERROR(_xldudf_EVEONLINE_CHARACTER(_FV(A16,"completed_character_id")),"NA")</f>
        <v>NA</v>
      </c>
    </row>
    <row r="17" spans="12:12">
      <c r="L17" t="str" cm="1">
        <f t="array" ref="L17">IFERROR(_xldudf_EVEONLINE_CHARACTER(_FV(A17,"completed_character_id")),"NA")</f>
        <v>NA</v>
      </c>
    </row>
    <row r="18" spans="12:12">
      <c r="L18" t="str" cm="1">
        <f t="array" ref="L18">IFERROR(_xldudf_EVEONLINE_CHARACTER(_FV(A18,"completed_character_id")),"NA")</f>
        <v>NA</v>
      </c>
    </row>
    <row r="19" spans="12:12">
      <c r="L19" t="str" cm="1">
        <f t="array" ref="L19">IFERROR(_xldudf_EVEONLINE_CHARACTER(_FV(A19,"completed_character_id")),"NA")</f>
        <v>NA</v>
      </c>
    </row>
    <row r="20" spans="12:12">
      <c r="L20" t="str" cm="1">
        <f t="array" ref="L20">IFERROR(_xldudf_EVEONLINE_CHARACTER(_FV(A20,"completed_character_id")),"NA")</f>
        <v>NA</v>
      </c>
    </row>
    <row r="21" spans="12:12">
      <c r="L21" t="str" cm="1">
        <f t="array" ref="L21">IFERROR(_xldudf_EVEONLINE_CHARACTER(_FV(A21,"completed_character_id")),"NA")</f>
        <v>NA</v>
      </c>
    </row>
    <row r="22" spans="12:12">
      <c r="L22" t="str" cm="1">
        <f t="array" ref="L22">IFERROR(_xldudf_EVEONLINE_CHARACTER(_FV(A22,"completed_character_id")),"NA")</f>
        <v>NA</v>
      </c>
    </row>
    <row r="23" spans="12:12">
      <c r="L23" t="str" cm="1">
        <f t="array" ref="L23">IFERROR(_xldudf_EVEONLINE_CHARACTER(_FV(A23,"completed_character_id")),"NA")</f>
        <v>NA</v>
      </c>
    </row>
    <row r="24" spans="12:12">
      <c r="L24" t="str" cm="1">
        <f t="array" ref="L24">IFERROR(_xldudf_EVEONLINE_CHARACTER(_FV(A24,"completed_character_id")),"NA")</f>
        <v>NA</v>
      </c>
    </row>
    <row r="25" spans="12:12">
      <c r="L25" t="str" cm="1">
        <f t="array" ref="L25">IFERROR(_xldudf_EVEONLINE_CHARACTER(_FV(A25,"completed_character_id")),"NA")</f>
        <v>NA</v>
      </c>
    </row>
    <row r="26" spans="12:12">
      <c r="L26" t="str" cm="1">
        <f t="array" ref="L26">IFERROR(_xldudf_EVEONLINE_CHARACTER(_FV(A26,"completed_character_id")),"NA")</f>
        <v>NA</v>
      </c>
    </row>
    <row r="27" spans="12:12">
      <c r="L27" t="str" cm="1">
        <f t="array" ref="L27">IFERROR(_xldudf_EVEONLINE_CHARACTER(_FV(A27,"completed_character_id")),"NA")</f>
        <v>NA</v>
      </c>
    </row>
    <row r="28" spans="12:12">
      <c r="L28" t="str" cm="1">
        <f t="array" ref="L28">IFERROR(_xldudf_EVEONLINE_CHARACTER(_FV(A28,"completed_character_id")),"NA")</f>
        <v>NA</v>
      </c>
    </row>
    <row r="29" spans="12:12">
      <c r="L29" t="str" cm="1">
        <f t="array" ref="L29">IFERROR(_xldudf_EVEONLINE_CHARACTER(_FV(A29,"completed_character_id")),"NA")</f>
        <v>NA</v>
      </c>
    </row>
    <row r="30" spans="12:12">
      <c r="L30" t="str" cm="1">
        <f t="array" ref="L30">IFERROR(_xldudf_EVEONLINE_CHARACTER(_FV(A30,"completed_character_id")),"NA")</f>
        <v>NA</v>
      </c>
    </row>
    <row r="31" spans="12:12">
      <c r="L31" t="str" cm="1">
        <f t="array" ref="L31">IFERROR(_xldudf_EVEONLINE_CHARACTER(_FV(A31,"completed_character_id")),"NA")</f>
        <v>NA</v>
      </c>
    </row>
    <row r="32" spans="12:12">
      <c r="L32" t="str" cm="1">
        <f t="array" ref="L32">IFERROR(_xldudf_EVEONLINE_CHARACTER(_FV(A32,"completed_character_id")),"NA")</f>
        <v>NA</v>
      </c>
    </row>
    <row r="33" spans="12:12">
      <c r="L33" t="str" cm="1">
        <f t="array" ref="L33">IFERROR(_xldudf_EVEONLINE_CHARACTER(_FV(A33,"completed_character_id")),"NA")</f>
        <v>NA</v>
      </c>
    </row>
    <row r="34" spans="12:12">
      <c r="L34" t="str" cm="1">
        <f t="array" ref="L34">IFERROR(_xldudf_EVEONLINE_CHARACTER(_FV(A34,"completed_character_id")),"NA")</f>
        <v>NA</v>
      </c>
    </row>
    <row r="35" spans="12:12">
      <c r="L35" t="str" cm="1">
        <f t="array" ref="L35">IFERROR(_xldudf_EVEONLINE_CHARACTER(_FV(A35,"completed_character_id")),"NA")</f>
        <v>NA</v>
      </c>
    </row>
    <row r="36" spans="12:12">
      <c r="L36" t="str" cm="1">
        <f t="array" ref="L36">IFERROR(_xldudf_EVEONLINE_CHARACTER(_FV(A36,"completed_character_id")),"NA")</f>
        <v>NA</v>
      </c>
    </row>
    <row r="37" spans="12:12">
      <c r="L37" t="str" cm="1">
        <f t="array" ref="L37">IFERROR(_xldudf_EVEONLINE_CHARACTER(_FV(A37,"completed_character_id")),"NA")</f>
        <v>NA</v>
      </c>
    </row>
    <row r="38" spans="12:12">
      <c r="L38" t="str" cm="1">
        <f t="array" ref="L38">IFERROR(_xldudf_EVEONLINE_CHARACTER(_FV(A38,"completed_character_id")),"NA")</f>
        <v>NA</v>
      </c>
    </row>
    <row r="39" spans="12:12">
      <c r="L39" t="str" cm="1">
        <f t="array" ref="L39">IFERROR(_xldudf_EVEONLINE_CHARACTER(_FV(A39,"completed_character_id")),"NA")</f>
        <v>NA</v>
      </c>
    </row>
    <row r="40" spans="12:12">
      <c r="L40" t="str" cm="1">
        <f t="array" ref="L40">IFERROR(_xldudf_EVEONLINE_CHARACTER(_FV(A40,"completed_character_id")),"NA")</f>
        <v>NA</v>
      </c>
    </row>
    <row r="41" spans="12:12">
      <c r="L41" t="str" cm="1">
        <f t="array" ref="L41">IFERROR(_xldudf_EVEONLINE_CHARACTER(_FV(A41,"completed_character_id")),"NA")</f>
        <v>NA</v>
      </c>
    </row>
    <row r="42" spans="12:12">
      <c r="L42" t="str" cm="1">
        <f t="array" ref="L42">IFERROR(_xldudf_EVEONLINE_CHARACTER(_FV(A42,"completed_character_id")),"NA")</f>
        <v>NA</v>
      </c>
    </row>
    <row r="43" spans="12:12">
      <c r="L43" t="str" cm="1">
        <f t="array" ref="L43">IFERROR(_xldudf_EVEONLINE_CHARACTER(_FV(A43,"completed_character_id")),"NA")</f>
        <v>NA</v>
      </c>
    </row>
    <row r="44" spans="12:12">
      <c r="L44" t="str" cm="1">
        <f t="array" ref="L44">IFERROR(_xldudf_EVEONLINE_CHARACTER(_FV(A44,"completed_character_id")),"NA")</f>
        <v>NA</v>
      </c>
    </row>
    <row r="45" spans="12:12">
      <c r="L45" t="str" cm="1">
        <f t="array" ref="L45">IFERROR(_xldudf_EVEONLINE_CHARACTER(_FV(A45,"completed_character_id")),"NA")</f>
        <v>NA</v>
      </c>
    </row>
    <row r="46" spans="12:12">
      <c r="L46" t="str" cm="1">
        <f t="array" ref="L46">IFERROR(_xldudf_EVEONLINE_CHARACTER(_FV(A46,"completed_character_id")),"NA")</f>
        <v>NA</v>
      </c>
    </row>
    <row r="47" spans="12:12">
      <c r="L47" t="str" cm="1">
        <f t="array" ref="L47">IFERROR(_xldudf_EVEONLINE_CHARACTER(_FV(A47,"completed_character_id")),"NA")</f>
        <v>NA</v>
      </c>
    </row>
    <row r="48" spans="12:12">
      <c r="L48" t="str" cm="1">
        <f t="array" ref="L48">IFERROR(_xldudf_EVEONLINE_CHARACTER(_FV(A48,"completed_character_id")),"NA")</f>
        <v>NA</v>
      </c>
    </row>
    <row r="49" spans="12:12">
      <c r="L49" t="str" cm="1">
        <f t="array" ref="L49">IFERROR(_xldudf_EVEONLINE_CHARACTER(_FV(A49,"completed_character_id")),"NA")</f>
        <v>NA</v>
      </c>
    </row>
    <row r="50" spans="12:12">
      <c r="L50" t="str" cm="1">
        <f t="array" ref="L50">IFERROR(_xldudf_EVEONLINE_CHARACTER(_FV(A50,"completed_character_id")),"NA")</f>
        <v>NA</v>
      </c>
    </row>
    <row r="51" spans="12:12">
      <c r="L51" t="str" cm="1">
        <f t="array" ref="L51">IFERROR(_xldudf_EVEONLINE_CHARACTER(_FV(A51,"completed_character_id")),"NA")</f>
        <v>NA</v>
      </c>
    </row>
    <row r="52" spans="12:12">
      <c r="L52" t="str" cm="1">
        <f t="array" ref="L52">IFERROR(_xldudf_EVEONLINE_CHARACTER(_FV(A52,"completed_character_id")),"NA")</f>
        <v>NA</v>
      </c>
    </row>
    <row r="53" spans="12:12">
      <c r="L53" t="str" cm="1">
        <f t="array" ref="L53">IFERROR(_xldudf_EVEONLINE_CHARACTER(_FV(A53,"completed_character_id")),"NA")</f>
        <v>NA</v>
      </c>
    </row>
    <row r="54" spans="12:12">
      <c r="L54" t="str" cm="1">
        <f t="array" ref="L54">IFERROR(_xldudf_EVEONLINE_CHARACTER(_FV(A54,"completed_character_id")),"NA")</f>
        <v>NA</v>
      </c>
    </row>
    <row r="55" spans="12:12">
      <c r="L55" t="str" cm="1">
        <f t="array" ref="L55">IFERROR(_xldudf_EVEONLINE_CHARACTER(_FV(A55,"completed_character_id")),"NA")</f>
        <v>NA</v>
      </c>
    </row>
    <row r="56" spans="12:12">
      <c r="L56" t="str" cm="1">
        <f t="array" ref="L56">IFERROR(_xldudf_EVEONLINE_CHARACTER(_FV(A56,"completed_character_id")),"NA")</f>
        <v>NA</v>
      </c>
    </row>
    <row r="57" spans="12:12">
      <c r="L57" t="str" cm="1">
        <f t="array" ref="L57">IFERROR(_xldudf_EVEONLINE_CHARACTER(_FV(A57,"completed_character_id")),"NA")</f>
        <v>NA</v>
      </c>
    </row>
    <row r="58" spans="12:12">
      <c r="L58" t="str" cm="1">
        <f t="array" ref="L58">IFERROR(_xldudf_EVEONLINE_CHARACTER(_FV(A58,"completed_character_id")),"NA")</f>
        <v>NA</v>
      </c>
    </row>
    <row r="59" spans="12:12">
      <c r="L59" t="str" cm="1">
        <f t="array" ref="L59">IFERROR(_xldudf_EVEONLINE_CHARACTER(_FV(A59,"completed_character_id")),"NA")</f>
        <v>NA</v>
      </c>
    </row>
    <row r="60" spans="12:12">
      <c r="L60" t="str" cm="1">
        <f t="array" ref="L60">IFERROR(_xldudf_EVEONLINE_CHARACTER(_FV(A60,"completed_character_id")),"NA")</f>
        <v>NA</v>
      </c>
    </row>
    <row r="61" spans="12:12">
      <c r="L61" t="str" cm="1">
        <f t="array" ref="L61">IFERROR(_xldudf_EVEONLINE_CHARACTER(_FV(A61,"completed_character_id")),"NA")</f>
        <v>NA</v>
      </c>
    </row>
    <row r="62" spans="12:12">
      <c r="L62" t="str" cm="1">
        <f t="array" ref="L62">IFERROR(_xldudf_EVEONLINE_CHARACTER(_FV(A62,"completed_character_id")),"NA")</f>
        <v>NA</v>
      </c>
    </row>
    <row r="63" spans="12:12">
      <c r="L63" t="str" cm="1">
        <f t="array" ref="L63">IFERROR(_xldudf_EVEONLINE_CHARACTER(_FV(A63,"completed_character_id")),"NA")</f>
        <v>NA</v>
      </c>
    </row>
    <row r="64" spans="12:12">
      <c r="L64" t="str" cm="1">
        <f t="array" ref="L64">IFERROR(_xldudf_EVEONLINE_CHARACTER(_FV(A64,"completed_character_id")),"NA")</f>
        <v>NA</v>
      </c>
    </row>
    <row r="65" spans="12:12">
      <c r="L65" t="str" cm="1">
        <f t="array" ref="L65">IFERROR(_xldudf_EVEONLINE_CHARACTER(_FV(A65,"completed_character_id")),"NA")</f>
        <v>NA</v>
      </c>
    </row>
    <row r="66" spans="12:12">
      <c r="L66" t="str" cm="1">
        <f t="array" ref="L66">IFERROR(_xldudf_EVEONLINE_CHARACTER(_FV(A66,"completed_character_id")),"NA")</f>
        <v>NA</v>
      </c>
    </row>
    <row r="67" spans="12:12">
      <c r="L67" t="str" cm="1">
        <f t="array" ref="L67">IFERROR(_xldudf_EVEONLINE_CHARACTER(_FV(A67,"completed_character_id")),"NA")</f>
        <v>NA</v>
      </c>
    </row>
    <row r="68" spans="12:12">
      <c r="L68" t="str" cm="1">
        <f t="array" ref="L68">IFERROR(_xldudf_EVEONLINE_CHARACTER(_FV(A68,"completed_character_id")),"NA")</f>
        <v>NA</v>
      </c>
    </row>
    <row r="69" spans="12:12">
      <c r="L69" t="str" cm="1">
        <f t="array" ref="L69">IFERROR(_xldudf_EVEONLINE_CHARACTER(_FV(A69,"completed_character_id")),"NA")</f>
        <v>NA</v>
      </c>
    </row>
    <row r="70" spans="12:12">
      <c r="L70" t="str" cm="1">
        <f t="array" ref="L70">IFERROR(_xldudf_EVEONLINE_CHARACTER(_FV(A70,"completed_character_id")),"NA")</f>
        <v>NA</v>
      </c>
    </row>
    <row r="71" spans="12:12">
      <c r="L71" t="str" cm="1">
        <f t="array" ref="L71">IFERROR(_xldudf_EVEONLINE_CHARACTER(_FV(A71,"completed_character_id")),"NA")</f>
        <v>NA</v>
      </c>
    </row>
    <row r="72" spans="12:12">
      <c r="L72" t="str" cm="1">
        <f t="array" ref="L72">IFERROR(_xldudf_EVEONLINE_CHARACTER(_FV(A72,"completed_character_id")),"NA")</f>
        <v>NA</v>
      </c>
    </row>
    <row r="73" spans="12:12">
      <c r="L73" t="str" cm="1">
        <f t="array" ref="L73">IFERROR(_xldudf_EVEONLINE_CHARACTER(_FV(A73,"completed_character_id")),"NA")</f>
        <v>NA</v>
      </c>
    </row>
    <row r="74" spans="12:12">
      <c r="L74" t="str" cm="1">
        <f t="array" ref="L74">IFERROR(_xldudf_EVEONLINE_CHARACTER(_FV(A74,"completed_character_id")),"NA")</f>
        <v>NA</v>
      </c>
    </row>
    <row r="75" spans="12:12">
      <c r="L75" t="str" cm="1">
        <f t="array" ref="L75">IFERROR(_xldudf_EVEONLINE_CHARACTER(_FV(A75,"completed_character_id")),"NA")</f>
        <v>NA</v>
      </c>
    </row>
    <row r="76" spans="12:12">
      <c r="L76" t="str" cm="1">
        <f t="array" ref="L76">IFERROR(_xldudf_EVEONLINE_CHARACTER(_FV(A76,"completed_character_id")),"NA")</f>
        <v>NA</v>
      </c>
    </row>
    <row r="77" spans="12:12">
      <c r="L77" t="str" cm="1">
        <f t="array" ref="L77">IFERROR(_xldudf_EVEONLINE_CHARACTER(_FV(A77,"completed_character_id")),"NA")</f>
        <v>NA</v>
      </c>
    </row>
    <row r="78" spans="12:12">
      <c r="L78" t="str" cm="1">
        <f t="array" ref="L78">IFERROR(_xldudf_EVEONLINE_CHARACTER(_FV(A78,"completed_character_id")),"NA")</f>
        <v>NA</v>
      </c>
    </row>
    <row r="79" spans="12:12">
      <c r="L79" t="str" cm="1">
        <f t="array" ref="L79">IFERROR(_xldudf_EVEONLINE_CHARACTER(_FV(A79,"completed_character_id")),"NA")</f>
        <v>NA</v>
      </c>
    </row>
    <row r="80" spans="12:12">
      <c r="L80" t="str" cm="1">
        <f t="array" ref="L80">IFERROR(_xldudf_EVEONLINE_CHARACTER(_FV(A80,"completed_character_id")),"NA")</f>
        <v>NA</v>
      </c>
    </row>
    <row r="81" spans="12:12">
      <c r="L81" t="str" cm="1">
        <f t="array" ref="L81">IFERROR(_xldudf_EVEONLINE_CHARACTER(_FV(A81,"completed_character_id")),"NA")</f>
        <v>NA</v>
      </c>
    </row>
    <row r="82" spans="12:12">
      <c r="L82" t="str" cm="1">
        <f t="array" ref="L82">IFERROR(_xldudf_EVEONLINE_CHARACTER(_FV(A82,"completed_character_id")),"NA")</f>
        <v>NA</v>
      </c>
    </row>
    <row r="83" spans="12:12">
      <c r="L83" t="str" cm="1">
        <f t="array" ref="L83">IFERROR(_xldudf_EVEONLINE_CHARACTER(_FV(A83,"completed_character_id")),"NA")</f>
        <v>NA</v>
      </c>
    </row>
    <row r="84" spans="12:12">
      <c r="L84" t="str" cm="1">
        <f t="array" ref="L84">IFERROR(_xldudf_EVEONLINE_CHARACTER(_FV(A84,"completed_character_id")),"NA")</f>
        <v>NA</v>
      </c>
    </row>
    <row r="85" spans="12:12">
      <c r="L85" t="str" cm="1">
        <f t="array" ref="L85">IFERROR(_xldudf_EVEONLINE_CHARACTER(_FV(A85,"completed_character_id")),"NA")</f>
        <v>NA</v>
      </c>
    </row>
    <row r="86" spans="12:12">
      <c r="L86" t="str" cm="1">
        <f t="array" ref="L86">IFERROR(_xldudf_EVEONLINE_CHARACTER(_FV(A86,"completed_character_id")),"NA")</f>
        <v>NA</v>
      </c>
    </row>
    <row r="87" spans="12:12">
      <c r="L87" t="str" cm="1">
        <f t="array" ref="L87">IFERROR(_xldudf_EVEONLINE_CHARACTER(_FV(A87,"completed_character_id")),"NA")</f>
        <v>NA</v>
      </c>
    </row>
    <row r="88" spans="12:12">
      <c r="L88" t="str" cm="1">
        <f t="array" ref="L88">IFERROR(_xldudf_EVEONLINE_CHARACTER(_FV(A88,"completed_character_id")),"NA")</f>
        <v>NA</v>
      </c>
    </row>
    <row r="89" spans="12:12">
      <c r="L89" t="str" cm="1">
        <f t="array" ref="L89">IFERROR(_xldudf_EVEONLINE_CHARACTER(_FV(A89,"completed_character_id")),"NA")</f>
        <v>NA</v>
      </c>
    </row>
    <row r="90" spans="12:12">
      <c r="L90" t="str" cm="1">
        <f t="array" ref="L90">IFERROR(_xldudf_EVEONLINE_CHARACTER(_FV(A90,"completed_character_id")),"NA")</f>
        <v>NA</v>
      </c>
    </row>
    <row r="91" spans="12:12">
      <c r="L91" t="str" cm="1">
        <f t="array" ref="L91">IFERROR(_xldudf_EVEONLINE_CHARACTER(_FV(A91,"completed_character_id")),"NA")</f>
        <v>NA</v>
      </c>
    </row>
    <row r="92" spans="12:12">
      <c r="L92" t="str" cm="1">
        <f t="array" ref="L92">IFERROR(_xldudf_EVEONLINE_CHARACTER(_FV(A92,"completed_character_id")),"NA")</f>
        <v>NA</v>
      </c>
    </row>
    <row r="93" spans="12:12">
      <c r="L93" t="str" cm="1">
        <f t="array" ref="L93">IFERROR(_xldudf_EVEONLINE_CHARACTER(_FV(A93,"completed_character_id")),"NA")</f>
        <v>NA</v>
      </c>
    </row>
    <row r="94" spans="12:12">
      <c r="L94" t="str" cm="1">
        <f t="array" ref="L94">IFERROR(_xldudf_EVEONLINE_CHARACTER(_FV(A94,"completed_character_id")),"NA")</f>
        <v>NA</v>
      </c>
    </row>
    <row r="95" spans="12:12">
      <c r="L95" t="str" cm="1">
        <f t="array" ref="L95">IFERROR(_xldudf_EVEONLINE_CHARACTER(_FV(A95,"completed_character_id")),"NA")</f>
        <v>NA</v>
      </c>
    </row>
    <row r="96" spans="12:12">
      <c r="L96" t="str" cm="1">
        <f t="array" ref="L96">IFERROR(_xldudf_EVEONLINE_CHARACTER(_FV(A96,"completed_character_id")),"NA")</f>
        <v>NA</v>
      </c>
    </row>
    <row r="97" spans="12:12">
      <c r="L97" t="str" cm="1">
        <f t="array" ref="L97">IFERROR(_xldudf_EVEONLINE_CHARACTER(_FV(A97,"completed_character_id")),"NA")</f>
        <v>NA</v>
      </c>
    </row>
    <row r="98" spans="12:12">
      <c r="L98" t="str" cm="1">
        <f t="array" ref="L98">IFERROR(_xldudf_EVEONLINE_CHARACTER(_FV(A98,"completed_character_id")),"NA")</f>
        <v>NA</v>
      </c>
    </row>
    <row r="99" spans="12:12">
      <c r="L99" t="str" cm="1">
        <f t="array" ref="L99">IFERROR(_xldudf_EVEONLINE_CHARACTER(_FV(A99,"completed_character_id")),"NA")</f>
        <v>NA</v>
      </c>
    </row>
    <row r="100" spans="12:12">
      <c r="L100" t="str" cm="1">
        <f t="array" ref="L100">IFERROR(_xldudf_EVEONLINE_CHARACTER(_FV(A100,"completed_character_id")),"NA")</f>
        <v>NA</v>
      </c>
    </row>
    <row r="101" spans="12:12">
      <c r="L101" t="str" cm="1">
        <f t="array" ref="L101">IFERROR(_xldudf_EVEONLINE_CHARACTER(_FV(A101,"completed_character_id")),"NA")</f>
        <v>NA</v>
      </c>
    </row>
    <row r="102" spans="12:12">
      <c r="L102" t="str" cm="1">
        <f t="array" ref="L102">IFERROR(_xldudf_EVEONLINE_CHARACTER(_FV(A102,"completed_character_id")),"NA")</f>
        <v>NA</v>
      </c>
    </row>
    <row r="103" spans="12:12">
      <c r="L103" t="str" cm="1">
        <f t="array" ref="L103">IFERROR(_xldudf_EVEONLINE_CHARACTER(_FV(A103,"completed_character_id")),"NA")</f>
        <v>NA</v>
      </c>
    </row>
    <row r="104" spans="12:12">
      <c r="L104" t="str" cm="1">
        <f t="array" ref="L104">IFERROR(_xldudf_EVEONLINE_CHARACTER(_FV(A104,"completed_character_id")),"NA")</f>
        <v>NA</v>
      </c>
    </row>
    <row r="105" spans="12:12">
      <c r="L105" t="str" cm="1">
        <f t="array" ref="L105">IFERROR(_xldudf_EVEONLINE_CHARACTER(_FV(A105,"completed_character_id")),"NA")</f>
        <v>NA</v>
      </c>
    </row>
    <row r="106" spans="12:12">
      <c r="L106" t="str" cm="1">
        <f t="array" ref="L106">IFERROR(_xldudf_EVEONLINE_CHARACTER(_FV(A106,"completed_character_id")),"NA")</f>
        <v>NA</v>
      </c>
    </row>
    <row r="107" spans="12:12">
      <c r="L107" t="str" cm="1">
        <f t="array" ref="L107">IFERROR(_xldudf_EVEONLINE_CHARACTER(_FV(A107,"completed_character_id")),"NA")</f>
        <v>NA</v>
      </c>
    </row>
    <row r="108" spans="12:12">
      <c r="L108" t="str" cm="1">
        <f t="array" ref="L108">IFERROR(_xldudf_EVEONLINE_CHARACTER(_FV(A108,"completed_character_id")),"NA")</f>
        <v>NA</v>
      </c>
    </row>
    <row r="109" spans="12:12">
      <c r="L109" t="str" cm="1">
        <f t="array" ref="L109">IFERROR(_xldudf_EVEONLINE_CHARACTER(_FV(A109,"completed_character_id")),"NA")</f>
        <v>NA</v>
      </c>
    </row>
    <row r="110" spans="12:12">
      <c r="L110" t="str" cm="1">
        <f t="array" ref="L110">IFERROR(_xldudf_EVEONLINE_CHARACTER(_FV(A110,"completed_character_id")),"NA")</f>
        <v>NA</v>
      </c>
    </row>
    <row r="111" spans="12:12">
      <c r="L111" t="str" cm="1">
        <f t="array" ref="L111">IFERROR(_xldudf_EVEONLINE_CHARACTER(_FV(A111,"completed_character_id")),"NA")</f>
        <v>NA</v>
      </c>
    </row>
    <row r="112" spans="12:12">
      <c r="L112" t="str" cm="1">
        <f t="array" ref="L112">IFERROR(_xldudf_EVEONLINE_CHARACTER(_FV(A112,"completed_character_id")),"NA")</f>
        <v>NA</v>
      </c>
    </row>
    <row r="113" spans="12:12">
      <c r="L113" t="str" cm="1">
        <f t="array" ref="L113">IFERROR(_xldudf_EVEONLINE_CHARACTER(_FV(A113,"completed_character_id")),"NA")</f>
        <v>NA</v>
      </c>
    </row>
    <row r="114" spans="12:12">
      <c r="L114" t="str" cm="1">
        <f t="array" ref="L114">IFERROR(_xldudf_EVEONLINE_CHARACTER(_FV(A114,"completed_character_id")),"NA")</f>
        <v>NA</v>
      </c>
    </row>
    <row r="115" spans="12:12">
      <c r="L115" t="str" cm="1">
        <f t="array" ref="L115">IFERROR(_xldudf_EVEONLINE_CHARACTER(_FV(A115,"completed_character_id")),"NA")</f>
        <v>NA</v>
      </c>
    </row>
    <row r="116" spans="12:12">
      <c r="L116" t="str" cm="1">
        <f t="array" ref="L116">IFERROR(_xldudf_EVEONLINE_CHARACTER(_FV(A116,"completed_character_id")),"NA")</f>
        <v>NA</v>
      </c>
    </row>
    <row r="117" spans="12:12">
      <c r="L117" t="str" cm="1">
        <f t="array" ref="L117">IFERROR(_xldudf_EVEONLINE_CHARACTER(_FV(A117,"completed_character_id")),"NA")</f>
        <v>NA</v>
      </c>
    </row>
    <row r="118" spans="12:12">
      <c r="L118" t="str" cm="1">
        <f t="array" ref="L118">IFERROR(_xldudf_EVEONLINE_CHARACTER(_FV(A118,"completed_character_id")),"NA")</f>
        <v>NA</v>
      </c>
    </row>
    <row r="119" spans="12:12">
      <c r="L119" t="str" cm="1">
        <f t="array" ref="L119">IFERROR(_xldudf_EVEONLINE_CHARACTER(_FV(A119,"completed_character_id")),"NA")</f>
        <v>NA</v>
      </c>
    </row>
    <row r="120" spans="12:12">
      <c r="L120" t="str" cm="1">
        <f t="array" ref="L120">IFERROR(_xldudf_EVEONLINE_CHARACTER(_FV(A120,"completed_character_id")),"NA")</f>
        <v>NA</v>
      </c>
    </row>
    <row r="121" spans="12:12">
      <c r="L121" t="str" cm="1">
        <f t="array" ref="L121">IFERROR(_xldudf_EVEONLINE_CHARACTER(_FV(A121,"completed_character_id")),"NA")</f>
        <v>NA</v>
      </c>
    </row>
    <row r="122" spans="12:12">
      <c r="L122" t="str" cm="1">
        <f t="array" ref="L122">IFERROR(_xldudf_EVEONLINE_CHARACTER(_FV(A122,"completed_character_id")),"NA")</f>
        <v>NA</v>
      </c>
    </row>
    <row r="123" spans="12:12">
      <c r="L123" t="str" cm="1">
        <f t="array" ref="L123">IFERROR(_xldudf_EVEONLINE_CHARACTER(_FV(A123,"completed_character_id")),"NA")</f>
        <v>NA</v>
      </c>
    </row>
    <row r="124" spans="12:12">
      <c r="L124" t="str" cm="1">
        <f t="array" ref="L124">IFERROR(_xldudf_EVEONLINE_CHARACTER(_FV(A124,"completed_character_id")),"NA")</f>
        <v>NA</v>
      </c>
    </row>
    <row r="125" spans="12:12">
      <c r="L125" t="str" cm="1">
        <f t="array" ref="L125">IFERROR(_xldudf_EVEONLINE_CHARACTER(_FV(A125,"completed_character_id")),"NA")</f>
        <v>NA</v>
      </c>
    </row>
    <row r="126" spans="12:12">
      <c r="L126" t="str" cm="1">
        <f t="array" ref="L126">IFERROR(_xldudf_EVEONLINE_CHARACTER(_FV(A126,"completed_character_id")),"NA")</f>
        <v>NA</v>
      </c>
    </row>
    <row r="127" spans="12:12">
      <c r="L127" t="str" cm="1">
        <f t="array" ref="L127">IFERROR(_xldudf_EVEONLINE_CHARACTER(_FV(A127,"completed_character_id")),"NA")</f>
        <v>NA</v>
      </c>
    </row>
    <row r="128" spans="12:12">
      <c r="L128" t="str" cm="1">
        <f t="array" ref="L128">IFERROR(_xldudf_EVEONLINE_CHARACTER(_FV(A128,"completed_character_id")),"NA")</f>
        <v>NA</v>
      </c>
    </row>
    <row r="129" spans="12:12">
      <c r="L129" t="str" cm="1">
        <f t="array" ref="L129">IFERROR(_xldudf_EVEONLINE_CHARACTER(_FV(A129,"completed_character_id")),"NA")</f>
        <v>NA</v>
      </c>
    </row>
    <row r="130" spans="12:12">
      <c r="L130" t="str" cm="1">
        <f t="array" ref="L130">IFERROR(_xldudf_EVEONLINE_CHARACTER(_FV(A130,"completed_character_id")),"NA")</f>
        <v>NA</v>
      </c>
    </row>
    <row r="131" spans="12:12">
      <c r="L131" t="str" cm="1">
        <f t="array" ref="L131">IFERROR(_xldudf_EVEONLINE_CHARACTER(_FV(A131,"completed_character_id")),"NA")</f>
        <v>NA</v>
      </c>
    </row>
    <row r="132" spans="12:12">
      <c r="L132" t="str" cm="1">
        <f t="array" ref="L132">IFERROR(_xldudf_EVEONLINE_CHARACTER(_FV(A132,"completed_character_id")),"NA")</f>
        <v>NA</v>
      </c>
    </row>
    <row r="133" spans="12:12">
      <c r="L133" t="str" cm="1">
        <f t="array" ref="L133">IFERROR(_xldudf_EVEONLINE_CHARACTER(_FV(A133,"completed_character_id")),"NA")</f>
        <v>NA</v>
      </c>
    </row>
    <row r="134" spans="12:12">
      <c r="L134" t="str" cm="1">
        <f t="array" ref="L134">IFERROR(_xldudf_EVEONLINE_CHARACTER(_FV(A134,"completed_character_id")),"NA")</f>
        <v>NA</v>
      </c>
    </row>
    <row r="135" spans="12:12">
      <c r="L135" t="str" cm="1">
        <f t="array" ref="L135">IFERROR(_xldudf_EVEONLINE_CHARACTER(_FV(A135,"completed_character_id")),"NA")</f>
        <v>NA</v>
      </c>
    </row>
    <row r="136" spans="12:12">
      <c r="L136" t="str" cm="1">
        <f t="array" ref="L136">IFERROR(_xldudf_EVEONLINE_CHARACTER(_FV(A136,"completed_character_id")),"NA")</f>
        <v>NA</v>
      </c>
    </row>
    <row r="137" spans="12:12">
      <c r="L137" t="str" cm="1">
        <f t="array" ref="L137">IFERROR(_xldudf_EVEONLINE_CHARACTER(_FV(A137,"completed_character_id")),"NA")</f>
        <v>NA</v>
      </c>
    </row>
    <row r="138" spans="12:12">
      <c r="L138" t="str" cm="1">
        <f t="array" ref="L138">IFERROR(_xldudf_EVEONLINE_CHARACTER(_FV(A138,"completed_character_id")),"NA")</f>
        <v>NA</v>
      </c>
    </row>
    <row r="139" spans="12:12">
      <c r="L139" t="str" cm="1">
        <f t="array" ref="L139">IFERROR(_xldudf_EVEONLINE_CHARACTER(_FV(A139,"completed_character_id")),"NA")</f>
        <v>NA</v>
      </c>
    </row>
    <row r="140" spans="12:12">
      <c r="L140" t="str" cm="1">
        <f t="array" ref="L140">IFERROR(_xldudf_EVEONLINE_CHARACTER(_FV(A140,"completed_character_id")),"NA")</f>
        <v>NA</v>
      </c>
    </row>
    <row r="141" spans="12:12">
      <c r="L141" t="str" cm="1">
        <f t="array" ref="L141">IFERROR(_xldudf_EVEONLINE_CHARACTER(_FV(A141,"completed_character_id")),"NA")</f>
        <v>NA</v>
      </c>
    </row>
    <row r="142" spans="12:12">
      <c r="L142" t="str" cm="1">
        <f t="array" ref="L142">IFERROR(_xldudf_EVEONLINE_CHARACTER(_FV(A142,"completed_character_id")),"NA")</f>
        <v>NA</v>
      </c>
    </row>
    <row r="143" spans="12:12">
      <c r="L143" t="str" cm="1">
        <f t="array" ref="L143">IFERROR(_xldudf_EVEONLINE_CHARACTER(_FV(A143,"completed_character_id")),"NA")</f>
        <v>NA</v>
      </c>
    </row>
    <row r="144" spans="12:12">
      <c r="L144" t="str" cm="1">
        <f t="array" ref="L144">IFERROR(_xldudf_EVEONLINE_CHARACTER(_FV(A144,"completed_character_id")),"NA")</f>
        <v>NA</v>
      </c>
    </row>
    <row r="145" spans="12:12">
      <c r="L145" t="str" cm="1">
        <f t="array" ref="L145">IFERROR(_xldudf_EVEONLINE_CHARACTER(_FV(A145,"completed_character_id")),"NA")</f>
        <v>NA</v>
      </c>
    </row>
    <row r="146" spans="12:12">
      <c r="L146" t="str" cm="1">
        <f t="array" ref="L146">IFERROR(_xldudf_EVEONLINE_CHARACTER(_FV(A146,"completed_character_id")),"NA")</f>
        <v>NA</v>
      </c>
    </row>
    <row r="147" spans="12:12">
      <c r="L147" t="str" cm="1">
        <f t="array" ref="L147">IFERROR(_xldudf_EVEONLINE_CHARACTER(_FV(A147,"completed_character_id")),"NA")</f>
        <v>NA</v>
      </c>
    </row>
    <row r="148" spans="12:12">
      <c r="L148" t="str" cm="1">
        <f t="array" ref="L148">IFERROR(_xldudf_EVEONLINE_CHARACTER(_FV(A148,"completed_character_id")),"NA")</f>
        <v>NA</v>
      </c>
    </row>
    <row r="149" spans="12:12">
      <c r="L149" t="str" cm="1">
        <f t="array" ref="L149">IFERROR(_xldudf_EVEONLINE_CHARACTER(_FV(A149,"completed_character_id")),"NA")</f>
        <v>NA</v>
      </c>
    </row>
    <row r="150" spans="12:12">
      <c r="L150" t="str" cm="1">
        <f t="array" ref="L150">IFERROR(_xldudf_EVEONLINE_CHARACTER(_FV(A150,"completed_character_id")),"NA")</f>
        <v>NA</v>
      </c>
    </row>
    <row r="151" spans="12:12">
      <c r="L151" t="str" cm="1">
        <f t="array" ref="L151">IFERROR(_xldudf_EVEONLINE_CHARACTER(_FV(A151,"completed_character_id")),"NA")</f>
        <v>NA</v>
      </c>
    </row>
    <row r="152" spans="12:12">
      <c r="L152" t="str" cm="1">
        <f t="array" ref="L152">IFERROR(_xldudf_EVEONLINE_CHARACTER(_FV(A152,"completed_character_id")),"NA")</f>
        <v>NA</v>
      </c>
    </row>
    <row r="153" spans="12:12">
      <c r="L153" t="str" cm="1">
        <f t="array" ref="L153">IFERROR(_xldudf_EVEONLINE_CHARACTER(_FV(A153,"completed_character_id")),"NA")</f>
        <v>NA</v>
      </c>
    </row>
    <row r="154" spans="12:12">
      <c r="L154" t="str" cm="1">
        <f t="array" ref="L154">IFERROR(_xldudf_EVEONLINE_CHARACTER(_FV(A154,"completed_character_id")),"NA")</f>
        <v>NA</v>
      </c>
    </row>
    <row r="155" spans="12:12">
      <c r="L155" t="str" cm="1">
        <f t="array" ref="L155">IFERROR(_xldudf_EVEONLINE_CHARACTER(_FV(A155,"completed_character_id")),"NA")</f>
        <v>NA</v>
      </c>
    </row>
    <row r="156" spans="12:12">
      <c r="L156" t="str" cm="1">
        <f t="array" ref="L156">IFERROR(_xldudf_EVEONLINE_CHARACTER(_FV(A156,"completed_character_id")),"NA")</f>
        <v>NA</v>
      </c>
    </row>
    <row r="157" spans="12:12">
      <c r="L157" t="str" cm="1">
        <f t="array" ref="L157">IFERROR(_xldudf_EVEONLINE_CHARACTER(_FV(A157,"completed_character_id")),"NA")</f>
        <v>NA</v>
      </c>
    </row>
    <row r="158" spans="12:12">
      <c r="L158" t="str" cm="1">
        <f t="array" ref="L158">IFERROR(_xldudf_EVEONLINE_CHARACTER(_FV(A158,"completed_character_id")),"NA")</f>
        <v>NA</v>
      </c>
    </row>
    <row r="159" spans="12:12">
      <c r="L159" t="str" cm="1">
        <f t="array" ref="L159">IFERROR(_xldudf_EVEONLINE_CHARACTER(_FV(A159,"completed_character_id")),"NA")</f>
        <v>NA</v>
      </c>
    </row>
    <row r="160" spans="12:12">
      <c r="L160" t="str" cm="1">
        <f t="array" ref="L160">IFERROR(_xldudf_EVEONLINE_CHARACTER(_FV(A160,"completed_character_id")),"NA")</f>
        <v>NA</v>
      </c>
    </row>
    <row r="161" spans="12:12">
      <c r="L161" t="str" cm="1">
        <f t="array" ref="L161">IFERROR(_xldudf_EVEONLINE_CHARACTER(_FV(A161,"completed_character_id")),"NA")</f>
        <v>NA</v>
      </c>
    </row>
    <row r="162" spans="12:12">
      <c r="L162" t="str" cm="1">
        <f t="array" ref="L162">IFERROR(_xldudf_EVEONLINE_CHARACTER(_FV(A162,"completed_character_id")),"NA")</f>
        <v>NA</v>
      </c>
    </row>
    <row r="163" spans="12:12">
      <c r="L163" t="str" cm="1">
        <f t="array" ref="L163">IFERROR(_xldudf_EVEONLINE_CHARACTER(_FV(A163,"completed_character_id")),"NA")</f>
        <v>NA</v>
      </c>
    </row>
    <row r="164" spans="12:12">
      <c r="L164" t="str" cm="1">
        <f t="array" ref="L164">IFERROR(_xldudf_EVEONLINE_CHARACTER(_FV(A164,"completed_character_id")),"NA")</f>
        <v>NA</v>
      </c>
    </row>
    <row r="165" spans="12:12">
      <c r="L165" t="str" cm="1">
        <f t="array" ref="L165">IFERROR(_xldudf_EVEONLINE_CHARACTER(_FV(A165,"completed_character_id")),"NA")</f>
        <v>NA</v>
      </c>
    </row>
    <row r="166" spans="12:12">
      <c r="L166" t="str" cm="1">
        <f t="array" ref="L166">IFERROR(_xldudf_EVEONLINE_CHARACTER(_FV(A166,"completed_character_id")),"NA")</f>
        <v>NA</v>
      </c>
    </row>
    <row r="167" spans="12:12">
      <c r="L167" t="str" cm="1">
        <f t="array" ref="L167">IFERROR(_xldudf_EVEONLINE_CHARACTER(_FV(A167,"completed_character_id")),"NA")</f>
        <v>NA</v>
      </c>
    </row>
    <row r="168" spans="12:12">
      <c r="L168" t="str" cm="1">
        <f t="array" ref="L168">IFERROR(_xldudf_EVEONLINE_CHARACTER(_FV(A168,"completed_character_id")),"NA")</f>
        <v>NA</v>
      </c>
    </row>
    <row r="169" spans="12:12">
      <c r="L169" t="str" cm="1">
        <f t="array" ref="L169">IFERROR(_xldudf_EVEONLINE_CHARACTER(_FV(A169,"completed_character_id")),"NA")</f>
        <v>NA</v>
      </c>
    </row>
    <row r="170" spans="12:12">
      <c r="L170" t="str" cm="1">
        <f t="array" ref="L170">IFERROR(_xldudf_EVEONLINE_CHARACTER(_FV(A170,"completed_character_id")),"NA")</f>
        <v>NA</v>
      </c>
    </row>
    <row r="171" spans="12:12">
      <c r="L171" t="str" cm="1">
        <f t="array" ref="L171">IFERROR(_xldudf_EVEONLINE_CHARACTER(_FV(A171,"completed_character_id")),"NA")</f>
        <v>NA</v>
      </c>
    </row>
    <row r="172" spans="12:12">
      <c r="L172" t="str" cm="1">
        <f t="array" ref="L172">IFERROR(_xldudf_EVEONLINE_CHARACTER(_FV(A172,"completed_character_id")),"NA")</f>
        <v>NA</v>
      </c>
    </row>
    <row r="173" spans="12:12">
      <c r="L173" t="str" cm="1">
        <f t="array" ref="L173">IFERROR(_xldudf_EVEONLINE_CHARACTER(_FV(A173,"completed_character_id")),"NA")</f>
        <v>NA</v>
      </c>
    </row>
    <row r="174" spans="12:12">
      <c r="L174" t="str" cm="1">
        <f t="array" ref="L174">IFERROR(_xldudf_EVEONLINE_CHARACTER(_FV(A174,"completed_character_id")),"NA")</f>
        <v>NA</v>
      </c>
    </row>
    <row r="175" spans="12:12">
      <c r="L175" t="str" cm="1">
        <f t="array" ref="L175">IFERROR(_xldudf_EVEONLINE_CHARACTER(_FV(A175,"completed_character_id")),"NA")</f>
        <v>NA</v>
      </c>
    </row>
    <row r="176" spans="12:12">
      <c r="L176" t="str" cm="1">
        <f t="array" ref="L176">IFERROR(_xldudf_EVEONLINE_CHARACTER(_FV(A176,"completed_character_id")),"NA")</f>
        <v>NA</v>
      </c>
    </row>
    <row r="177" spans="12:12">
      <c r="L177" t="str" cm="1">
        <f t="array" ref="L177">IFERROR(_xldudf_EVEONLINE_CHARACTER(_FV(A177,"completed_character_id")),"NA")</f>
        <v>NA</v>
      </c>
    </row>
    <row r="178" spans="12:12">
      <c r="L178" t="str" cm="1">
        <f t="array" ref="L178">IFERROR(_xldudf_EVEONLINE_CHARACTER(_FV(A178,"completed_character_id")),"NA")</f>
        <v>NA</v>
      </c>
    </row>
    <row r="179" spans="12:12">
      <c r="L179" t="str" cm="1">
        <f t="array" ref="L179">IFERROR(_xldudf_EVEONLINE_CHARACTER(_FV(A179,"completed_character_id")),"NA")</f>
        <v>NA</v>
      </c>
    </row>
    <row r="180" spans="12:12">
      <c r="L180" t="str" cm="1">
        <f t="array" ref="L180">IFERROR(_xldudf_EVEONLINE_CHARACTER(_FV(A180,"completed_character_id")),"NA")</f>
        <v>NA</v>
      </c>
    </row>
    <row r="181" spans="12:12">
      <c r="L181" t="str" cm="1">
        <f t="array" ref="L181">IFERROR(_xldudf_EVEONLINE_CHARACTER(_FV(A181,"completed_character_id")),"NA")</f>
        <v>NA</v>
      </c>
    </row>
    <row r="182" spans="12:12">
      <c r="L182" t="str" cm="1">
        <f t="array" ref="L182">IFERROR(_xldudf_EVEONLINE_CHARACTER(_FV(A182,"completed_character_id")),"NA")</f>
        <v>NA</v>
      </c>
    </row>
    <row r="183" spans="12:12">
      <c r="L183" t="str" cm="1">
        <f t="array" ref="L183">IFERROR(_xldudf_EVEONLINE_CHARACTER(_FV(A183,"completed_character_id")),"NA")</f>
        <v>NA</v>
      </c>
    </row>
    <row r="184" spans="12:12">
      <c r="L184" t="str" cm="1">
        <f t="array" ref="L184">IFERROR(_xldudf_EVEONLINE_CHARACTER(_FV(A184,"completed_character_id")),"NA")</f>
        <v>NA</v>
      </c>
    </row>
    <row r="185" spans="12:12">
      <c r="L185" t="str" cm="1">
        <f t="array" ref="L185">IFERROR(_xldudf_EVEONLINE_CHARACTER(_FV(A185,"completed_character_id")),"NA")</f>
        <v>NA</v>
      </c>
    </row>
    <row r="186" spans="12:12">
      <c r="L186" t="str" cm="1">
        <f t="array" ref="L186">IFERROR(_xldudf_EVEONLINE_CHARACTER(_FV(A186,"completed_character_id")),"NA")</f>
        <v>NA</v>
      </c>
    </row>
    <row r="187" spans="12:12">
      <c r="L187" t="str" cm="1">
        <f t="array" ref="L187">IFERROR(_xldudf_EVEONLINE_CHARACTER(_FV(A187,"completed_character_id")),"NA")</f>
        <v>NA</v>
      </c>
    </row>
    <row r="188" spans="12:12">
      <c r="L188" t="str" cm="1">
        <f t="array" ref="L188">IFERROR(_xldudf_EVEONLINE_CHARACTER(_FV(A188,"completed_character_id")),"NA")</f>
        <v>NA</v>
      </c>
    </row>
    <row r="189" spans="12:12">
      <c r="L189" t="str" cm="1">
        <f t="array" ref="L189">IFERROR(_xldudf_EVEONLINE_CHARACTER(_FV(A189,"completed_character_id")),"NA")</f>
        <v>NA</v>
      </c>
    </row>
    <row r="190" spans="12:12">
      <c r="L190" t="str" cm="1">
        <f t="array" ref="L190">IFERROR(_xldudf_EVEONLINE_CHARACTER(_FV(A190,"completed_character_id")),"NA")</f>
        <v>NA</v>
      </c>
    </row>
    <row r="191" spans="12:12">
      <c r="L191" t="str" cm="1">
        <f t="array" ref="L191">IFERROR(_xldudf_EVEONLINE_CHARACTER(_FV(A191,"completed_character_id")),"NA")</f>
        <v>NA</v>
      </c>
    </row>
    <row r="192" spans="12:12">
      <c r="L192" t="str" cm="1">
        <f t="array" ref="L192">IFERROR(_xldudf_EVEONLINE_CHARACTER(_FV(A192,"completed_character_id")),"NA")</f>
        <v>NA</v>
      </c>
    </row>
    <row r="193" spans="12:12">
      <c r="L193" t="str" cm="1">
        <f t="array" ref="L193">IFERROR(_xldudf_EVEONLINE_CHARACTER(_FV(A193,"completed_character_id")),"NA")</f>
        <v>NA</v>
      </c>
    </row>
    <row r="194" spans="12:12">
      <c r="L194" t="str" cm="1">
        <f t="array" ref="L194">IFERROR(_xldudf_EVEONLINE_CHARACTER(_FV(A194,"completed_character_id")),"NA")</f>
        <v>NA</v>
      </c>
    </row>
    <row r="195" spans="12:12">
      <c r="L195" t="str" cm="1">
        <f t="array" ref="L195">IFERROR(_xldudf_EVEONLINE_CHARACTER(_FV(A195,"completed_character_id")),"NA")</f>
        <v>NA</v>
      </c>
    </row>
    <row r="196" spans="12:12">
      <c r="L196" t="str" cm="1">
        <f t="array" ref="L196">IFERROR(_xldudf_EVEONLINE_CHARACTER(_FV(A196,"completed_character_id")),"NA")</f>
        <v>NA</v>
      </c>
    </row>
    <row r="197" spans="12:12">
      <c r="L197" t="str" cm="1">
        <f t="array" ref="L197">IFERROR(_xldudf_EVEONLINE_CHARACTER(_FV(A197,"completed_character_id")),"NA")</f>
        <v>NA</v>
      </c>
    </row>
    <row r="198" spans="12:12">
      <c r="L198" t="str" cm="1">
        <f t="array" ref="L198">IFERROR(_xldudf_EVEONLINE_CHARACTER(_FV(A198,"completed_character_id")),"NA")</f>
        <v>NA</v>
      </c>
    </row>
    <row r="199" spans="12:12">
      <c r="L199" t="str" cm="1">
        <f t="array" ref="L199">IFERROR(_xldudf_EVEONLINE_CHARACTER(_FV(A199,"completed_character_id")),"NA")</f>
        <v>NA</v>
      </c>
    </row>
    <row r="200" spans="12:12">
      <c r="L200" t="str" cm="1">
        <f t="array" ref="L200">IFERROR(_xldudf_EVEONLINE_CHARACTER(_FV(A200,"completed_character_id")),"NA")</f>
        <v>NA</v>
      </c>
    </row>
    <row r="201" spans="12:12">
      <c r="L201" t="str" cm="1">
        <f t="array" ref="L201">IFERROR(_xldudf_EVEONLINE_CHARACTER(_FV(A201,"completed_character_id")),"NA")</f>
        <v>NA</v>
      </c>
    </row>
    <row r="202" spans="12:12">
      <c r="L202" t="str" cm="1">
        <f t="array" ref="L202">IFERROR(_xldudf_EVEONLINE_CHARACTER(_FV(A202,"completed_character_id")),"NA")</f>
        <v>NA</v>
      </c>
    </row>
    <row r="203" spans="12:12">
      <c r="L203" t="str" cm="1">
        <f t="array" ref="L203">IFERROR(_xldudf_EVEONLINE_CHARACTER(_FV(A203,"completed_character_id")),"NA")</f>
        <v>NA</v>
      </c>
    </row>
    <row r="204" spans="12:12">
      <c r="L204" t="str" cm="1">
        <f t="array" ref="L204">IFERROR(_xldudf_EVEONLINE_CHARACTER(_FV(A204,"completed_character_id")),"NA")</f>
        <v>NA</v>
      </c>
    </row>
    <row r="205" spans="12:12">
      <c r="L205" t="str" cm="1">
        <f t="array" ref="L205">IFERROR(_xldudf_EVEONLINE_CHARACTER(_FV(A205,"completed_character_id")),"NA")</f>
        <v>NA</v>
      </c>
    </row>
    <row r="206" spans="12:12">
      <c r="L206" t="str" cm="1">
        <f t="array" ref="L206">IFERROR(_xldudf_EVEONLINE_CHARACTER(_FV(A206,"completed_character_id")),"NA")</f>
        <v>NA</v>
      </c>
    </row>
    <row r="207" spans="12:12">
      <c r="L207" t="str" cm="1">
        <f t="array" ref="L207">IFERROR(_xldudf_EVEONLINE_CHARACTER(_FV(A207,"completed_character_id")),"NA")</f>
        <v>NA</v>
      </c>
    </row>
    <row r="208" spans="12:12">
      <c r="L208" t="str" cm="1">
        <f t="array" ref="L208">IFERROR(_xldudf_EVEONLINE_CHARACTER(_FV(A208,"completed_character_id")),"NA")</f>
        <v>NA</v>
      </c>
    </row>
    <row r="209" spans="12:12">
      <c r="L209" t="str" cm="1">
        <f t="array" ref="L209">IFERROR(_xldudf_EVEONLINE_CHARACTER(_FV(A209,"completed_character_id")),"NA")</f>
        <v>NA</v>
      </c>
    </row>
    <row r="210" spans="12:12">
      <c r="L210" t="str" cm="1">
        <f t="array" ref="L210">IFERROR(_xldudf_EVEONLINE_CHARACTER(_FV(A210,"completed_character_id")),"NA")</f>
        <v>NA</v>
      </c>
    </row>
    <row r="211" spans="12:12">
      <c r="L211" t="str" cm="1">
        <f t="array" ref="L211">IFERROR(_xldudf_EVEONLINE_CHARACTER(_FV(A211,"completed_character_id")),"NA")</f>
        <v>NA</v>
      </c>
    </row>
    <row r="212" spans="12:12">
      <c r="L212" t="str" cm="1">
        <f t="array" ref="L212">IFERROR(_xldudf_EVEONLINE_CHARACTER(_FV(A212,"completed_character_id")),"NA")</f>
        <v>NA</v>
      </c>
    </row>
    <row r="213" spans="12:12">
      <c r="L213" t="str" cm="1">
        <f t="array" ref="L213">IFERROR(_xldudf_EVEONLINE_CHARACTER(_FV(A213,"completed_character_id")),"NA")</f>
        <v>NA</v>
      </c>
    </row>
    <row r="214" spans="12:12">
      <c r="L214" t="str" cm="1">
        <f t="array" ref="L214">IFERROR(_xldudf_EVEONLINE_CHARACTER(_FV(A214,"completed_character_id")),"NA")</f>
        <v>NA</v>
      </c>
    </row>
    <row r="215" spans="12:12">
      <c r="L215" t="str" cm="1">
        <f t="array" ref="L215">IFERROR(_xldudf_EVEONLINE_CHARACTER(_FV(A215,"completed_character_id")),"NA")</f>
        <v>NA</v>
      </c>
    </row>
    <row r="216" spans="12:12">
      <c r="L216" t="str" cm="1">
        <f t="array" ref="L216">IFERROR(_xldudf_EVEONLINE_CHARACTER(_FV(A216,"completed_character_id")),"NA")</f>
        <v>NA</v>
      </c>
    </row>
    <row r="217" spans="12:12">
      <c r="L217" t="str" cm="1">
        <f t="array" ref="L217">IFERROR(_xldudf_EVEONLINE_CHARACTER(_FV(A217,"completed_character_id")),"NA")</f>
        <v>NA</v>
      </c>
    </row>
    <row r="218" spans="12:12">
      <c r="L218" t="str" cm="1">
        <f t="array" ref="L218">IFERROR(_xldudf_EVEONLINE_CHARACTER(_FV(A218,"completed_character_id")),"NA")</f>
        <v>NA</v>
      </c>
    </row>
    <row r="219" spans="12:12">
      <c r="L219" t="str" cm="1">
        <f t="array" ref="L219">IFERROR(_xldudf_EVEONLINE_CHARACTER(_FV(A219,"completed_character_id")),"NA")</f>
        <v>NA</v>
      </c>
    </row>
    <row r="220" spans="12:12">
      <c r="L220" t="str" cm="1">
        <f t="array" ref="L220">IFERROR(_xldudf_EVEONLINE_CHARACTER(_FV(A220,"completed_character_id")),"NA")</f>
        <v>NA</v>
      </c>
    </row>
    <row r="221" spans="12:12">
      <c r="L221" t="str" cm="1">
        <f t="array" ref="L221">IFERROR(_xldudf_EVEONLINE_CHARACTER(_FV(A221,"completed_character_id")),"NA")</f>
        <v>NA</v>
      </c>
    </row>
    <row r="222" spans="12:12">
      <c r="L222" t="str" cm="1">
        <f t="array" ref="L222">IFERROR(_xldudf_EVEONLINE_CHARACTER(_FV(A222,"completed_character_id")),"NA")</f>
        <v>NA</v>
      </c>
    </row>
    <row r="223" spans="12:12">
      <c r="L223" t="str" cm="1">
        <f t="array" ref="L223">IFERROR(_xldudf_EVEONLINE_CHARACTER(_FV(A223,"completed_character_id")),"NA")</f>
        <v>NA</v>
      </c>
    </row>
    <row r="224" spans="12:12">
      <c r="L224" t="str" cm="1">
        <f t="array" ref="L224">IFERROR(_xldudf_EVEONLINE_CHARACTER(_FV(A224,"completed_character_id")),"NA")</f>
        <v>NA</v>
      </c>
    </row>
    <row r="225" spans="12:12">
      <c r="L225" t="str" cm="1">
        <f t="array" ref="L225">IFERROR(_xldudf_EVEONLINE_CHARACTER(_FV(A225,"completed_character_id")),"NA")</f>
        <v>NA</v>
      </c>
    </row>
    <row r="226" spans="12:12">
      <c r="L226" t="str" cm="1">
        <f t="array" ref="L226">IFERROR(_xldudf_EVEONLINE_CHARACTER(_FV(A226,"completed_character_id")),"NA")</f>
        <v>NA</v>
      </c>
    </row>
    <row r="227" spans="12:12">
      <c r="L227" t="str" cm="1">
        <f t="array" ref="L227">IFERROR(_xldudf_EVEONLINE_CHARACTER(_FV(A227,"completed_character_id")),"NA")</f>
        <v>NA</v>
      </c>
    </row>
    <row r="228" spans="12:12">
      <c r="L228" t="str" cm="1">
        <f t="array" ref="L228">IFERROR(_xldudf_EVEONLINE_CHARACTER(_FV(A228,"completed_character_id")),"NA")</f>
        <v>NA</v>
      </c>
    </row>
    <row r="229" spans="12:12">
      <c r="L229" t="str" cm="1">
        <f t="array" ref="L229">IFERROR(_xldudf_EVEONLINE_CHARACTER(_FV(A229,"completed_character_id")),"NA")</f>
        <v>NA</v>
      </c>
    </row>
    <row r="230" spans="12:12">
      <c r="L230" t="str" cm="1">
        <f t="array" ref="L230">IFERROR(_xldudf_EVEONLINE_CHARACTER(_FV(A230,"completed_character_id")),"NA")</f>
        <v>NA</v>
      </c>
    </row>
    <row r="231" spans="12:12">
      <c r="L231" t="str" cm="1">
        <f t="array" ref="L231">IFERROR(_xldudf_EVEONLINE_CHARACTER(_FV(A231,"completed_character_id")),"NA")</f>
        <v>NA</v>
      </c>
    </row>
    <row r="232" spans="12:12">
      <c r="L232" t="str" cm="1">
        <f t="array" ref="L232">IFERROR(_xldudf_EVEONLINE_CHARACTER(_FV(A232,"completed_character_id")),"NA")</f>
        <v>NA</v>
      </c>
    </row>
    <row r="233" spans="12:12">
      <c r="L233" t="str" cm="1">
        <f t="array" ref="L233">IFERROR(_xldudf_EVEONLINE_CHARACTER(_FV(A233,"completed_character_id")),"NA")</f>
        <v>NA</v>
      </c>
    </row>
    <row r="234" spans="12:12">
      <c r="L234" t="str" cm="1">
        <f t="array" ref="L234">IFERROR(_xldudf_EVEONLINE_CHARACTER(_FV(A234,"completed_character_id")),"NA")</f>
        <v>NA</v>
      </c>
    </row>
    <row r="235" spans="12:12">
      <c r="L235" t="str" cm="1">
        <f t="array" ref="L235">IFERROR(_xldudf_EVEONLINE_CHARACTER(_FV(A235,"completed_character_id")),"NA")</f>
        <v>NA</v>
      </c>
    </row>
    <row r="236" spans="12:12">
      <c r="L236" t="str" cm="1">
        <f t="array" ref="L236">IFERROR(_xldudf_EVEONLINE_CHARACTER(_FV(A236,"completed_character_id")),"NA")</f>
        <v>NA</v>
      </c>
    </row>
    <row r="237" spans="12:12">
      <c r="L237" t="str" cm="1">
        <f t="array" ref="L237">IFERROR(_xldudf_EVEONLINE_CHARACTER(_FV(A237,"completed_character_id")),"NA")</f>
        <v>NA</v>
      </c>
    </row>
    <row r="238" spans="12:12">
      <c r="L238" t="str" cm="1">
        <f t="array" ref="L238">IFERROR(_xldudf_EVEONLINE_CHARACTER(_FV(A238,"completed_character_id")),"NA")</f>
        <v>NA</v>
      </c>
    </row>
    <row r="239" spans="12:12">
      <c r="L239" t="str" cm="1">
        <f t="array" ref="L239">IFERROR(_xldudf_EVEONLINE_CHARACTER(_FV(A239,"completed_character_id")),"NA")</f>
        <v>NA</v>
      </c>
    </row>
    <row r="240" spans="12:12">
      <c r="L240" t="str" cm="1">
        <f t="array" ref="L240">IFERROR(_xldudf_EVEONLINE_CHARACTER(_FV(A240,"completed_character_id")),"NA")</f>
        <v>NA</v>
      </c>
    </row>
    <row r="241" spans="12:12">
      <c r="L241" t="str" cm="1">
        <f t="array" ref="L241">IFERROR(_xldudf_EVEONLINE_CHARACTER(_FV(A241,"completed_character_id")),"NA")</f>
        <v>NA</v>
      </c>
    </row>
    <row r="242" spans="12:12">
      <c r="L242" t="str" cm="1">
        <f t="array" ref="L242">IFERROR(_xldudf_EVEONLINE_CHARACTER(_FV(A242,"completed_character_id")),"NA")</f>
        <v>NA</v>
      </c>
    </row>
    <row r="243" spans="12:12">
      <c r="L243" t="str" cm="1">
        <f t="array" ref="L243">IFERROR(_xldudf_EVEONLINE_CHARACTER(_FV(A243,"completed_character_id")),"NA")</f>
        <v>NA</v>
      </c>
    </row>
    <row r="244" spans="12:12">
      <c r="L244" t="str" cm="1">
        <f t="array" ref="L244">IFERROR(_xldudf_EVEONLINE_CHARACTER(_FV(A244,"completed_character_id")),"NA")</f>
        <v>NA</v>
      </c>
    </row>
    <row r="245" spans="12:12">
      <c r="L245" t="str" cm="1">
        <f t="array" ref="L245">IFERROR(_xldudf_EVEONLINE_CHARACTER(_FV(A245,"completed_character_id")),"NA")</f>
        <v>NA</v>
      </c>
    </row>
    <row r="246" spans="12:12">
      <c r="L246" t="str" cm="1">
        <f t="array" ref="L246">IFERROR(_xldudf_EVEONLINE_CHARACTER(_FV(A246,"completed_character_id")),"NA")</f>
        <v>NA</v>
      </c>
    </row>
    <row r="247" spans="12:12">
      <c r="L247" t="str" cm="1">
        <f t="array" ref="L247">IFERROR(_xldudf_EVEONLINE_CHARACTER(_FV(A247,"completed_character_id")),"NA")</f>
        <v>NA</v>
      </c>
    </row>
    <row r="248" spans="12:12">
      <c r="L248" t="str" cm="1">
        <f t="array" ref="L248">IFERROR(_xldudf_EVEONLINE_CHARACTER(_FV(A248,"completed_character_id")),"NA")</f>
        <v>NA</v>
      </c>
    </row>
    <row r="249" spans="12:12">
      <c r="L249" t="str" cm="1">
        <f t="array" ref="L249">IFERROR(_xldudf_EVEONLINE_CHARACTER(_FV(A249,"completed_character_id")),"NA")</f>
        <v>NA</v>
      </c>
    </row>
    <row r="250" spans="12:12">
      <c r="L250" t="str" cm="1">
        <f t="array" ref="L250">IFERROR(_xldudf_EVEONLINE_CHARACTER(_FV(A250,"completed_character_id")),"NA")</f>
        <v>NA</v>
      </c>
    </row>
    <row r="251" spans="12:12">
      <c r="L251" t="str" cm="1">
        <f t="array" ref="L251">IFERROR(_xldudf_EVEONLINE_CHARACTER(_FV(A251,"completed_character_id")),"NA")</f>
        <v>NA</v>
      </c>
    </row>
    <row r="252" spans="12:12">
      <c r="L252" t="str" cm="1">
        <f t="array" ref="L252">IFERROR(_xldudf_EVEONLINE_CHARACTER(_FV(A252,"completed_character_id")),"NA")</f>
        <v>NA</v>
      </c>
    </row>
    <row r="253" spans="12:12">
      <c r="L253" t="str" cm="1">
        <f t="array" ref="L253">IFERROR(_xldudf_EVEONLINE_CHARACTER(_FV(A253,"completed_character_id")),"NA")</f>
        <v>NA</v>
      </c>
    </row>
    <row r="254" spans="12:12">
      <c r="L254" t="str" cm="1">
        <f t="array" ref="L254">IFERROR(_xldudf_EVEONLINE_CHARACTER(_FV(A254,"completed_character_id")),"NA")</f>
        <v>NA</v>
      </c>
    </row>
    <row r="255" spans="12:12">
      <c r="L255" t="str" cm="1">
        <f t="array" ref="L255">IFERROR(_xldudf_EVEONLINE_CHARACTER(_FV(A255,"completed_character_id")),"NA")</f>
        <v>NA</v>
      </c>
    </row>
    <row r="256" spans="12:12">
      <c r="L256" t="str" cm="1">
        <f t="array" ref="L256">IFERROR(_xldudf_EVEONLINE_CHARACTER(_FV(A256,"completed_character_id")),"NA")</f>
        <v>NA</v>
      </c>
    </row>
    <row r="257" spans="12:12">
      <c r="L257" t="str" cm="1">
        <f t="array" ref="L257">IFERROR(_xldudf_EVEONLINE_CHARACTER(_FV(A257,"completed_character_id")),"NA")</f>
        <v>NA</v>
      </c>
    </row>
    <row r="258" spans="12:12">
      <c r="L258" t="str" cm="1">
        <f t="array" ref="L258">IFERROR(_xldudf_EVEONLINE_CHARACTER(_FV(A258,"completed_character_id")),"NA")</f>
        <v>NA</v>
      </c>
    </row>
    <row r="259" spans="12:12">
      <c r="L259" t="str" cm="1">
        <f t="array" ref="L259">IFERROR(_xldudf_EVEONLINE_CHARACTER(_FV(A259,"completed_character_id")),"NA")</f>
        <v>NA</v>
      </c>
    </row>
    <row r="260" spans="12:12">
      <c r="L260" t="str" cm="1">
        <f t="array" ref="L260">IFERROR(_xldudf_EVEONLINE_CHARACTER(_FV(A260,"completed_character_id")),"NA")</f>
        <v>NA</v>
      </c>
    </row>
    <row r="261" spans="12:12">
      <c r="L261" t="str" cm="1">
        <f t="array" ref="L261">IFERROR(_xldudf_EVEONLINE_CHARACTER(_FV(A261,"completed_character_id")),"NA")</f>
        <v>NA</v>
      </c>
    </row>
    <row r="262" spans="12:12">
      <c r="L262" t="str" cm="1">
        <f t="array" ref="L262">IFERROR(_xldudf_EVEONLINE_CHARACTER(_FV(A262,"completed_character_id")),"NA")</f>
        <v>NA</v>
      </c>
    </row>
    <row r="263" spans="12:12">
      <c r="L263" t="str" cm="1">
        <f t="array" ref="L263">IFERROR(_xldudf_EVEONLINE_CHARACTER(_FV(A263,"completed_character_id")),"NA")</f>
        <v>NA</v>
      </c>
    </row>
    <row r="264" spans="12:12">
      <c r="L264" t="str" cm="1">
        <f t="array" ref="L264">IFERROR(_xldudf_EVEONLINE_CHARACTER(_FV(A264,"completed_character_id")),"NA")</f>
        <v>NA</v>
      </c>
    </row>
    <row r="265" spans="12:12">
      <c r="L265" t="str" cm="1">
        <f t="array" ref="L265">IFERROR(_xldudf_EVEONLINE_CHARACTER(_FV(A265,"completed_character_id")),"NA")</f>
        <v>NA</v>
      </c>
    </row>
    <row r="266" spans="12:12">
      <c r="L266" t="str" cm="1">
        <f t="array" ref="L266">IFERROR(_xldudf_EVEONLINE_CHARACTER(_FV(A266,"completed_character_id")),"NA")</f>
        <v>NA</v>
      </c>
    </row>
    <row r="267" spans="12:12">
      <c r="L267" t="str" cm="1">
        <f t="array" ref="L267">IFERROR(_xldudf_EVEONLINE_CHARACTER(_FV(A267,"completed_character_id")),"NA")</f>
        <v>NA</v>
      </c>
    </row>
    <row r="268" spans="12:12">
      <c r="L268" t="str" cm="1">
        <f t="array" ref="L268">IFERROR(_xldudf_EVEONLINE_CHARACTER(_FV(A268,"completed_character_id")),"NA")</f>
        <v>NA</v>
      </c>
    </row>
    <row r="269" spans="12:12">
      <c r="L269" t="str" cm="1">
        <f t="array" ref="L269">IFERROR(_xldudf_EVEONLINE_CHARACTER(_FV(A269,"completed_character_id")),"NA")</f>
        <v>NA</v>
      </c>
    </row>
    <row r="270" spans="12:12">
      <c r="L270" t="str" cm="1">
        <f t="array" ref="L270">IFERROR(_xldudf_EVEONLINE_CHARACTER(_FV(A270,"completed_character_id")),"NA")</f>
        <v>NA</v>
      </c>
    </row>
    <row r="271" spans="12:12">
      <c r="L271" t="str" cm="1">
        <f t="array" ref="L271">IFERROR(_xldudf_EVEONLINE_CHARACTER(_FV(A271,"completed_character_id")),"NA")</f>
        <v>NA</v>
      </c>
    </row>
    <row r="272" spans="12:12">
      <c r="L272" t="str" cm="1">
        <f t="array" ref="L272">IFERROR(_xldudf_EVEONLINE_CHARACTER(_FV(A272,"completed_character_id")),"NA")</f>
        <v>NA</v>
      </c>
    </row>
    <row r="273" spans="12:12">
      <c r="L273" t="str" cm="1">
        <f t="array" ref="L273">IFERROR(_xldudf_EVEONLINE_CHARACTER(_FV(A273,"completed_character_id")),"NA")</f>
        <v>NA</v>
      </c>
    </row>
    <row r="274" spans="12:12">
      <c r="L274" t="str" cm="1">
        <f t="array" ref="L274">IFERROR(_xldudf_EVEONLINE_CHARACTER(_FV(A274,"completed_character_id")),"NA")</f>
        <v>NA</v>
      </c>
    </row>
    <row r="275" spans="12:12">
      <c r="L275" t="str" cm="1">
        <f t="array" ref="L275">IFERROR(_xldudf_EVEONLINE_CHARACTER(_FV(A275,"completed_character_id")),"NA")</f>
        <v>NA</v>
      </c>
    </row>
    <row r="276" spans="12:12">
      <c r="L276" t="str" cm="1">
        <f t="array" ref="L276">IFERROR(_xldudf_EVEONLINE_CHARACTER(_FV(A276,"completed_character_id")),"NA")</f>
        <v>NA</v>
      </c>
    </row>
    <row r="277" spans="12:12">
      <c r="L277" t="str" cm="1">
        <f t="array" ref="L277">IFERROR(_xldudf_EVEONLINE_CHARACTER(_FV(A277,"completed_character_id")),"NA")</f>
        <v>NA</v>
      </c>
    </row>
    <row r="278" spans="12:12">
      <c r="L278" t="str" cm="1">
        <f t="array" ref="L278">IFERROR(_xldudf_EVEONLINE_CHARACTER(_FV(A278,"completed_character_id")),"NA")</f>
        <v>NA</v>
      </c>
    </row>
    <row r="279" spans="12:12">
      <c r="L279" t="str" cm="1">
        <f t="array" ref="L279">IFERROR(_xldudf_EVEONLINE_CHARACTER(_FV(A279,"completed_character_id")),"NA")</f>
        <v>NA</v>
      </c>
    </row>
    <row r="280" spans="12:12">
      <c r="L280" t="str" cm="1">
        <f t="array" ref="L280">IFERROR(_xldudf_EVEONLINE_CHARACTER(_FV(A280,"completed_character_id")),"NA")</f>
        <v>NA</v>
      </c>
    </row>
    <row r="281" spans="12:12">
      <c r="L281" t="str" cm="1">
        <f t="array" ref="L281">IFERROR(_xldudf_EVEONLINE_CHARACTER(_FV(A281,"completed_character_id")),"NA")</f>
        <v>NA</v>
      </c>
    </row>
    <row r="282" spans="12:12">
      <c r="L282" t="str" cm="1">
        <f t="array" ref="L282">IFERROR(_xldudf_EVEONLINE_CHARACTER(_FV(A282,"completed_character_id")),"NA")</f>
        <v>NA</v>
      </c>
    </row>
    <row r="283" spans="12:12">
      <c r="L283" t="str" cm="1">
        <f t="array" ref="L283">IFERROR(_xldudf_EVEONLINE_CHARACTER(_FV(A283,"completed_character_id")),"NA")</f>
        <v>NA</v>
      </c>
    </row>
    <row r="284" spans="12:12">
      <c r="L284" t="str" cm="1">
        <f t="array" ref="L284">IFERROR(_xldudf_EVEONLINE_CHARACTER(_FV(A284,"completed_character_id")),"NA")</f>
        <v>NA</v>
      </c>
    </row>
    <row r="285" spans="12:12">
      <c r="L285" t="str" cm="1">
        <f t="array" ref="L285">IFERROR(_xldudf_EVEONLINE_CHARACTER(_FV(A285,"completed_character_id")),"NA")</f>
        <v>NA</v>
      </c>
    </row>
    <row r="286" spans="12:12">
      <c r="L286" t="str" cm="1">
        <f t="array" ref="L286">IFERROR(_xldudf_EVEONLINE_CHARACTER(_FV(A286,"completed_character_id")),"NA")</f>
        <v>NA</v>
      </c>
    </row>
    <row r="287" spans="12:12">
      <c r="L287" t="str" cm="1">
        <f t="array" ref="L287">IFERROR(_xldudf_EVEONLINE_CHARACTER(_FV(A287,"completed_character_id")),"NA")</f>
        <v>NA</v>
      </c>
    </row>
    <row r="288" spans="12:12">
      <c r="L288" t="str" cm="1">
        <f t="array" ref="L288">IFERROR(_xldudf_EVEONLINE_CHARACTER(_FV(A288,"completed_character_id")),"NA")</f>
        <v>NA</v>
      </c>
    </row>
    <row r="289" spans="12:12">
      <c r="L289" t="str" cm="1">
        <f t="array" ref="L289">IFERROR(_xldudf_EVEONLINE_CHARACTER(_FV(A289,"completed_character_id")),"NA")</f>
        <v>NA</v>
      </c>
    </row>
    <row r="290" spans="12:12">
      <c r="L290" t="str" cm="1">
        <f t="array" ref="L290">IFERROR(_xldudf_EVEONLINE_CHARACTER(_FV(A290,"completed_character_id")),"NA")</f>
        <v>NA</v>
      </c>
    </row>
    <row r="291" spans="12:12">
      <c r="L291" t="str" cm="1">
        <f t="array" ref="L291">IFERROR(_xldudf_EVEONLINE_CHARACTER(_FV(A291,"completed_character_id")),"NA")</f>
        <v>NA</v>
      </c>
    </row>
    <row r="292" spans="12:12">
      <c r="L292" t="str" cm="1">
        <f t="array" ref="L292">IFERROR(_xldudf_EVEONLINE_CHARACTER(_FV(A292,"completed_character_id")),"NA")</f>
        <v>NA</v>
      </c>
    </row>
    <row r="293" spans="12:12">
      <c r="L293" t="str" cm="1">
        <f t="array" ref="L293">IFERROR(_xldudf_EVEONLINE_CHARACTER(_FV(A293,"completed_character_id")),"NA")</f>
        <v>NA</v>
      </c>
    </row>
    <row r="294" spans="12:12">
      <c r="L294" t="str" cm="1">
        <f t="array" ref="L294">IFERROR(_xldudf_EVEONLINE_CHARACTER(_FV(A294,"completed_character_id")),"NA")</f>
        <v>NA</v>
      </c>
    </row>
    <row r="295" spans="12:12">
      <c r="L295" t="str" cm="1">
        <f t="array" ref="L295">IFERROR(_xldudf_EVEONLINE_CHARACTER(_FV(A295,"completed_character_id")),"NA")</f>
        <v>NA</v>
      </c>
    </row>
    <row r="296" spans="12:12">
      <c r="L296" t="str" cm="1">
        <f t="array" ref="L296">IFERROR(_xldudf_EVEONLINE_CHARACTER(_FV(A296,"completed_character_id")),"NA")</f>
        <v>NA</v>
      </c>
    </row>
    <row r="297" spans="12:12">
      <c r="L297" t="str" cm="1">
        <f t="array" ref="L297">IFERROR(_xldudf_EVEONLINE_CHARACTER(_FV(A297,"completed_character_id")),"NA")</f>
        <v>NA</v>
      </c>
    </row>
    <row r="298" spans="12:12">
      <c r="L298" t="str" cm="1">
        <f t="array" ref="L298">IFERROR(_xldudf_EVEONLINE_CHARACTER(_FV(A298,"completed_character_id")),"NA")</f>
        <v>NA</v>
      </c>
    </row>
    <row r="299" spans="12:12">
      <c r="L299" t="str" cm="1">
        <f t="array" ref="L299">IFERROR(_xldudf_EVEONLINE_CHARACTER(_FV(A299,"completed_character_id")),"NA")</f>
        <v>NA</v>
      </c>
    </row>
    <row r="300" spans="12:12">
      <c r="L300" t="str" cm="1">
        <f t="array" ref="L300">IFERROR(_xldudf_EVEONLINE_CHARACTER(_FV(A300,"completed_character_id")),"NA")</f>
        <v>NA</v>
      </c>
    </row>
    <row r="301" spans="12:12">
      <c r="L301" t="str" cm="1">
        <f t="array" ref="L301">IFERROR(_xldudf_EVEONLINE_CHARACTER(_FV(A301,"completed_character_id")),"NA")</f>
        <v>NA</v>
      </c>
    </row>
    <row r="302" spans="12:12">
      <c r="L302" t="str" cm="1">
        <f t="array" ref="L302">IFERROR(_xldudf_EVEONLINE_CHARACTER(_FV(A302,"completed_character_id")),"NA")</f>
        <v>NA</v>
      </c>
    </row>
    <row r="303" spans="12:12">
      <c r="L303" t="str" cm="1">
        <f t="array" ref="L303">IFERROR(_xldudf_EVEONLINE_CHARACTER(_FV(A303,"completed_character_id")),"NA")</f>
        <v>NA</v>
      </c>
    </row>
    <row r="304" spans="12:12">
      <c r="L304" t="str" cm="1">
        <f t="array" ref="L304">IFERROR(_xldudf_EVEONLINE_CHARACTER(_FV(A304,"completed_character_id")),"NA")</f>
        <v>NA</v>
      </c>
    </row>
    <row r="305" spans="12:12">
      <c r="L305" t="str" cm="1">
        <f t="array" ref="L305">IFERROR(_xldudf_EVEONLINE_CHARACTER(_FV(A305,"completed_character_id")),"NA")</f>
        <v>NA</v>
      </c>
    </row>
    <row r="306" spans="12:12">
      <c r="L306" t="str" cm="1">
        <f t="array" ref="L306">IFERROR(_xldudf_EVEONLINE_CHARACTER(_FV(A306,"completed_character_id")),"NA")</f>
        <v>NA</v>
      </c>
    </row>
    <row r="307" spans="12:12">
      <c r="L307" t="str" cm="1">
        <f t="array" ref="L307">IFERROR(_xldudf_EVEONLINE_CHARACTER(_FV(A307,"completed_character_id")),"NA")</f>
        <v>NA</v>
      </c>
    </row>
    <row r="308" spans="12:12">
      <c r="L308" t="str" cm="1">
        <f t="array" ref="L308">IFERROR(_xldudf_EVEONLINE_CHARACTER(_FV(A308,"completed_character_id")),"NA")</f>
        <v>NA</v>
      </c>
    </row>
    <row r="309" spans="12:12">
      <c r="L309" t="str" cm="1">
        <f t="array" ref="L309">IFERROR(_xldudf_EVEONLINE_CHARACTER(_FV(A309,"completed_character_id")),"NA")</f>
        <v>NA</v>
      </c>
    </row>
    <row r="310" spans="12:12">
      <c r="L310" t="str" cm="1">
        <f t="array" ref="L310">IFERROR(_xldudf_EVEONLINE_CHARACTER(_FV(A310,"completed_character_id")),"NA")</f>
        <v>NA</v>
      </c>
    </row>
    <row r="311" spans="12:12">
      <c r="L311" t="str" cm="1">
        <f t="array" ref="L311">IFERROR(_xldudf_EVEONLINE_CHARACTER(_FV(A311,"completed_character_id")),"NA")</f>
        <v>NA</v>
      </c>
    </row>
    <row r="312" spans="12:12">
      <c r="L312" t="str" cm="1">
        <f t="array" ref="L312">IFERROR(_xldudf_EVEONLINE_CHARACTER(_FV(A312,"completed_character_id")),"NA")</f>
        <v>NA</v>
      </c>
    </row>
    <row r="313" spans="12:12">
      <c r="L313" t="str" cm="1">
        <f t="array" ref="L313">IFERROR(_xldudf_EVEONLINE_CHARACTER(_FV(A313,"completed_character_id")),"NA")</f>
        <v>NA</v>
      </c>
    </row>
    <row r="314" spans="12:12">
      <c r="L314" t="str" cm="1">
        <f t="array" ref="L314">IFERROR(_xldudf_EVEONLINE_CHARACTER(_FV(A314,"completed_character_id")),"NA")</f>
        <v>NA</v>
      </c>
    </row>
    <row r="315" spans="12:12">
      <c r="L315" t="str" cm="1">
        <f t="array" ref="L315">IFERROR(_xldudf_EVEONLINE_CHARACTER(_FV(A315,"completed_character_id")),"NA")</f>
        <v>NA</v>
      </c>
    </row>
    <row r="316" spans="12:12">
      <c r="L316" t="str" cm="1">
        <f t="array" ref="L316">IFERROR(_xldudf_EVEONLINE_CHARACTER(_FV(A316,"completed_character_id")),"NA")</f>
        <v>NA</v>
      </c>
    </row>
    <row r="317" spans="12:12">
      <c r="L317" t="str" cm="1">
        <f t="array" ref="L317">IFERROR(_xldudf_EVEONLINE_CHARACTER(_FV(A317,"completed_character_id")),"NA")</f>
        <v>NA</v>
      </c>
    </row>
    <row r="318" spans="12:12">
      <c r="L318" t="str" cm="1">
        <f t="array" ref="L318">IFERROR(_xldudf_EVEONLINE_CHARACTER(_FV(A318,"completed_character_id")),"NA")</f>
        <v>NA</v>
      </c>
    </row>
    <row r="319" spans="12:12">
      <c r="L319" t="str" cm="1">
        <f t="array" ref="L319">IFERROR(_xldudf_EVEONLINE_CHARACTER(_FV(A319,"completed_character_id")),"NA")</f>
        <v>NA</v>
      </c>
    </row>
    <row r="320" spans="12:12">
      <c r="L320" t="str" cm="1">
        <f t="array" ref="L320">IFERROR(_xldudf_EVEONLINE_CHARACTER(_FV(A320,"completed_character_id")),"NA")</f>
        <v>NA</v>
      </c>
    </row>
    <row r="321" spans="12:12">
      <c r="L321" t="str" cm="1">
        <f t="array" ref="L321">IFERROR(_xldudf_EVEONLINE_CHARACTER(_FV(A321,"completed_character_id")),"NA")</f>
        <v>NA</v>
      </c>
    </row>
    <row r="322" spans="12:12">
      <c r="L322" t="str" cm="1">
        <f t="array" ref="L322">IFERROR(_xldudf_EVEONLINE_CHARACTER(_FV(A322,"completed_character_id")),"NA")</f>
        <v>NA</v>
      </c>
    </row>
    <row r="323" spans="12:12">
      <c r="L323" t="str" cm="1">
        <f t="array" ref="L323">IFERROR(_xldudf_EVEONLINE_CHARACTER(_FV(A323,"completed_character_id")),"NA")</f>
        <v>NA</v>
      </c>
    </row>
    <row r="324" spans="12:12">
      <c r="L324" t="str" cm="1">
        <f t="array" ref="L324">IFERROR(_xldudf_EVEONLINE_CHARACTER(_FV(A324,"completed_character_id")),"NA")</f>
        <v>NA</v>
      </c>
    </row>
    <row r="325" spans="12:12">
      <c r="L325" t="str" cm="1">
        <f t="array" ref="L325">IFERROR(_xldudf_EVEONLINE_CHARACTER(_FV(A325,"completed_character_id")),"NA")</f>
        <v>NA</v>
      </c>
    </row>
    <row r="326" spans="12:12">
      <c r="L326" t="str" cm="1">
        <f t="array" ref="L326">IFERROR(_xldudf_EVEONLINE_CHARACTER(_FV(A326,"completed_character_id")),"NA")</f>
        <v>NA</v>
      </c>
    </row>
    <row r="327" spans="12:12">
      <c r="L327" t="str" cm="1">
        <f t="array" ref="L327">IFERROR(_xldudf_EVEONLINE_CHARACTER(_FV(A327,"completed_character_id")),"NA")</f>
        <v>NA</v>
      </c>
    </row>
    <row r="328" spans="12:12">
      <c r="L328" t="str" cm="1">
        <f t="array" ref="L328">IFERROR(_xldudf_EVEONLINE_CHARACTER(_FV(A328,"completed_character_id")),"NA")</f>
        <v>NA</v>
      </c>
    </row>
    <row r="329" spans="12:12">
      <c r="L329" t="str" cm="1">
        <f t="array" ref="L329">IFERROR(_xldudf_EVEONLINE_CHARACTER(_FV(A329,"completed_character_id")),"NA")</f>
        <v>NA</v>
      </c>
    </row>
    <row r="330" spans="12:12">
      <c r="L330" t="str" cm="1">
        <f t="array" ref="L330">IFERROR(_xldudf_EVEONLINE_CHARACTER(_FV(A330,"completed_character_id")),"NA")</f>
        <v>NA</v>
      </c>
    </row>
    <row r="331" spans="12:12">
      <c r="L331" t="str" cm="1">
        <f t="array" ref="L331">IFERROR(_xldudf_EVEONLINE_CHARACTER(_FV(A331,"completed_character_id")),"NA")</f>
        <v>NA</v>
      </c>
    </row>
    <row r="332" spans="12:12">
      <c r="L332" t="str" cm="1">
        <f t="array" ref="L332">IFERROR(_xldudf_EVEONLINE_CHARACTER(_FV(A332,"completed_character_id")),"NA")</f>
        <v>NA</v>
      </c>
    </row>
    <row r="333" spans="12:12">
      <c r="L333" t="str" cm="1">
        <f t="array" ref="L333">IFERROR(_xldudf_EVEONLINE_CHARACTER(_FV(A333,"completed_character_id")),"NA")</f>
        <v>NA</v>
      </c>
    </row>
    <row r="334" spans="12:12">
      <c r="L334" t="str" cm="1">
        <f t="array" ref="L334">IFERROR(_xldudf_EVEONLINE_CHARACTER(_FV(A334,"completed_character_id")),"NA")</f>
        <v>NA</v>
      </c>
    </row>
    <row r="335" spans="12:12">
      <c r="L335" t="str" cm="1">
        <f t="array" ref="L335">IFERROR(_xldudf_EVEONLINE_CHARACTER(_FV(A335,"completed_character_id")),"NA")</f>
        <v>NA</v>
      </c>
    </row>
    <row r="336" spans="12:12">
      <c r="L336" t="str" cm="1">
        <f t="array" ref="L336">IFERROR(_xldudf_EVEONLINE_CHARACTER(_FV(A336,"completed_character_id")),"NA")</f>
        <v>NA</v>
      </c>
    </row>
    <row r="337" spans="12:12">
      <c r="L337" t="str" cm="1">
        <f t="array" ref="L337">IFERROR(_xldudf_EVEONLINE_CHARACTER(_FV(A337,"completed_character_id")),"NA")</f>
        <v>NA</v>
      </c>
    </row>
    <row r="338" spans="12:12">
      <c r="L338" t="str" cm="1">
        <f t="array" ref="L338">IFERROR(_xldudf_EVEONLINE_CHARACTER(_FV(A338,"completed_character_id")),"NA")</f>
        <v>NA</v>
      </c>
    </row>
    <row r="339" spans="12:12">
      <c r="L339" t="str" cm="1">
        <f t="array" ref="L339">IFERROR(_xldudf_EVEONLINE_CHARACTER(_FV(A339,"completed_character_id")),"NA")</f>
        <v>NA</v>
      </c>
    </row>
    <row r="340" spans="12:12">
      <c r="L340" t="str" cm="1">
        <f t="array" ref="L340">IFERROR(_xldudf_EVEONLINE_CHARACTER(_FV(A340,"completed_character_id")),"NA")</f>
        <v>NA</v>
      </c>
    </row>
    <row r="341" spans="12:12">
      <c r="L341" t="str" cm="1">
        <f t="array" ref="L341">IFERROR(_xldudf_EVEONLINE_CHARACTER(_FV(A341,"completed_character_id")),"NA")</f>
        <v>NA</v>
      </c>
    </row>
    <row r="342" spans="12:12">
      <c r="L342" t="str" cm="1">
        <f t="array" ref="L342">IFERROR(_xldudf_EVEONLINE_CHARACTER(_FV(A342,"completed_character_id")),"NA")</f>
        <v>NA</v>
      </c>
    </row>
    <row r="343" spans="12:12">
      <c r="L343" t="str" cm="1">
        <f t="array" ref="L343">IFERROR(_xldudf_EVEONLINE_CHARACTER(_FV(A343,"completed_character_id")),"NA")</f>
        <v>NA</v>
      </c>
    </row>
    <row r="344" spans="12:12">
      <c r="L344" t="str" cm="1">
        <f t="array" ref="L344">IFERROR(_xldudf_EVEONLINE_CHARACTER(_FV(A344,"completed_character_id")),"NA")</f>
        <v>NA</v>
      </c>
    </row>
    <row r="345" spans="12:12">
      <c r="L345" t="str" cm="1">
        <f t="array" ref="L345">IFERROR(_xldudf_EVEONLINE_CHARACTER(_FV(A345,"completed_character_id")),"NA")</f>
        <v>NA</v>
      </c>
    </row>
    <row r="346" spans="12:12">
      <c r="L346" t="str" cm="1">
        <f t="array" ref="L346">IFERROR(_xldudf_EVEONLINE_CHARACTER(_FV(A346,"completed_character_id")),"NA")</f>
        <v>NA</v>
      </c>
    </row>
    <row r="347" spans="12:12">
      <c r="L347" t="str" cm="1">
        <f t="array" ref="L347">IFERROR(_xldudf_EVEONLINE_CHARACTER(_FV(A347,"completed_character_id")),"NA")</f>
        <v>NA</v>
      </c>
    </row>
    <row r="348" spans="12:12">
      <c r="L348" t="str" cm="1">
        <f t="array" ref="L348">IFERROR(_xldudf_EVEONLINE_CHARACTER(_FV(A348,"completed_character_id")),"NA")</f>
        <v>NA</v>
      </c>
    </row>
    <row r="349" spans="12:12">
      <c r="L349" t="str" cm="1">
        <f t="array" ref="L349">IFERROR(_xldudf_EVEONLINE_CHARACTER(_FV(A349,"completed_character_id")),"NA")</f>
        <v>NA</v>
      </c>
    </row>
    <row r="350" spans="12:12">
      <c r="L350" t="str" cm="1">
        <f t="array" ref="L350">IFERROR(_xldudf_EVEONLINE_CHARACTER(_FV(A350,"completed_character_id")),"NA")</f>
        <v>NA</v>
      </c>
    </row>
    <row r="351" spans="12:12">
      <c r="L351" t="str" cm="1">
        <f t="array" ref="L351">IFERROR(_xldudf_EVEONLINE_CHARACTER(_FV(A351,"completed_character_id")),"NA")</f>
        <v>NA</v>
      </c>
    </row>
    <row r="352" spans="12:12">
      <c r="L352" t="str" cm="1">
        <f t="array" ref="L352">IFERROR(_xldudf_EVEONLINE_CHARACTER(_FV(A352,"completed_character_id")),"NA")</f>
        <v>NA</v>
      </c>
    </row>
    <row r="353" spans="12:12">
      <c r="L353" t="str" cm="1">
        <f t="array" ref="L353">IFERROR(_xldudf_EVEONLINE_CHARACTER(_FV(A353,"completed_character_id")),"NA")</f>
        <v>NA</v>
      </c>
    </row>
    <row r="354" spans="12:12">
      <c r="L354" t="str" cm="1">
        <f t="array" ref="L354">IFERROR(_xldudf_EVEONLINE_CHARACTER(_FV(A354,"completed_character_id")),"NA")</f>
        <v>NA</v>
      </c>
    </row>
    <row r="355" spans="12:12">
      <c r="L355" t="str" cm="1">
        <f t="array" ref="L355">IFERROR(_xldudf_EVEONLINE_CHARACTER(_FV(A355,"completed_character_id")),"NA")</f>
        <v>NA</v>
      </c>
    </row>
    <row r="356" spans="12:12">
      <c r="L356" t="str" cm="1">
        <f t="array" ref="L356">IFERROR(_xldudf_EVEONLINE_CHARACTER(_FV(A356,"completed_character_id")),"NA")</f>
        <v>NA</v>
      </c>
    </row>
    <row r="357" spans="12:12">
      <c r="L357" t="str" cm="1">
        <f t="array" ref="L357">IFERROR(_xldudf_EVEONLINE_CHARACTER(_FV(A357,"completed_character_id")),"NA")</f>
        <v>NA</v>
      </c>
    </row>
    <row r="358" spans="12:12">
      <c r="L358" t="str" cm="1">
        <f t="array" ref="L358">IFERROR(_xldudf_EVEONLINE_CHARACTER(_FV(A358,"completed_character_id")),"NA")</f>
        <v>NA</v>
      </c>
    </row>
    <row r="359" spans="12:12">
      <c r="L359" t="str" cm="1">
        <f t="array" ref="L359">IFERROR(_xldudf_EVEONLINE_CHARACTER(_FV(A359,"completed_character_id")),"NA")</f>
        <v>NA</v>
      </c>
    </row>
    <row r="360" spans="12:12">
      <c r="L360" t="str" cm="1">
        <f t="array" ref="L360">IFERROR(_xldudf_EVEONLINE_CHARACTER(_FV(A360,"completed_character_id")),"NA")</f>
        <v>NA</v>
      </c>
    </row>
    <row r="361" spans="12:12">
      <c r="L361" t="str" cm="1">
        <f t="array" ref="L361">IFERROR(_xldudf_EVEONLINE_CHARACTER(_FV(A361,"completed_character_id")),"NA")</f>
        <v>NA</v>
      </c>
    </row>
    <row r="362" spans="12:12">
      <c r="L362" t="str" cm="1">
        <f t="array" ref="L362">IFERROR(_xldudf_EVEONLINE_CHARACTER(_FV(A362,"completed_character_id")),"NA")</f>
        <v>NA</v>
      </c>
    </row>
    <row r="363" spans="12:12">
      <c r="L363" t="str" cm="1">
        <f t="array" ref="L363">IFERROR(_xldudf_EVEONLINE_CHARACTER(_FV(A363,"completed_character_id")),"NA")</f>
        <v>NA</v>
      </c>
    </row>
    <row r="364" spans="12:12">
      <c r="L364" t="str" cm="1">
        <f t="array" ref="L364">IFERROR(_xldudf_EVEONLINE_CHARACTER(_FV(A364,"completed_character_id")),"NA")</f>
        <v>NA</v>
      </c>
    </row>
    <row r="365" spans="12:12">
      <c r="L365" t="str" cm="1">
        <f t="array" ref="L365">IFERROR(_xldudf_EVEONLINE_CHARACTER(_FV(A365,"completed_character_id")),"NA")</f>
        <v>NA</v>
      </c>
    </row>
    <row r="366" spans="12:12">
      <c r="L366" t="str" cm="1">
        <f t="array" ref="L366">IFERROR(_xldudf_EVEONLINE_CHARACTER(_FV(A366,"completed_character_id")),"NA")</f>
        <v>NA</v>
      </c>
    </row>
    <row r="367" spans="12:12">
      <c r="L367" t="str" cm="1">
        <f t="array" ref="L367">IFERROR(_xldudf_EVEONLINE_CHARACTER(_FV(A367,"completed_character_id")),"NA")</f>
        <v>NA</v>
      </c>
    </row>
    <row r="368" spans="12:12">
      <c r="L368" t="str" cm="1">
        <f t="array" ref="L368">IFERROR(_xldudf_EVEONLINE_CHARACTER(_FV(A368,"completed_character_id")),"NA")</f>
        <v>NA</v>
      </c>
    </row>
    <row r="369" spans="12:12">
      <c r="L369" t="str" cm="1">
        <f t="array" ref="L369">IFERROR(_xldudf_EVEONLINE_CHARACTER(_FV(A369,"completed_character_id")),"NA")</f>
        <v>NA</v>
      </c>
    </row>
    <row r="370" spans="12:12">
      <c r="L370" t="str" cm="1">
        <f t="array" ref="L370">IFERROR(_xldudf_EVEONLINE_CHARACTER(_FV(A370,"completed_character_id")),"NA")</f>
        <v>NA</v>
      </c>
    </row>
    <row r="371" spans="12:12">
      <c r="L371" t="str" cm="1">
        <f t="array" ref="L371">IFERROR(_xldudf_EVEONLINE_CHARACTER(_FV(A371,"completed_character_id")),"NA")</f>
        <v>NA</v>
      </c>
    </row>
    <row r="372" spans="12:12">
      <c r="L372" t="str" cm="1">
        <f t="array" ref="L372">IFERROR(_xldudf_EVEONLINE_CHARACTER(_FV(A372,"completed_character_id")),"NA")</f>
        <v>NA</v>
      </c>
    </row>
    <row r="373" spans="12:12">
      <c r="L373" t="str" cm="1">
        <f t="array" ref="L373">IFERROR(_xldudf_EVEONLINE_CHARACTER(_FV(A373,"completed_character_id")),"NA")</f>
        <v>NA</v>
      </c>
    </row>
    <row r="374" spans="12:12">
      <c r="L374" t="str" cm="1">
        <f t="array" ref="L374">IFERROR(_xldudf_EVEONLINE_CHARACTER(_FV(A374,"completed_character_id")),"NA")</f>
        <v>NA</v>
      </c>
    </row>
    <row r="375" spans="12:12">
      <c r="L375" t="str" cm="1">
        <f t="array" ref="L375">IFERROR(_xldudf_EVEONLINE_CHARACTER(_FV(A375,"completed_character_id")),"NA")</f>
        <v>NA</v>
      </c>
    </row>
    <row r="376" spans="12:12">
      <c r="L376" t="str" cm="1">
        <f t="array" ref="L376">IFERROR(_xldudf_EVEONLINE_CHARACTER(_FV(A376,"completed_character_id")),"NA")</f>
        <v>NA</v>
      </c>
    </row>
    <row r="377" spans="12:12">
      <c r="L377" t="str" cm="1">
        <f t="array" ref="L377">IFERROR(_xldudf_EVEONLINE_CHARACTER(_FV(A377,"completed_character_id")),"NA")</f>
        <v>NA</v>
      </c>
    </row>
    <row r="378" spans="12:12">
      <c r="L378" t="str" cm="1">
        <f t="array" ref="L378">IFERROR(_xldudf_EVEONLINE_CHARACTER(_FV(A378,"completed_character_id")),"NA")</f>
        <v>NA</v>
      </c>
    </row>
    <row r="379" spans="12:12">
      <c r="L379" t="str" cm="1">
        <f t="array" ref="L379">IFERROR(_xldudf_EVEONLINE_CHARACTER(_FV(A379,"completed_character_id")),"NA")</f>
        <v>NA</v>
      </c>
    </row>
    <row r="380" spans="12:12">
      <c r="L380" t="str" cm="1">
        <f t="array" ref="L380">IFERROR(_xldudf_EVEONLINE_CHARACTER(_FV(A380,"completed_character_id")),"NA")</f>
        <v>NA</v>
      </c>
    </row>
    <row r="381" spans="12:12">
      <c r="L381" t="str" cm="1">
        <f t="array" ref="L381">IFERROR(_xldudf_EVEONLINE_CHARACTER(_FV(A381,"completed_character_id")),"NA")</f>
        <v>NA</v>
      </c>
    </row>
    <row r="382" spans="12:12">
      <c r="L382" t="str" cm="1">
        <f t="array" ref="L382">IFERROR(_xldudf_EVEONLINE_CHARACTER(_FV(A382,"completed_character_id")),"NA")</f>
        <v>NA</v>
      </c>
    </row>
    <row r="383" spans="12:12">
      <c r="L383" t="str" cm="1">
        <f t="array" ref="L383">IFERROR(_xldudf_EVEONLINE_CHARACTER(_FV(A383,"completed_character_id")),"NA")</f>
        <v>NA</v>
      </c>
    </row>
    <row r="384" spans="12:12">
      <c r="L384" t="str" cm="1">
        <f t="array" ref="L384">IFERROR(_xldudf_EVEONLINE_CHARACTER(_FV(A384,"completed_character_id")),"NA")</f>
        <v>NA</v>
      </c>
    </row>
    <row r="385" spans="12:12">
      <c r="L385" t="str" cm="1">
        <f t="array" ref="L385">IFERROR(_xldudf_EVEONLINE_CHARACTER(_FV(A385,"completed_character_id")),"NA")</f>
        <v>NA</v>
      </c>
    </row>
    <row r="386" spans="12:12">
      <c r="L386" t="str" cm="1">
        <f t="array" ref="L386">IFERROR(_xldudf_EVEONLINE_CHARACTER(_FV(A386,"completed_character_id")),"NA")</f>
        <v>NA</v>
      </c>
    </row>
    <row r="387" spans="12:12">
      <c r="L387" t="str" cm="1">
        <f t="array" ref="L387">IFERROR(_xldudf_EVEONLINE_CHARACTER(_FV(A387,"completed_character_id")),"NA")</f>
        <v>NA</v>
      </c>
    </row>
    <row r="388" spans="12:12">
      <c r="L388" t="str" cm="1">
        <f t="array" ref="L388">IFERROR(_xldudf_EVEONLINE_CHARACTER(_FV(A388,"completed_character_id")),"NA")</f>
        <v>NA</v>
      </c>
    </row>
    <row r="389" spans="12:12">
      <c r="L389" t="str" cm="1">
        <f t="array" ref="L389">IFERROR(_xldudf_EVEONLINE_CHARACTER(_FV(A389,"completed_character_id")),"NA")</f>
        <v>NA</v>
      </c>
    </row>
    <row r="390" spans="12:12">
      <c r="L390" t="str" cm="1">
        <f t="array" ref="L390">IFERROR(_xldudf_EVEONLINE_CHARACTER(_FV(A390,"completed_character_id")),"NA")</f>
        <v>NA</v>
      </c>
    </row>
    <row r="391" spans="12:12">
      <c r="L391" t="str" cm="1">
        <f t="array" ref="L391">IFERROR(_xldudf_EVEONLINE_CHARACTER(_FV(A391,"completed_character_id")),"NA")</f>
        <v>NA</v>
      </c>
    </row>
    <row r="392" spans="12:12">
      <c r="L392" t="str" cm="1">
        <f t="array" ref="L392">IFERROR(_xldudf_EVEONLINE_CHARACTER(_FV(A392,"completed_character_id")),"NA")</f>
        <v>NA</v>
      </c>
    </row>
    <row r="393" spans="12:12">
      <c r="L393" t="str" cm="1">
        <f t="array" ref="L393">IFERROR(_xldudf_EVEONLINE_CHARACTER(_FV(A393,"completed_character_id")),"NA")</f>
        <v>NA</v>
      </c>
    </row>
    <row r="394" spans="12:12">
      <c r="L394" t="str" cm="1">
        <f t="array" ref="L394">IFERROR(_xldudf_EVEONLINE_CHARACTER(_FV(A394,"completed_character_id")),"NA")</f>
        <v>NA</v>
      </c>
    </row>
    <row r="395" spans="12:12">
      <c r="L395" t="str" cm="1">
        <f t="array" ref="L395">IFERROR(_xldudf_EVEONLINE_CHARACTER(_FV(A395,"completed_character_id")),"NA")</f>
        <v>NA</v>
      </c>
    </row>
    <row r="396" spans="12:12">
      <c r="L396" t="str" cm="1">
        <f t="array" ref="L396">IFERROR(_xldudf_EVEONLINE_CHARACTER(_FV(A396,"completed_character_id")),"NA")</f>
        <v>NA</v>
      </c>
    </row>
    <row r="397" spans="12:12">
      <c r="L397" t="str" cm="1">
        <f t="array" ref="L397">IFERROR(_xldudf_EVEONLINE_CHARACTER(_FV(A397,"completed_character_id")),"NA")</f>
        <v>NA</v>
      </c>
    </row>
    <row r="398" spans="12:12">
      <c r="L398" t="str" cm="1">
        <f t="array" ref="L398">IFERROR(_xldudf_EVEONLINE_CHARACTER(_FV(A398,"completed_character_id")),"NA")</f>
        <v>NA</v>
      </c>
    </row>
    <row r="399" spans="12:12">
      <c r="L399" t="str" cm="1">
        <f t="array" ref="L399">IFERROR(_xldudf_EVEONLINE_CHARACTER(_FV(A399,"completed_character_id")),"NA")</f>
        <v>NA</v>
      </c>
    </row>
    <row r="400" spans="12:12">
      <c r="L400" t="str" cm="1">
        <f t="array" ref="L400">IFERROR(_xldudf_EVEONLINE_CHARACTER(_FV(A400,"completed_character_id")),"NA")</f>
        <v>NA</v>
      </c>
    </row>
    <row r="401" spans="12:12">
      <c r="L401" t="str" cm="1">
        <f t="array" ref="L401">IFERROR(_xldudf_EVEONLINE_CHARACTER(_FV(A401,"completed_character_id")),"NA")</f>
        <v>NA</v>
      </c>
    </row>
    <row r="402" spans="12:12">
      <c r="L402" t="str" cm="1">
        <f t="array" ref="L402">IFERROR(_xldudf_EVEONLINE_CHARACTER(_FV(A402,"completed_character_id")),"NA")</f>
        <v>NA</v>
      </c>
    </row>
    <row r="403" spans="12:12">
      <c r="L403" t="str" cm="1">
        <f t="array" ref="L403">IFERROR(_xldudf_EVEONLINE_CHARACTER(_FV(A403,"completed_character_id")),"NA")</f>
        <v>NA</v>
      </c>
    </row>
    <row r="404" spans="12:12">
      <c r="L404" t="str" cm="1">
        <f t="array" ref="L404">IFERROR(_xldudf_EVEONLINE_CHARACTER(_FV(A404,"completed_character_id")),"NA")</f>
        <v>NA</v>
      </c>
    </row>
    <row r="405" spans="12:12">
      <c r="L405" t="str" cm="1">
        <f t="array" ref="L405">IFERROR(_xldudf_EVEONLINE_CHARACTER(_FV(A405,"completed_character_id")),"NA")</f>
        <v>NA</v>
      </c>
    </row>
    <row r="406" spans="12:12">
      <c r="L406" t="str" cm="1">
        <f t="array" ref="L406">IFERROR(_xldudf_EVEONLINE_CHARACTER(_FV(A406,"completed_character_id")),"NA")</f>
        <v>NA</v>
      </c>
    </row>
    <row r="407" spans="12:12">
      <c r="L407" t="str" cm="1">
        <f t="array" ref="L407">IFERROR(_xldudf_EVEONLINE_CHARACTER(_FV(A407,"completed_character_id")),"NA")</f>
        <v>NA</v>
      </c>
    </row>
    <row r="408" spans="12:12">
      <c r="L408" t="str" cm="1">
        <f t="array" ref="L408">IFERROR(_xldudf_EVEONLINE_CHARACTER(_FV(A408,"completed_character_id")),"NA")</f>
        <v>NA</v>
      </c>
    </row>
    <row r="409" spans="12:12">
      <c r="L409" t="str" cm="1">
        <f t="array" ref="L409">IFERROR(_xldudf_EVEONLINE_CHARACTER(_FV(A409,"completed_character_id")),"NA")</f>
        <v>NA</v>
      </c>
    </row>
    <row r="410" spans="12:12">
      <c r="L410" t="str" cm="1">
        <f t="array" ref="L410">IFERROR(_xldudf_EVEONLINE_CHARACTER(_FV(A410,"completed_character_id")),"NA")</f>
        <v>NA</v>
      </c>
    </row>
    <row r="411" spans="12:12">
      <c r="L411" t="str" cm="1">
        <f t="array" ref="L411">IFERROR(_xldudf_EVEONLINE_CHARACTER(_FV(A411,"completed_character_id")),"NA")</f>
        <v>NA</v>
      </c>
    </row>
    <row r="412" spans="12:12">
      <c r="L412" t="str" cm="1">
        <f t="array" ref="L412">IFERROR(_xldudf_EVEONLINE_CHARACTER(_FV(A412,"completed_character_id")),"NA")</f>
        <v>NA</v>
      </c>
    </row>
    <row r="413" spans="12:12">
      <c r="L413" t="str" cm="1">
        <f t="array" ref="L413">IFERROR(_xldudf_EVEONLINE_CHARACTER(_FV(A413,"completed_character_id")),"NA")</f>
        <v>NA</v>
      </c>
    </row>
    <row r="414" spans="12:12">
      <c r="L414" t="str" cm="1">
        <f t="array" ref="L414">IFERROR(_xldudf_EVEONLINE_CHARACTER(_FV(A414,"completed_character_id")),"NA")</f>
        <v>NA</v>
      </c>
    </row>
    <row r="415" spans="12:12">
      <c r="L415" t="str" cm="1">
        <f t="array" ref="L415">IFERROR(_xldudf_EVEONLINE_CHARACTER(_FV(A415,"completed_character_id")),"NA")</f>
        <v>NA</v>
      </c>
    </row>
    <row r="416" spans="12:12">
      <c r="L416" t="str" cm="1">
        <f t="array" ref="L416">IFERROR(_xldudf_EVEONLINE_CHARACTER(_FV(A416,"completed_character_id")),"NA")</f>
        <v>NA</v>
      </c>
    </row>
    <row r="417" spans="12:12">
      <c r="L417" t="str" cm="1">
        <f t="array" ref="L417">IFERROR(_xldudf_EVEONLINE_CHARACTER(_FV(A417,"completed_character_id")),"NA")</f>
        <v>NA</v>
      </c>
    </row>
    <row r="418" spans="12:12">
      <c r="L418" t="str" cm="1">
        <f t="array" ref="L418">IFERROR(_xldudf_EVEONLINE_CHARACTER(_FV(A418,"completed_character_id")),"NA")</f>
        <v>NA</v>
      </c>
    </row>
    <row r="419" spans="12:12">
      <c r="L419" t="str" cm="1">
        <f t="array" ref="L419">IFERROR(_xldudf_EVEONLINE_CHARACTER(_FV(A419,"completed_character_id")),"NA")</f>
        <v>NA</v>
      </c>
    </row>
    <row r="420" spans="12:12">
      <c r="L420" t="str" cm="1">
        <f t="array" ref="L420">IFERROR(_xldudf_EVEONLINE_CHARACTER(_FV(A420,"completed_character_id")),"NA")</f>
        <v>NA</v>
      </c>
    </row>
    <row r="421" spans="12:12">
      <c r="L421" t="str" cm="1">
        <f t="array" ref="L421">IFERROR(_xldudf_EVEONLINE_CHARACTER(_FV(A421,"completed_character_id")),"NA")</f>
        <v>NA</v>
      </c>
    </row>
    <row r="422" spans="12:12">
      <c r="L422" t="str" cm="1">
        <f t="array" ref="L422">IFERROR(_xldudf_EVEONLINE_CHARACTER(_FV(A422,"completed_character_id")),"NA")</f>
        <v>NA</v>
      </c>
    </row>
    <row r="423" spans="12:12">
      <c r="L423" t="str" cm="1">
        <f t="array" ref="L423">IFERROR(_xldudf_EVEONLINE_CHARACTER(_FV(A423,"completed_character_id")),"NA")</f>
        <v>NA</v>
      </c>
    </row>
    <row r="424" spans="12:12">
      <c r="L424" t="str" cm="1">
        <f t="array" ref="L424">IFERROR(_xldudf_EVEONLINE_CHARACTER(_FV(A424,"completed_character_id")),"NA")</f>
        <v>NA</v>
      </c>
    </row>
    <row r="425" spans="12:12">
      <c r="L425" t="str" cm="1">
        <f t="array" ref="L425">IFERROR(_xldudf_EVEONLINE_CHARACTER(_FV(A425,"completed_character_id")),"NA")</f>
        <v>NA</v>
      </c>
    </row>
    <row r="426" spans="12:12">
      <c r="L426" t="str" cm="1">
        <f t="array" ref="L426">IFERROR(_xldudf_EVEONLINE_CHARACTER(_FV(A426,"completed_character_id")),"NA")</f>
        <v>NA</v>
      </c>
    </row>
    <row r="427" spans="12:12">
      <c r="L427" t="str" cm="1">
        <f t="array" ref="L427">IFERROR(_xldudf_EVEONLINE_CHARACTER(_FV(A427,"completed_character_id")),"NA")</f>
        <v>NA</v>
      </c>
    </row>
    <row r="428" spans="12:12">
      <c r="L428" t="str" cm="1">
        <f t="array" ref="L428">IFERROR(_xldudf_EVEONLINE_CHARACTER(_FV(A428,"completed_character_id")),"NA")</f>
        <v>NA</v>
      </c>
    </row>
    <row r="429" spans="12:12">
      <c r="L429" t="str" cm="1">
        <f t="array" ref="L429">IFERROR(_xldudf_EVEONLINE_CHARACTER(_FV(A429,"completed_character_id")),"NA")</f>
        <v>NA</v>
      </c>
    </row>
    <row r="430" spans="12:12">
      <c r="L430" t="str" cm="1">
        <f t="array" ref="L430">IFERROR(_xldudf_EVEONLINE_CHARACTER(_FV(A430,"completed_character_id")),"NA")</f>
        <v>NA</v>
      </c>
    </row>
    <row r="431" spans="12:12">
      <c r="L431" t="str" cm="1">
        <f t="array" ref="L431">IFERROR(_xldudf_EVEONLINE_CHARACTER(_FV(A431,"completed_character_id")),"NA")</f>
        <v>NA</v>
      </c>
    </row>
    <row r="432" spans="12:12">
      <c r="L432" t="str" cm="1">
        <f t="array" ref="L432">IFERROR(_xldudf_EVEONLINE_CHARACTER(_FV(A432,"completed_character_id")),"NA")</f>
        <v>NA</v>
      </c>
    </row>
    <row r="433" spans="12:12">
      <c r="L433" t="str" cm="1">
        <f t="array" ref="L433">IFERROR(_xldudf_EVEONLINE_CHARACTER(_FV(A433,"completed_character_id")),"NA")</f>
        <v>NA</v>
      </c>
    </row>
    <row r="434" spans="12:12">
      <c r="L434" t="str" cm="1">
        <f t="array" ref="L434">IFERROR(_xldudf_EVEONLINE_CHARACTER(_FV(A434,"completed_character_id")),"NA")</f>
        <v>NA</v>
      </c>
    </row>
    <row r="435" spans="12:12">
      <c r="L435" t="str" cm="1">
        <f t="array" ref="L435">IFERROR(_xldudf_EVEONLINE_CHARACTER(_FV(A435,"completed_character_id")),"NA")</f>
        <v>NA</v>
      </c>
    </row>
    <row r="436" spans="12:12">
      <c r="L436" t="str" cm="1">
        <f t="array" ref="L436">IFERROR(_xldudf_EVEONLINE_CHARACTER(_FV(A436,"completed_character_id")),"NA")</f>
        <v>NA</v>
      </c>
    </row>
    <row r="437" spans="12:12">
      <c r="L437" t="str" cm="1">
        <f t="array" ref="L437">IFERROR(_xldudf_EVEONLINE_CHARACTER(_FV(A437,"completed_character_id")),"NA")</f>
        <v>NA</v>
      </c>
    </row>
    <row r="438" spans="12:12">
      <c r="L438" t="str" cm="1">
        <f t="array" ref="L438">IFERROR(_xldudf_EVEONLINE_CHARACTER(_FV(A438,"completed_character_id")),"NA")</f>
        <v>NA</v>
      </c>
    </row>
    <row r="439" spans="12:12">
      <c r="L439" t="str" cm="1">
        <f t="array" ref="L439">IFERROR(_xldudf_EVEONLINE_CHARACTER(_FV(A439,"completed_character_id")),"NA")</f>
        <v>NA</v>
      </c>
    </row>
    <row r="440" spans="12:12">
      <c r="L440" t="str" cm="1">
        <f t="array" ref="L440">IFERROR(_xldudf_EVEONLINE_CHARACTER(_FV(A440,"completed_character_id")),"NA")</f>
        <v>NA</v>
      </c>
    </row>
    <row r="441" spans="12:12">
      <c r="L441" t="str" cm="1">
        <f t="array" ref="L441">IFERROR(_xldudf_EVEONLINE_CHARACTER(_FV(A441,"completed_character_id")),"NA")</f>
        <v>NA</v>
      </c>
    </row>
    <row r="442" spans="12:12">
      <c r="L442" t="str" cm="1">
        <f t="array" ref="L442">IFERROR(_xldudf_EVEONLINE_CHARACTER(_FV(A442,"completed_character_id")),"NA")</f>
        <v>NA</v>
      </c>
    </row>
    <row r="443" spans="12:12">
      <c r="L443" t="str" cm="1">
        <f t="array" ref="L443">IFERROR(_xldudf_EVEONLINE_CHARACTER(_FV(A443,"completed_character_id")),"NA")</f>
        <v>NA</v>
      </c>
    </row>
    <row r="444" spans="12:12">
      <c r="L444" t="str" cm="1">
        <f t="array" ref="L444">IFERROR(_xldudf_EVEONLINE_CHARACTER(_FV(A444,"completed_character_id")),"NA")</f>
        <v>NA</v>
      </c>
    </row>
    <row r="445" spans="12:12">
      <c r="L445" t="str" cm="1">
        <f t="array" ref="L445">IFERROR(_xldudf_EVEONLINE_CHARACTER(_FV(A445,"completed_character_id")),"NA")</f>
        <v>NA</v>
      </c>
    </row>
    <row r="446" spans="12:12">
      <c r="L446" t="str" cm="1">
        <f t="array" ref="L446">IFERROR(_xldudf_EVEONLINE_CHARACTER(_FV(A446,"completed_character_id")),"NA")</f>
        <v>NA</v>
      </c>
    </row>
    <row r="447" spans="12:12">
      <c r="L447" t="str" cm="1">
        <f t="array" ref="L447">IFERROR(_xldudf_EVEONLINE_CHARACTER(_FV(A447,"completed_character_id")),"NA")</f>
        <v>NA</v>
      </c>
    </row>
    <row r="448" spans="12:12">
      <c r="L448" t="str" cm="1">
        <f t="array" ref="L448">IFERROR(_xldudf_EVEONLINE_CHARACTER(_FV(A448,"completed_character_id")),"NA")</f>
        <v>NA</v>
      </c>
    </row>
    <row r="449" spans="12:12">
      <c r="L449" t="str" cm="1">
        <f t="array" ref="L449">IFERROR(_xldudf_EVEONLINE_CHARACTER(_FV(A449,"completed_character_id")),"NA")</f>
        <v>NA</v>
      </c>
    </row>
    <row r="450" spans="12:12">
      <c r="L450" t="str" cm="1">
        <f t="array" ref="L450">IFERROR(_xldudf_EVEONLINE_CHARACTER(_FV(A450,"completed_character_id")),"NA")</f>
        <v>NA</v>
      </c>
    </row>
    <row r="451" spans="12:12">
      <c r="L451" t="str" cm="1">
        <f t="array" ref="L451">IFERROR(_xldudf_EVEONLINE_CHARACTER(_FV(A451,"completed_character_id")),"NA")</f>
        <v>NA</v>
      </c>
    </row>
    <row r="452" spans="12:12">
      <c r="L452" t="str" cm="1">
        <f t="array" ref="L452">IFERROR(_xldudf_EVEONLINE_CHARACTER(_FV(A452,"completed_character_id")),"NA")</f>
        <v>NA</v>
      </c>
    </row>
    <row r="453" spans="12:12">
      <c r="L453" t="str" cm="1">
        <f t="array" ref="L453">IFERROR(_xldudf_EVEONLINE_CHARACTER(_FV(A453,"completed_character_id")),"NA")</f>
        <v>NA</v>
      </c>
    </row>
    <row r="454" spans="12:12">
      <c r="L454" t="str" cm="1">
        <f t="array" ref="L454">IFERROR(_xldudf_EVEONLINE_CHARACTER(_FV(A454,"completed_character_id")),"NA")</f>
        <v>NA</v>
      </c>
    </row>
    <row r="455" spans="12:12">
      <c r="L455" t="str" cm="1">
        <f t="array" ref="L455">IFERROR(_xldudf_EVEONLINE_CHARACTER(_FV(A455,"completed_character_id")),"NA")</f>
        <v>NA</v>
      </c>
    </row>
    <row r="456" spans="12:12">
      <c r="L456" t="str" cm="1">
        <f t="array" ref="L456">IFERROR(_xldudf_EVEONLINE_CHARACTER(_FV(A456,"completed_character_id")),"NA")</f>
        <v>NA</v>
      </c>
    </row>
    <row r="457" spans="12:12">
      <c r="L457" t="str" cm="1">
        <f t="array" ref="L457">IFERROR(_xldudf_EVEONLINE_CHARACTER(_FV(A457,"completed_character_id")),"NA")</f>
        <v>NA</v>
      </c>
    </row>
    <row r="458" spans="12:12">
      <c r="L458" t="str" cm="1">
        <f t="array" ref="L458">IFERROR(_xldudf_EVEONLINE_CHARACTER(_FV(A458,"completed_character_id")),"NA")</f>
        <v>NA</v>
      </c>
    </row>
    <row r="459" spans="12:12">
      <c r="L459" t="str" cm="1">
        <f t="array" ref="L459">IFERROR(_xldudf_EVEONLINE_CHARACTER(_FV(A459,"completed_character_id")),"NA")</f>
        <v>NA</v>
      </c>
    </row>
    <row r="460" spans="12:12">
      <c r="L460" t="str" cm="1">
        <f t="array" ref="L460">IFERROR(_xldudf_EVEONLINE_CHARACTER(_FV(A460,"completed_character_id")),"NA")</f>
        <v>NA</v>
      </c>
    </row>
    <row r="461" spans="12:12">
      <c r="L461" t="str" cm="1">
        <f t="array" ref="L461">IFERROR(_xldudf_EVEONLINE_CHARACTER(_FV(A461,"completed_character_id")),"NA")</f>
        <v>NA</v>
      </c>
    </row>
    <row r="462" spans="12:12">
      <c r="L462" t="str" cm="1">
        <f t="array" ref="L462">IFERROR(_xldudf_EVEONLINE_CHARACTER(_FV(A462,"completed_character_id")),"NA")</f>
        <v>NA</v>
      </c>
    </row>
    <row r="463" spans="12:12">
      <c r="L463" t="str" cm="1">
        <f t="array" ref="L463">IFERROR(_xldudf_EVEONLINE_CHARACTER(_FV(A463,"completed_character_id")),"NA")</f>
        <v>NA</v>
      </c>
    </row>
    <row r="464" spans="12:12">
      <c r="L464" t="str" cm="1">
        <f t="array" ref="L464">IFERROR(_xldudf_EVEONLINE_CHARACTER(_FV(A464,"completed_character_id")),"NA")</f>
        <v>NA</v>
      </c>
    </row>
    <row r="465" spans="12:12">
      <c r="L465" t="str" cm="1">
        <f t="array" ref="L465">IFERROR(_xldudf_EVEONLINE_CHARACTER(_FV(A465,"completed_character_id")),"NA")</f>
        <v>NA</v>
      </c>
    </row>
    <row r="466" spans="12:12">
      <c r="L466" t="str" cm="1">
        <f t="array" ref="L466">IFERROR(_xldudf_EVEONLINE_CHARACTER(_FV(A466,"completed_character_id")),"NA")</f>
        <v>NA</v>
      </c>
    </row>
    <row r="467" spans="12:12">
      <c r="L467" t="str" cm="1">
        <f t="array" ref="L467">IFERROR(_xldudf_EVEONLINE_CHARACTER(_FV(A467,"completed_character_id")),"NA")</f>
        <v>NA</v>
      </c>
    </row>
    <row r="468" spans="12:12">
      <c r="L468" t="str" cm="1">
        <f t="array" ref="L468">IFERROR(_xldudf_EVEONLINE_CHARACTER(_FV(A468,"completed_character_id")),"NA")</f>
        <v>NA</v>
      </c>
    </row>
    <row r="469" spans="12:12">
      <c r="L469" t="str" cm="1">
        <f t="array" ref="L469">IFERROR(_xldudf_EVEONLINE_CHARACTER(_FV(A469,"completed_character_id")),"NA")</f>
        <v>NA</v>
      </c>
    </row>
    <row r="470" spans="12:12">
      <c r="L470" t="str" cm="1">
        <f t="array" ref="L470">IFERROR(_xldudf_EVEONLINE_CHARACTER(_FV(A470,"completed_character_id")),"NA")</f>
        <v>NA</v>
      </c>
    </row>
    <row r="471" spans="12:12">
      <c r="L471" t="str" cm="1">
        <f t="array" ref="L471">IFERROR(_xldudf_EVEONLINE_CHARACTER(_FV(A471,"completed_character_id")),"NA")</f>
        <v>NA</v>
      </c>
    </row>
    <row r="472" spans="12:12">
      <c r="L472" t="str" cm="1">
        <f t="array" ref="L472">IFERROR(_xldudf_EVEONLINE_CHARACTER(_FV(A472,"completed_character_id")),"NA")</f>
        <v>NA</v>
      </c>
    </row>
    <row r="473" spans="12:12">
      <c r="L473" t="str" cm="1">
        <f t="array" ref="L473">IFERROR(_xldudf_EVEONLINE_CHARACTER(_FV(A473,"completed_character_id")),"NA")</f>
        <v>NA</v>
      </c>
    </row>
    <row r="474" spans="12:12">
      <c r="L474" t="str" cm="1">
        <f t="array" ref="L474">IFERROR(_xldudf_EVEONLINE_CHARACTER(_FV(A474,"completed_character_id")),"NA")</f>
        <v>NA</v>
      </c>
    </row>
    <row r="475" spans="12:12">
      <c r="L475" t="str" cm="1">
        <f t="array" ref="L475">IFERROR(_xldudf_EVEONLINE_CHARACTER(_FV(A475,"completed_character_id")),"NA")</f>
        <v>NA</v>
      </c>
    </row>
    <row r="476" spans="12:12">
      <c r="L476" t="str" cm="1">
        <f t="array" ref="L476">IFERROR(_xldudf_EVEONLINE_CHARACTER(_FV(A476,"completed_character_id")),"NA")</f>
        <v>NA</v>
      </c>
    </row>
    <row r="477" spans="12:12">
      <c r="L477" t="str" cm="1">
        <f t="array" ref="L477">IFERROR(_xldudf_EVEONLINE_CHARACTER(_FV(A477,"completed_character_id")),"NA")</f>
        <v>NA</v>
      </c>
    </row>
    <row r="478" spans="12:12">
      <c r="L478" t="str" cm="1">
        <f t="array" ref="L478">IFERROR(_xldudf_EVEONLINE_CHARACTER(_FV(A478,"completed_character_id")),"NA")</f>
        <v>NA</v>
      </c>
    </row>
    <row r="479" spans="12:12">
      <c r="L479" t="str" cm="1">
        <f t="array" ref="L479">IFERROR(_xldudf_EVEONLINE_CHARACTER(_FV(A479,"completed_character_id")),"NA")</f>
        <v>NA</v>
      </c>
    </row>
    <row r="480" spans="12:12">
      <c r="L480" t="str" cm="1">
        <f t="array" ref="L480">IFERROR(_xldudf_EVEONLINE_CHARACTER(_FV(A480,"completed_character_id")),"NA")</f>
        <v>NA</v>
      </c>
    </row>
    <row r="481" spans="12:12">
      <c r="L481" t="str" cm="1">
        <f t="array" ref="L481">IFERROR(_xldudf_EVEONLINE_CHARACTER(_FV(A481,"completed_character_id")),"NA")</f>
        <v>NA</v>
      </c>
    </row>
    <row r="482" spans="12:12">
      <c r="L482" t="str" cm="1">
        <f t="array" ref="L482">IFERROR(_xldudf_EVEONLINE_CHARACTER(_FV(A482,"completed_character_id")),"NA")</f>
        <v>NA</v>
      </c>
    </row>
    <row r="483" spans="12:12">
      <c r="L483" t="str" cm="1">
        <f t="array" ref="L483">IFERROR(_xldudf_EVEONLINE_CHARACTER(_FV(A483,"completed_character_id")),"NA")</f>
        <v>NA</v>
      </c>
    </row>
    <row r="484" spans="12:12">
      <c r="L484" t="str" cm="1">
        <f t="array" ref="L484">IFERROR(_xldudf_EVEONLINE_CHARACTER(_FV(A484,"completed_character_id")),"NA")</f>
        <v>NA</v>
      </c>
    </row>
    <row r="485" spans="12:12">
      <c r="L485" t="str" cm="1">
        <f t="array" ref="L485">IFERROR(_xldudf_EVEONLINE_CHARACTER(_FV(A485,"completed_character_id")),"NA")</f>
        <v>NA</v>
      </c>
    </row>
    <row r="486" spans="12:12">
      <c r="L486" t="str" cm="1">
        <f t="array" ref="L486">IFERROR(_xldudf_EVEONLINE_CHARACTER(_FV(A486,"completed_character_id")),"NA")</f>
        <v>NA</v>
      </c>
    </row>
    <row r="487" spans="12:12">
      <c r="L487" t="str" cm="1">
        <f t="array" ref="L487">IFERROR(_xldudf_EVEONLINE_CHARACTER(_FV(A487,"completed_character_id")),"NA")</f>
        <v>NA</v>
      </c>
    </row>
    <row r="488" spans="12:12">
      <c r="L488" t="str" cm="1">
        <f t="array" ref="L488">IFERROR(_xldudf_EVEONLINE_CHARACTER(_FV(A488,"completed_character_id")),"NA")</f>
        <v>NA</v>
      </c>
    </row>
    <row r="489" spans="12:12">
      <c r="L489" t="str" cm="1">
        <f t="array" ref="L489">IFERROR(_xldudf_EVEONLINE_CHARACTER(_FV(A489,"completed_character_id")),"NA")</f>
        <v>NA</v>
      </c>
    </row>
    <row r="490" spans="12:12">
      <c r="L490" t="str" cm="1">
        <f t="array" ref="L490">IFERROR(_xldudf_EVEONLINE_CHARACTER(_FV(A490,"completed_character_id")),"NA")</f>
        <v>NA</v>
      </c>
    </row>
    <row r="491" spans="12:12">
      <c r="L491" t="str" cm="1">
        <f t="array" ref="L491">IFERROR(_xldudf_EVEONLINE_CHARACTER(_FV(A491,"completed_character_id")),"NA")</f>
        <v>NA</v>
      </c>
    </row>
    <row r="492" spans="12:12">
      <c r="L492" t="str" cm="1">
        <f t="array" ref="L492">IFERROR(_xldudf_EVEONLINE_CHARACTER(_FV(A492,"completed_character_id")),"NA")</f>
        <v>NA</v>
      </c>
    </row>
    <row r="493" spans="12:12">
      <c r="L493" t="str" cm="1">
        <f t="array" ref="L493">IFERROR(_xldudf_EVEONLINE_CHARACTER(_FV(A493,"completed_character_id")),"NA")</f>
        <v>NA</v>
      </c>
    </row>
    <row r="494" spans="12:12">
      <c r="L494" t="str" cm="1">
        <f t="array" ref="L494">IFERROR(_xldudf_EVEONLINE_CHARACTER(_FV(A494,"completed_character_id")),"NA")</f>
        <v>NA</v>
      </c>
    </row>
    <row r="495" spans="12:12">
      <c r="L495" t="str" cm="1">
        <f t="array" ref="L495">IFERROR(_xldudf_EVEONLINE_CHARACTER(_FV(A495,"completed_character_id")),"NA")</f>
        <v>NA</v>
      </c>
    </row>
    <row r="496" spans="12:12">
      <c r="L496" t="str" cm="1">
        <f t="array" ref="L496">IFERROR(_xldudf_EVEONLINE_CHARACTER(_FV(A496,"completed_character_id")),"NA")</f>
        <v>NA</v>
      </c>
    </row>
    <row r="497" spans="12:12">
      <c r="L497" t="str" cm="1">
        <f t="array" ref="L497">IFERROR(_xldudf_EVEONLINE_CHARACTER(_FV(A497,"completed_character_id")),"NA")</f>
        <v>NA</v>
      </c>
    </row>
    <row r="498" spans="12:12">
      <c r="L498" t="str" cm="1">
        <f t="array" ref="L498">IFERROR(_xldudf_EVEONLINE_CHARACTER(_FV(A498,"completed_character_id")),"NA")</f>
        <v>NA</v>
      </c>
    </row>
    <row r="499" spans="12:12">
      <c r="L499" t="str" cm="1">
        <f t="array" ref="L499">IFERROR(_xldudf_EVEONLINE_CHARACTER(_FV(A499,"completed_character_id")),"NA")</f>
        <v>NA</v>
      </c>
    </row>
    <row r="500" spans="12:12">
      <c r="L500" t="str" cm="1">
        <f t="array" ref="L500">IFERROR(_xldudf_EVEONLINE_CHARACTER(_FV(A500,"completed_character_id")),"NA")</f>
        <v>NA</v>
      </c>
    </row>
    <row r="501" spans="12:12">
      <c r="L501" t="str" cm="1">
        <f t="array" ref="L501">IFERROR(_xldudf_EVEONLINE_CHARACTER(_FV(A501,"completed_character_id")),"NA")</f>
        <v>NA</v>
      </c>
    </row>
    <row r="502" spans="12:12">
      <c r="L502" t="str" cm="1">
        <f t="array" ref="L502">IFERROR(_xldudf_EVEONLINE_CHARACTER(_FV(A502,"completed_character_id")),"NA")</f>
        <v>NA</v>
      </c>
    </row>
    <row r="503" spans="12:12">
      <c r="L503" t="str" cm="1">
        <f t="array" ref="L503">IFERROR(_xldudf_EVEONLINE_CHARACTER(_FV(A503,"completed_character_id")),"NA")</f>
        <v>NA</v>
      </c>
    </row>
    <row r="504" spans="12:12">
      <c r="L504" t="str" cm="1">
        <f t="array" ref="L504">IFERROR(_xldudf_EVEONLINE_CHARACTER(_FV(A504,"completed_character_id")),"NA")</f>
        <v>NA</v>
      </c>
    </row>
    <row r="505" spans="12:12">
      <c r="L505" t="str" cm="1">
        <f t="array" ref="L505">IFERROR(_xldudf_EVEONLINE_CHARACTER(_FV(A505,"completed_character_id")),"NA")</f>
        <v>NA</v>
      </c>
    </row>
    <row r="506" spans="12:12">
      <c r="L506" t="str" cm="1">
        <f t="array" ref="L506">IFERROR(_xldudf_EVEONLINE_CHARACTER(_FV(A506,"completed_character_id")),"NA")</f>
        <v>NA</v>
      </c>
    </row>
    <row r="507" spans="12:12">
      <c r="L507" t="str" cm="1">
        <f t="array" ref="L507">IFERROR(_xldudf_EVEONLINE_CHARACTER(_FV(A507,"completed_character_id")),"NA")</f>
        <v>NA</v>
      </c>
    </row>
    <row r="508" spans="12:12">
      <c r="L508" t="str" cm="1">
        <f t="array" ref="L508">IFERROR(_xldudf_EVEONLINE_CHARACTER(_FV(A508,"completed_character_id")),"NA")</f>
        <v>NA</v>
      </c>
    </row>
    <row r="509" spans="12:12">
      <c r="L509" t="str" cm="1">
        <f t="array" ref="L509">IFERROR(_xldudf_EVEONLINE_CHARACTER(_FV(A509,"completed_character_id")),"NA")</f>
        <v>NA</v>
      </c>
    </row>
    <row r="510" spans="12:12">
      <c r="L510" t="str" cm="1">
        <f t="array" ref="L510">IFERROR(_xldudf_EVEONLINE_CHARACTER(_FV(A510,"completed_character_id")),"NA")</f>
        <v>NA</v>
      </c>
    </row>
    <row r="511" spans="12:12">
      <c r="L511" t="str" cm="1">
        <f t="array" ref="L511">IFERROR(_xldudf_EVEONLINE_CHARACTER(_FV(A511,"completed_character_id")),"NA")</f>
        <v>NA</v>
      </c>
    </row>
    <row r="512" spans="12:12">
      <c r="L512" t="str" cm="1">
        <f t="array" ref="L512">IFERROR(_xldudf_EVEONLINE_CHARACTER(_FV(A512,"completed_character_id")),"NA")</f>
        <v>NA</v>
      </c>
    </row>
    <row r="513" spans="12:12">
      <c r="L513" t="str" cm="1">
        <f t="array" ref="L513">IFERROR(_xldudf_EVEONLINE_CHARACTER(_FV(A513,"completed_character_id")),"NA")</f>
        <v>NA</v>
      </c>
    </row>
    <row r="514" spans="12:12">
      <c r="L514" t="str" cm="1">
        <f t="array" ref="L514">IFERROR(_xldudf_EVEONLINE_CHARACTER(_FV(A514,"completed_character_id")),"NA")</f>
        <v>NA</v>
      </c>
    </row>
    <row r="515" spans="12:12">
      <c r="L515" t="str" cm="1">
        <f t="array" ref="L515">IFERROR(_xldudf_EVEONLINE_CHARACTER(_FV(A515,"completed_character_id")),"NA")</f>
        <v>NA</v>
      </c>
    </row>
    <row r="516" spans="12:12">
      <c r="L516" t="str" cm="1">
        <f t="array" ref="L516">IFERROR(_xldudf_EVEONLINE_CHARACTER(_FV(A516,"completed_character_id")),"NA")</f>
        <v>NA</v>
      </c>
    </row>
    <row r="517" spans="12:12">
      <c r="L517" t="str" cm="1">
        <f t="array" ref="L517">IFERROR(_xldudf_EVEONLINE_CHARACTER(_FV(A517,"completed_character_id")),"NA")</f>
        <v>NA</v>
      </c>
    </row>
    <row r="518" spans="12:12">
      <c r="L518" t="str" cm="1">
        <f t="array" ref="L518">IFERROR(_xldudf_EVEONLINE_CHARACTER(_FV(A518,"completed_character_id")),"NA")</f>
        <v>NA</v>
      </c>
    </row>
    <row r="519" spans="12:12">
      <c r="L519" t="str" cm="1">
        <f t="array" ref="L519">IFERROR(_xldudf_EVEONLINE_CHARACTER(_FV(A519,"completed_character_id")),"NA")</f>
        <v>NA</v>
      </c>
    </row>
    <row r="520" spans="12:12">
      <c r="L520" t="str" cm="1">
        <f t="array" ref="L520">IFERROR(_xldudf_EVEONLINE_CHARACTER(_FV(A520,"completed_character_id")),"NA")</f>
        <v>NA</v>
      </c>
    </row>
    <row r="521" spans="12:12">
      <c r="L521" t="str" cm="1">
        <f t="array" ref="L521">IFERROR(_xldudf_EVEONLINE_CHARACTER(_FV(A521,"completed_character_id")),"NA")</f>
        <v>NA</v>
      </c>
    </row>
    <row r="522" spans="12:12">
      <c r="L522" t="str" cm="1">
        <f t="array" ref="L522">IFERROR(_xldudf_EVEONLINE_CHARACTER(_FV(A522,"completed_character_id")),"NA")</f>
        <v>NA</v>
      </c>
    </row>
    <row r="523" spans="12:12">
      <c r="L523" t="str" cm="1">
        <f t="array" ref="L523">IFERROR(_xldudf_EVEONLINE_CHARACTER(_FV(A523,"completed_character_id")),"NA")</f>
        <v>NA</v>
      </c>
    </row>
    <row r="524" spans="12:12">
      <c r="L524" t="str" cm="1">
        <f t="array" ref="L524">IFERROR(_xldudf_EVEONLINE_CHARACTER(_FV(A524,"completed_character_id")),"NA")</f>
        <v>NA</v>
      </c>
    </row>
    <row r="525" spans="12:12">
      <c r="L525" t="str" cm="1">
        <f t="array" ref="L525">IFERROR(_xldudf_EVEONLINE_CHARACTER(_FV(A525,"completed_character_id")),"NA")</f>
        <v>NA</v>
      </c>
    </row>
    <row r="526" spans="12:12">
      <c r="L526" t="str" cm="1">
        <f t="array" ref="L526">IFERROR(_xldudf_EVEONLINE_CHARACTER(_FV(A526,"completed_character_id")),"NA")</f>
        <v>NA</v>
      </c>
    </row>
    <row r="527" spans="12:12">
      <c r="L527" t="str" cm="1">
        <f t="array" ref="L527">IFERROR(_xldudf_EVEONLINE_CHARACTER(_FV(A527,"completed_character_id")),"NA")</f>
        <v>NA</v>
      </c>
    </row>
    <row r="528" spans="12:12">
      <c r="L528" t="str" cm="1">
        <f t="array" ref="L528">IFERROR(_xldudf_EVEONLINE_CHARACTER(_FV(A528,"completed_character_id")),"NA")</f>
        <v>NA</v>
      </c>
    </row>
    <row r="529" spans="12:12">
      <c r="L529" t="str" cm="1">
        <f t="array" ref="L529">IFERROR(_xldudf_EVEONLINE_CHARACTER(_FV(A529,"completed_character_id")),"NA")</f>
        <v>NA</v>
      </c>
    </row>
    <row r="530" spans="12:12">
      <c r="L530" t="str" cm="1">
        <f t="array" ref="L530">IFERROR(_xldudf_EVEONLINE_CHARACTER(_FV(A530,"completed_character_id")),"NA")</f>
        <v>NA</v>
      </c>
    </row>
    <row r="531" spans="12:12">
      <c r="L531" t="str" cm="1">
        <f t="array" ref="L531">IFERROR(_xldudf_EVEONLINE_CHARACTER(_FV(A531,"completed_character_id")),"NA")</f>
        <v>NA</v>
      </c>
    </row>
    <row r="532" spans="12:12">
      <c r="L532" t="str" cm="1">
        <f t="array" ref="L532">IFERROR(_xldudf_EVEONLINE_CHARACTER(_FV(A532,"completed_character_id")),"NA")</f>
        <v>NA</v>
      </c>
    </row>
    <row r="533" spans="12:12">
      <c r="L533" t="str" cm="1">
        <f t="array" ref="L533">IFERROR(_xldudf_EVEONLINE_CHARACTER(_FV(A533,"completed_character_id")),"NA")</f>
        <v>NA</v>
      </c>
    </row>
    <row r="534" spans="12:12">
      <c r="L534" t="str" cm="1">
        <f t="array" ref="L534">IFERROR(_xldudf_EVEONLINE_CHARACTER(_FV(A534,"completed_character_id")),"NA")</f>
        <v>NA</v>
      </c>
    </row>
    <row r="535" spans="12:12">
      <c r="L535" t="str" cm="1">
        <f t="array" ref="L535">IFERROR(_xldudf_EVEONLINE_CHARACTER(_FV(A535,"completed_character_id")),"NA")</f>
        <v>NA</v>
      </c>
    </row>
    <row r="536" spans="12:12">
      <c r="L536" t="str" cm="1">
        <f t="array" ref="L536">IFERROR(_xldudf_EVEONLINE_CHARACTER(_FV(A536,"completed_character_id")),"NA")</f>
        <v>NA</v>
      </c>
    </row>
    <row r="537" spans="12:12">
      <c r="L537" t="str" cm="1">
        <f t="array" ref="L537">IFERROR(_xldudf_EVEONLINE_CHARACTER(_FV(A537,"completed_character_id")),"NA")</f>
        <v>NA</v>
      </c>
    </row>
    <row r="538" spans="12:12">
      <c r="L538" t="str" cm="1">
        <f t="array" ref="L538">IFERROR(_xldudf_EVEONLINE_CHARACTER(_FV(A538,"completed_character_id")),"NA")</f>
        <v>NA</v>
      </c>
    </row>
    <row r="539" spans="12:12">
      <c r="L539" t="str" cm="1">
        <f t="array" ref="L539">IFERROR(_xldudf_EVEONLINE_CHARACTER(_FV(A539,"completed_character_id")),"NA")</f>
        <v>NA</v>
      </c>
    </row>
    <row r="540" spans="12:12">
      <c r="L540" t="str" cm="1">
        <f t="array" ref="L540">IFERROR(_xldudf_EVEONLINE_CHARACTER(_FV(A540,"completed_character_id")),"NA")</f>
        <v>NA</v>
      </c>
    </row>
    <row r="541" spans="12:12">
      <c r="L541" t="str" cm="1">
        <f t="array" ref="L541">IFERROR(_xldudf_EVEONLINE_CHARACTER(_FV(A541,"completed_character_id")),"NA")</f>
        <v>NA</v>
      </c>
    </row>
    <row r="542" spans="12:12">
      <c r="L542" t="str" cm="1">
        <f t="array" ref="L542">IFERROR(_xldudf_EVEONLINE_CHARACTER(_FV(A542,"completed_character_id")),"NA")</f>
        <v>NA</v>
      </c>
    </row>
    <row r="543" spans="12:12">
      <c r="L543" t="str" cm="1">
        <f t="array" ref="L543">IFERROR(_xldudf_EVEONLINE_CHARACTER(_FV(A543,"completed_character_id")),"NA")</f>
        <v>NA</v>
      </c>
    </row>
    <row r="544" spans="12:12">
      <c r="L544" t="str" cm="1">
        <f t="array" ref="L544">IFERROR(_xldudf_EVEONLINE_CHARACTER(_FV(A544,"completed_character_id")),"NA")</f>
        <v>NA</v>
      </c>
    </row>
    <row r="545" spans="12:12">
      <c r="L545" t="str" cm="1">
        <f t="array" ref="L545">IFERROR(_xldudf_EVEONLINE_CHARACTER(_FV(A545,"completed_character_id")),"NA")</f>
        <v>NA</v>
      </c>
    </row>
    <row r="546" spans="12:12">
      <c r="L546" t="str" cm="1">
        <f t="array" ref="L546">IFERROR(_xldudf_EVEONLINE_CHARACTER(_FV(A546,"completed_character_id")),"NA")</f>
        <v>NA</v>
      </c>
    </row>
    <row r="547" spans="12:12">
      <c r="L547" t="str" cm="1">
        <f t="array" ref="L547">IFERROR(_xldudf_EVEONLINE_CHARACTER(_FV(A547,"completed_character_id")),"NA")</f>
        <v>NA</v>
      </c>
    </row>
    <row r="548" spans="12:12">
      <c r="L548" t="str" cm="1">
        <f t="array" ref="L548">IFERROR(_xldudf_EVEONLINE_CHARACTER(_FV(A548,"completed_character_id")),"NA")</f>
        <v>NA</v>
      </c>
    </row>
    <row r="549" spans="12:12">
      <c r="L549" t="str" cm="1">
        <f t="array" ref="L549">IFERROR(_xldudf_EVEONLINE_CHARACTER(_FV(A549,"completed_character_id")),"NA")</f>
        <v>NA</v>
      </c>
    </row>
    <row r="550" spans="12:12">
      <c r="L550" t="str" cm="1">
        <f t="array" ref="L550">IFERROR(_xldudf_EVEONLINE_CHARACTER(_FV(A550,"completed_character_id")),"NA")</f>
        <v>NA</v>
      </c>
    </row>
    <row r="551" spans="12:12">
      <c r="L551" t="str" cm="1">
        <f t="array" ref="L551">IFERROR(_xldudf_EVEONLINE_CHARACTER(_FV(A551,"completed_character_id")),"NA")</f>
        <v>NA</v>
      </c>
    </row>
    <row r="552" spans="12:12">
      <c r="L552" t="str" cm="1">
        <f t="array" ref="L552">IFERROR(_xldudf_EVEONLINE_CHARACTER(_FV(A552,"completed_character_id")),"NA")</f>
        <v>NA</v>
      </c>
    </row>
    <row r="553" spans="12:12">
      <c r="L553" t="str" cm="1">
        <f t="array" ref="L553">IFERROR(_xldudf_EVEONLINE_CHARACTER(_FV(A553,"completed_character_id")),"NA")</f>
        <v>NA</v>
      </c>
    </row>
    <row r="554" spans="12:12">
      <c r="L554" t="str" cm="1">
        <f t="array" ref="L554">IFERROR(_xldudf_EVEONLINE_CHARACTER(_FV(A554,"completed_character_id")),"NA")</f>
        <v>NA</v>
      </c>
    </row>
    <row r="555" spans="12:12">
      <c r="L555" t="str" cm="1">
        <f t="array" ref="L555">IFERROR(_xldudf_EVEONLINE_CHARACTER(_FV(A555,"completed_character_id")),"NA")</f>
        <v>NA</v>
      </c>
    </row>
    <row r="556" spans="12:12">
      <c r="L556" t="str" cm="1">
        <f t="array" ref="L556">IFERROR(_xldudf_EVEONLINE_CHARACTER(_FV(A556,"completed_character_id")),"NA")</f>
        <v>NA</v>
      </c>
    </row>
    <row r="557" spans="12:12">
      <c r="L557" t="str" cm="1">
        <f t="array" ref="L557">IFERROR(_xldudf_EVEONLINE_CHARACTER(_FV(A557,"completed_character_id")),"NA")</f>
        <v>NA</v>
      </c>
    </row>
    <row r="558" spans="12:12">
      <c r="L558" t="str" cm="1">
        <f t="array" ref="L558">IFERROR(_xldudf_EVEONLINE_CHARACTER(_FV(A558,"completed_character_id")),"NA")</f>
        <v>NA</v>
      </c>
    </row>
    <row r="559" spans="12:12">
      <c r="L559" t="str" cm="1">
        <f t="array" ref="L559">IFERROR(_xldudf_EVEONLINE_CHARACTER(_FV(A559,"completed_character_id")),"NA")</f>
        <v>NA</v>
      </c>
    </row>
    <row r="560" spans="12:12">
      <c r="L560" t="str" cm="1">
        <f t="array" ref="L560">IFERROR(_xldudf_EVEONLINE_CHARACTER(_FV(A560,"completed_character_id")),"NA")</f>
        <v>NA</v>
      </c>
    </row>
    <row r="561" spans="12:12">
      <c r="L561" t="str" cm="1">
        <f t="array" ref="L561">IFERROR(_xldudf_EVEONLINE_CHARACTER(_FV(A561,"completed_character_id")),"NA")</f>
        <v>NA</v>
      </c>
    </row>
    <row r="562" spans="12:12">
      <c r="L562" t="str" cm="1">
        <f t="array" ref="L562">IFERROR(_xldudf_EVEONLINE_CHARACTER(_FV(A562,"completed_character_id")),"NA")</f>
        <v>NA</v>
      </c>
    </row>
    <row r="563" spans="12:12">
      <c r="L563" t="str" cm="1">
        <f t="array" ref="L563">IFERROR(_xldudf_EVEONLINE_CHARACTER(_FV(A563,"completed_character_id")),"NA")</f>
        <v>NA</v>
      </c>
    </row>
    <row r="564" spans="12:12">
      <c r="L564" t="str" cm="1">
        <f t="array" ref="L564">IFERROR(_xldudf_EVEONLINE_CHARACTER(_FV(A564,"completed_character_id")),"NA")</f>
        <v>NA</v>
      </c>
    </row>
    <row r="565" spans="12:12">
      <c r="L565" t="str" cm="1">
        <f t="array" ref="L565">IFERROR(_xldudf_EVEONLINE_CHARACTER(_FV(A565,"completed_character_id")),"NA")</f>
        <v>NA</v>
      </c>
    </row>
    <row r="566" spans="12:12">
      <c r="L566" t="str" cm="1">
        <f t="array" ref="L566">IFERROR(_xldudf_EVEONLINE_CHARACTER(_FV(A566,"completed_character_id")),"NA")</f>
        <v>NA</v>
      </c>
    </row>
    <row r="567" spans="12:12">
      <c r="L567" t="str" cm="1">
        <f t="array" ref="L567">IFERROR(_xldudf_EVEONLINE_CHARACTER(_FV(A567,"completed_character_id")),"NA")</f>
        <v>NA</v>
      </c>
    </row>
    <row r="568" spans="12:12">
      <c r="L568" t="str" cm="1">
        <f t="array" ref="L568">IFERROR(_xldudf_EVEONLINE_CHARACTER(_FV(A568,"completed_character_id")),"NA")</f>
        <v>NA</v>
      </c>
    </row>
    <row r="569" spans="12:12">
      <c r="L569" t="str" cm="1">
        <f t="array" ref="L569">IFERROR(_xldudf_EVEONLINE_CHARACTER(_FV(A569,"completed_character_id")),"NA")</f>
        <v>NA</v>
      </c>
    </row>
    <row r="570" spans="12:12">
      <c r="L570" t="str" cm="1">
        <f t="array" ref="L570">IFERROR(_xldudf_EVEONLINE_CHARACTER(_FV(A570,"completed_character_id")),"NA")</f>
        <v>NA</v>
      </c>
    </row>
    <row r="571" spans="12:12">
      <c r="L571" t="str" cm="1">
        <f t="array" ref="L571">IFERROR(_xldudf_EVEONLINE_CHARACTER(_FV(A571,"completed_character_id")),"NA")</f>
        <v>NA</v>
      </c>
    </row>
    <row r="572" spans="12:12">
      <c r="L572" t="str" cm="1">
        <f t="array" ref="L572">IFERROR(_xldudf_EVEONLINE_CHARACTER(_FV(A572,"completed_character_id")),"NA")</f>
        <v>NA</v>
      </c>
    </row>
    <row r="573" spans="12:12">
      <c r="L573" t="str" cm="1">
        <f t="array" ref="L573">IFERROR(_xldudf_EVEONLINE_CHARACTER(_FV(A573,"completed_character_id")),"NA")</f>
        <v>NA</v>
      </c>
    </row>
    <row r="574" spans="12:12">
      <c r="L574" t="str" cm="1">
        <f t="array" ref="L574">IFERROR(_xldudf_EVEONLINE_CHARACTER(_FV(A574,"completed_character_id")),"NA")</f>
        <v>NA</v>
      </c>
    </row>
    <row r="575" spans="12:12">
      <c r="L575" t="str" cm="1">
        <f t="array" ref="L575">IFERROR(_xldudf_EVEONLINE_CHARACTER(_FV(A575,"completed_character_id")),"NA")</f>
        <v>NA</v>
      </c>
    </row>
    <row r="576" spans="12:12">
      <c r="L576" t="str" cm="1">
        <f t="array" ref="L576">IFERROR(_xldudf_EVEONLINE_CHARACTER(_FV(A576,"completed_character_id")),"NA")</f>
        <v>NA</v>
      </c>
    </row>
    <row r="577" spans="12:12">
      <c r="L577" t="str" cm="1">
        <f t="array" ref="L577">IFERROR(_xldudf_EVEONLINE_CHARACTER(_FV(A577,"completed_character_id")),"NA")</f>
        <v>NA</v>
      </c>
    </row>
    <row r="578" spans="12:12">
      <c r="L578" t="str" cm="1">
        <f t="array" ref="L578">IFERROR(_xldudf_EVEONLINE_CHARACTER(_FV(A578,"completed_character_id")),"NA")</f>
        <v>NA</v>
      </c>
    </row>
    <row r="579" spans="12:12">
      <c r="L579" t="str" cm="1">
        <f t="array" ref="L579">IFERROR(_xldudf_EVEONLINE_CHARACTER(_FV(A579,"completed_character_id")),"NA")</f>
        <v>NA</v>
      </c>
    </row>
    <row r="580" spans="12:12">
      <c r="L580" t="str" cm="1">
        <f t="array" ref="L580">IFERROR(_xldudf_EVEONLINE_CHARACTER(_FV(A580,"completed_character_id")),"NA")</f>
        <v>NA</v>
      </c>
    </row>
    <row r="581" spans="12:12">
      <c r="L581" t="str" cm="1">
        <f t="array" ref="L581">IFERROR(_xldudf_EVEONLINE_CHARACTER(_FV(A581,"completed_character_id")),"NA")</f>
        <v>NA</v>
      </c>
    </row>
    <row r="582" spans="12:12">
      <c r="L582" t="str" cm="1">
        <f t="array" ref="L582">IFERROR(_xldudf_EVEONLINE_CHARACTER(_FV(A582,"completed_character_id")),"NA")</f>
        <v>NA</v>
      </c>
    </row>
    <row r="583" spans="12:12">
      <c r="L583" t="str" cm="1">
        <f t="array" ref="L583">IFERROR(_xldudf_EVEONLINE_CHARACTER(_FV(A583,"completed_character_id")),"NA")</f>
        <v>NA</v>
      </c>
    </row>
    <row r="584" spans="12:12">
      <c r="L584" t="str" cm="1">
        <f t="array" ref="L584">IFERROR(_xldudf_EVEONLINE_CHARACTER(_FV(A584,"completed_character_id")),"NA")</f>
        <v>NA</v>
      </c>
    </row>
    <row r="585" spans="12:12">
      <c r="L585" t="str" cm="1">
        <f t="array" ref="L585">IFERROR(_xldudf_EVEONLINE_CHARACTER(_FV(A585,"completed_character_id")),"NA")</f>
        <v>NA</v>
      </c>
    </row>
    <row r="586" spans="12:12">
      <c r="L586" t="str" cm="1">
        <f t="array" ref="L586">IFERROR(_xldudf_EVEONLINE_CHARACTER(_FV(A586,"completed_character_id")),"NA")</f>
        <v>NA</v>
      </c>
    </row>
    <row r="587" spans="12:12">
      <c r="L587" t="str" cm="1">
        <f t="array" ref="L587">IFERROR(_xldudf_EVEONLINE_CHARACTER(_FV(A587,"completed_character_id")),"NA")</f>
        <v>NA</v>
      </c>
    </row>
    <row r="588" spans="12:12">
      <c r="L588" t="str" cm="1">
        <f t="array" ref="L588">IFERROR(_xldudf_EVEONLINE_CHARACTER(_FV(A588,"completed_character_id")),"NA")</f>
        <v>NA</v>
      </c>
    </row>
    <row r="589" spans="12:12">
      <c r="L589" t="str" cm="1">
        <f t="array" ref="L589">IFERROR(_xldudf_EVEONLINE_CHARACTER(_FV(A589,"completed_character_id")),"NA")</f>
        <v>NA</v>
      </c>
    </row>
    <row r="590" spans="12:12">
      <c r="L590" t="str" cm="1">
        <f t="array" ref="L590">IFERROR(_xldudf_EVEONLINE_CHARACTER(_FV(A590,"completed_character_id")),"NA")</f>
        <v>NA</v>
      </c>
    </row>
    <row r="591" spans="12:12">
      <c r="L591" t="str" cm="1">
        <f t="array" ref="L591">IFERROR(_xldudf_EVEONLINE_CHARACTER(_FV(A591,"completed_character_id")),"NA")</f>
        <v>NA</v>
      </c>
    </row>
    <row r="592" spans="12:12">
      <c r="L592" t="str" cm="1">
        <f t="array" ref="L592">IFERROR(_xldudf_EVEONLINE_CHARACTER(_FV(A592,"completed_character_id")),"NA")</f>
        <v>NA</v>
      </c>
    </row>
    <row r="593" spans="12:12">
      <c r="L593" t="str" cm="1">
        <f t="array" ref="L593">IFERROR(_xldudf_EVEONLINE_CHARACTER(_FV(A593,"completed_character_id")),"NA")</f>
        <v>NA</v>
      </c>
    </row>
    <row r="594" spans="12:12">
      <c r="L594" t="str" cm="1">
        <f t="array" ref="L594">IFERROR(_xldudf_EVEONLINE_CHARACTER(_FV(A594,"completed_character_id")),"NA")</f>
        <v>NA</v>
      </c>
    </row>
    <row r="595" spans="12:12">
      <c r="L595" t="str" cm="1">
        <f t="array" ref="L595">IFERROR(_xldudf_EVEONLINE_CHARACTER(_FV(A595,"completed_character_id")),"NA")</f>
        <v>NA</v>
      </c>
    </row>
    <row r="596" spans="12:12">
      <c r="L596" t="str" cm="1">
        <f t="array" ref="L596">IFERROR(_xldudf_EVEONLINE_CHARACTER(_FV(A596,"completed_character_id")),"NA")</f>
        <v>NA</v>
      </c>
    </row>
    <row r="597" spans="12:12">
      <c r="L597" t="str" cm="1">
        <f t="array" ref="L597">IFERROR(_xldudf_EVEONLINE_CHARACTER(_FV(A597,"completed_character_id")),"NA")</f>
        <v>NA</v>
      </c>
    </row>
    <row r="598" spans="12:12">
      <c r="L598" t="str" cm="1">
        <f t="array" ref="L598">IFERROR(_xldudf_EVEONLINE_CHARACTER(_FV(A598,"completed_character_id")),"NA")</f>
        <v>NA</v>
      </c>
    </row>
    <row r="599" spans="12:12">
      <c r="L599" t="str" cm="1">
        <f t="array" ref="L599">IFERROR(_xldudf_EVEONLINE_CHARACTER(_FV(A599,"completed_character_id")),"NA")</f>
        <v>NA</v>
      </c>
    </row>
    <row r="600" spans="12:12">
      <c r="L600" t="str" cm="1">
        <f t="array" ref="L600">IFERROR(_xldudf_EVEONLINE_CHARACTER(_FV(A600,"completed_character_id")),"NA")</f>
        <v>NA</v>
      </c>
    </row>
    <row r="601" spans="12:12">
      <c r="L601" t="str" cm="1">
        <f t="array" ref="L601">IFERROR(_xldudf_EVEONLINE_CHARACTER(_FV(A601,"completed_character_id")),"NA")</f>
        <v>NA</v>
      </c>
    </row>
    <row r="602" spans="12:12">
      <c r="L602" t="str" cm="1">
        <f t="array" ref="L602">IFERROR(_xldudf_EVEONLINE_CHARACTER(_FV(A602,"completed_character_id")),"NA")</f>
        <v>NA</v>
      </c>
    </row>
    <row r="603" spans="12:12">
      <c r="L603" t="str" cm="1">
        <f t="array" ref="L603">IFERROR(_xldudf_EVEONLINE_CHARACTER(_FV(A603,"completed_character_id")),"NA")</f>
        <v>NA</v>
      </c>
    </row>
    <row r="604" spans="12:12">
      <c r="L604" t="str" cm="1">
        <f t="array" ref="L604">IFERROR(_xldudf_EVEONLINE_CHARACTER(_FV(A604,"completed_character_id")),"NA")</f>
        <v>NA</v>
      </c>
    </row>
    <row r="605" spans="12:12">
      <c r="L605" t="str" cm="1">
        <f t="array" ref="L605">IFERROR(_xldudf_EVEONLINE_CHARACTER(_FV(A605,"completed_character_id")),"NA")</f>
        <v>NA</v>
      </c>
    </row>
    <row r="606" spans="12:12">
      <c r="L606" t="str" cm="1">
        <f t="array" ref="L606">IFERROR(_xldudf_EVEONLINE_CHARACTER(_FV(A606,"completed_character_id")),"NA")</f>
        <v>NA</v>
      </c>
    </row>
    <row r="607" spans="12:12">
      <c r="L607" t="str" cm="1">
        <f t="array" ref="L607">IFERROR(_xldudf_EVEONLINE_CHARACTER(_FV(A607,"completed_character_id")),"NA")</f>
        <v>NA</v>
      </c>
    </row>
    <row r="608" spans="12:12">
      <c r="L608" t="str" cm="1">
        <f t="array" ref="L608">IFERROR(_xldudf_EVEONLINE_CHARACTER(_FV(A608,"completed_character_id")),"NA")</f>
        <v>NA</v>
      </c>
    </row>
    <row r="609" spans="12:12">
      <c r="L609" t="str" cm="1">
        <f t="array" ref="L609">IFERROR(_xldudf_EVEONLINE_CHARACTER(_FV(A609,"completed_character_id")),"NA")</f>
        <v>NA</v>
      </c>
    </row>
    <row r="610" spans="12:12">
      <c r="L610" t="str" cm="1">
        <f t="array" ref="L610">IFERROR(_xldudf_EVEONLINE_CHARACTER(_FV(A610,"completed_character_id")),"NA")</f>
        <v>NA</v>
      </c>
    </row>
    <row r="611" spans="12:12">
      <c r="L611" t="str" cm="1">
        <f t="array" ref="L611">IFERROR(_xldudf_EVEONLINE_CHARACTER(_FV(A611,"completed_character_id")),"NA")</f>
        <v>NA</v>
      </c>
    </row>
    <row r="612" spans="12:12">
      <c r="L612" t="str" cm="1">
        <f t="array" ref="L612">IFERROR(_xldudf_EVEONLINE_CHARACTER(_FV(A612,"completed_character_id")),"NA")</f>
        <v>NA</v>
      </c>
    </row>
    <row r="613" spans="12:12">
      <c r="L613" t="str" cm="1">
        <f t="array" ref="L613">IFERROR(_xldudf_EVEONLINE_CHARACTER(_FV(A613,"completed_character_id")),"NA")</f>
        <v>NA</v>
      </c>
    </row>
    <row r="614" spans="12:12">
      <c r="L614" t="str" cm="1">
        <f t="array" ref="L614">IFERROR(_xldudf_EVEONLINE_CHARACTER(_FV(A614,"completed_character_id")),"NA")</f>
        <v>NA</v>
      </c>
    </row>
    <row r="615" spans="12:12">
      <c r="L615" t="str" cm="1">
        <f t="array" ref="L615">IFERROR(_xldudf_EVEONLINE_CHARACTER(_FV(A615,"completed_character_id")),"NA")</f>
        <v>NA</v>
      </c>
    </row>
    <row r="616" spans="12:12">
      <c r="L616" t="str" cm="1">
        <f t="array" ref="L616">IFERROR(_xldudf_EVEONLINE_CHARACTER(_FV(A616,"completed_character_id")),"NA")</f>
        <v>NA</v>
      </c>
    </row>
    <row r="617" spans="12:12">
      <c r="L617" t="str" cm="1">
        <f t="array" ref="L617">IFERROR(_xldudf_EVEONLINE_CHARACTER(_FV(A617,"completed_character_id")),"NA")</f>
        <v>NA</v>
      </c>
    </row>
    <row r="618" spans="12:12">
      <c r="L618" t="str" cm="1">
        <f t="array" ref="L618">IFERROR(_xldudf_EVEONLINE_CHARACTER(_FV(A618,"completed_character_id")),"NA")</f>
        <v>NA</v>
      </c>
    </row>
    <row r="619" spans="12:12">
      <c r="L619" t="str" cm="1">
        <f t="array" ref="L619">IFERROR(_xldudf_EVEONLINE_CHARACTER(_FV(A619,"completed_character_id")),"NA")</f>
        <v>NA</v>
      </c>
    </row>
    <row r="620" spans="12:12">
      <c r="L620" t="str" cm="1">
        <f t="array" ref="L620">IFERROR(_xldudf_EVEONLINE_CHARACTER(_FV(A620,"completed_character_id")),"NA")</f>
        <v>NA</v>
      </c>
    </row>
    <row r="621" spans="12:12">
      <c r="L621" t="str" cm="1">
        <f t="array" ref="L621">IFERROR(_xldudf_EVEONLINE_CHARACTER(_FV(A621,"completed_character_id")),"NA")</f>
        <v>NA</v>
      </c>
    </row>
    <row r="622" spans="12:12">
      <c r="L622" t="str" cm="1">
        <f t="array" ref="L622">IFERROR(_xldudf_EVEONLINE_CHARACTER(_FV(A622,"completed_character_id")),"NA")</f>
        <v>NA</v>
      </c>
    </row>
    <row r="623" spans="12:12">
      <c r="L623" t="str" cm="1">
        <f t="array" ref="L623">IFERROR(_xldudf_EVEONLINE_CHARACTER(_FV(A623,"completed_character_id")),"NA")</f>
        <v>NA</v>
      </c>
    </row>
    <row r="624" spans="12:12">
      <c r="L624" t="str" cm="1">
        <f t="array" ref="L624">IFERROR(_xldudf_EVEONLINE_CHARACTER(_FV(A624,"completed_character_id")),"NA")</f>
        <v>NA</v>
      </c>
    </row>
    <row r="625" spans="12:12">
      <c r="L625" t="str" cm="1">
        <f t="array" ref="L625">IFERROR(_xldudf_EVEONLINE_CHARACTER(_FV(A625,"completed_character_id")),"NA")</f>
        <v>NA</v>
      </c>
    </row>
    <row r="626" spans="12:12">
      <c r="L626" t="str" cm="1">
        <f t="array" ref="L626">IFERROR(_xldudf_EVEONLINE_CHARACTER(_FV(A626,"completed_character_id")),"NA")</f>
        <v>NA</v>
      </c>
    </row>
    <row r="627" spans="12:12">
      <c r="L627" t="str" cm="1">
        <f t="array" ref="L627">IFERROR(_xldudf_EVEONLINE_CHARACTER(_FV(A627,"completed_character_id")),"NA")</f>
        <v>NA</v>
      </c>
    </row>
    <row r="628" spans="12:12">
      <c r="L628" t="str" cm="1">
        <f t="array" ref="L628">IFERROR(_xldudf_EVEONLINE_CHARACTER(_FV(A628,"completed_character_id")),"NA")</f>
        <v>NA</v>
      </c>
    </row>
    <row r="629" spans="12:12">
      <c r="L629" t="str" cm="1">
        <f t="array" ref="L629">IFERROR(_xldudf_EVEONLINE_CHARACTER(_FV(A629,"completed_character_id")),"NA")</f>
        <v>NA</v>
      </c>
    </row>
    <row r="630" spans="12:12">
      <c r="L630" t="str" cm="1">
        <f t="array" ref="L630">IFERROR(_xldudf_EVEONLINE_CHARACTER(_FV(A630,"completed_character_id")),"NA")</f>
        <v>NA</v>
      </c>
    </row>
    <row r="631" spans="12:12">
      <c r="L631" t="str" cm="1">
        <f t="array" ref="L631">IFERROR(_xldudf_EVEONLINE_CHARACTER(_FV(A631,"completed_character_id")),"NA")</f>
        <v>NA</v>
      </c>
    </row>
    <row r="632" spans="12:12">
      <c r="L632" t="str" cm="1">
        <f t="array" ref="L632">IFERROR(_xldudf_EVEONLINE_CHARACTER(_FV(A632,"completed_character_id")),"NA")</f>
        <v>NA</v>
      </c>
    </row>
    <row r="633" spans="12:12">
      <c r="L633" t="str" cm="1">
        <f t="array" ref="L633">IFERROR(_xldudf_EVEONLINE_CHARACTER(_FV(A633,"completed_character_id")),"NA")</f>
        <v>NA</v>
      </c>
    </row>
    <row r="634" spans="12:12">
      <c r="L634" t="str" cm="1">
        <f t="array" ref="L634">IFERROR(_xldudf_EVEONLINE_CHARACTER(_FV(A634,"completed_character_id")),"NA")</f>
        <v>NA</v>
      </c>
    </row>
    <row r="635" spans="12:12">
      <c r="L635" t="str" cm="1">
        <f t="array" ref="L635">IFERROR(_xldudf_EVEONLINE_CHARACTER(_FV(A635,"completed_character_id")),"NA")</f>
        <v>NA</v>
      </c>
    </row>
    <row r="636" spans="12:12">
      <c r="L636" t="str" cm="1">
        <f t="array" ref="L636">IFERROR(_xldudf_EVEONLINE_CHARACTER(_FV(A636,"completed_character_id")),"NA")</f>
        <v>NA</v>
      </c>
    </row>
    <row r="637" spans="12:12">
      <c r="L637" t="str" cm="1">
        <f t="array" ref="L637">IFERROR(_xldudf_EVEONLINE_CHARACTER(_FV(A637,"completed_character_id")),"NA")</f>
        <v>NA</v>
      </c>
    </row>
    <row r="638" spans="12:12">
      <c r="L638" t="str" cm="1">
        <f t="array" ref="L638">IFERROR(_xldudf_EVEONLINE_CHARACTER(_FV(A638,"completed_character_id")),"NA")</f>
        <v>NA</v>
      </c>
    </row>
    <row r="639" spans="12:12">
      <c r="L639" t="str" cm="1">
        <f t="array" ref="L639">IFERROR(_xldudf_EVEONLINE_CHARACTER(_FV(A639,"completed_character_id")),"NA")</f>
        <v>NA</v>
      </c>
    </row>
    <row r="640" spans="12:12">
      <c r="L640" t="str" cm="1">
        <f t="array" ref="L640">IFERROR(_xldudf_EVEONLINE_CHARACTER(_FV(A640,"completed_character_id")),"NA")</f>
        <v>NA</v>
      </c>
    </row>
    <row r="641" spans="12:12">
      <c r="L641" t="str" cm="1">
        <f t="array" ref="L641">IFERROR(_xldudf_EVEONLINE_CHARACTER(_FV(A641,"completed_character_id")),"NA")</f>
        <v>NA</v>
      </c>
    </row>
    <row r="642" spans="12:12">
      <c r="L642" t="str" cm="1">
        <f t="array" ref="L642">IFERROR(_xldudf_EVEONLINE_CHARACTER(_FV(A642,"completed_character_id")),"NA")</f>
        <v>NA</v>
      </c>
    </row>
    <row r="643" spans="12:12">
      <c r="L643" t="str" cm="1">
        <f t="array" ref="L643">IFERROR(_xldudf_EVEONLINE_CHARACTER(_FV(A643,"completed_character_id")),"NA")</f>
        <v>NA</v>
      </c>
    </row>
    <row r="644" spans="12:12">
      <c r="L644" t="str" cm="1">
        <f t="array" ref="L644">IFERROR(_xldudf_EVEONLINE_CHARACTER(_FV(A644,"completed_character_id")),"NA")</f>
        <v>NA</v>
      </c>
    </row>
    <row r="645" spans="12:12">
      <c r="L645" t="str" cm="1">
        <f t="array" ref="L645">IFERROR(_xldudf_EVEONLINE_CHARACTER(_FV(A645,"completed_character_id")),"NA")</f>
        <v>NA</v>
      </c>
    </row>
    <row r="646" spans="12:12">
      <c r="L646" t="str" cm="1">
        <f t="array" ref="L646">IFERROR(_xldudf_EVEONLINE_CHARACTER(_FV(A646,"completed_character_id")),"NA")</f>
        <v>NA</v>
      </c>
    </row>
    <row r="647" spans="12:12">
      <c r="L647" t="str" cm="1">
        <f t="array" ref="L647">IFERROR(_xldudf_EVEONLINE_CHARACTER(_FV(A647,"completed_character_id")),"NA")</f>
        <v>NA</v>
      </c>
    </row>
    <row r="648" spans="12:12">
      <c r="L648" t="str" cm="1">
        <f t="array" ref="L648">IFERROR(_xldudf_EVEONLINE_CHARACTER(_FV(A648,"completed_character_id")),"NA")</f>
        <v>NA</v>
      </c>
    </row>
    <row r="649" spans="12:12">
      <c r="L649" t="str" cm="1">
        <f t="array" ref="L649">IFERROR(_xldudf_EVEONLINE_CHARACTER(_FV(A649,"completed_character_id")),"NA")</f>
        <v>NA</v>
      </c>
    </row>
    <row r="650" spans="12:12">
      <c r="L650" t="str" cm="1">
        <f t="array" ref="L650">IFERROR(_xldudf_EVEONLINE_CHARACTER(_FV(A650,"completed_character_id")),"NA")</f>
        <v>NA</v>
      </c>
    </row>
    <row r="651" spans="12:12">
      <c r="L651" t="str" cm="1">
        <f t="array" ref="L651">IFERROR(_xldudf_EVEONLINE_CHARACTER(_FV(A651,"completed_character_id")),"NA")</f>
        <v>NA</v>
      </c>
    </row>
    <row r="652" spans="12:12">
      <c r="L652" t="str" cm="1">
        <f t="array" ref="L652">IFERROR(_xldudf_EVEONLINE_CHARACTER(_FV(A652,"completed_character_id")),"NA")</f>
        <v>NA</v>
      </c>
    </row>
    <row r="653" spans="12:12">
      <c r="L653" t="str" cm="1">
        <f t="array" ref="L653">IFERROR(_xldudf_EVEONLINE_CHARACTER(_FV(A653,"completed_character_id")),"NA")</f>
        <v>NA</v>
      </c>
    </row>
    <row r="654" spans="12:12">
      <c r="L654" t="str" cm="1">
        <f t="array" ref="L654">IFERROR(_xldudf_EVEONLINE_CHARACTER(_FV(A654,"completed_character_id")),"NA")</f>
        <v>NA</v>
      </c>
    </row>
    <row r="655" spans="12:12">
      <c r="L655" t="str" cm="1">
        <f t="array" ref="L655">IFERROR(_xldudf_EVEONLINE_CHARACTER(_FV(A655,"completed_character_id")),"NA")</f>
        <v>NA</v>
      </c>
    </row>
    <row r="656" spans="12:12">
      <c r="L656" t="str" cm="1">
        <f t="array" ref="L656">IFERROR(_xldudf_EVEONLINE_CHARACTER(_FV(A656,"completed_character_id")),"NA")</f>
        <v>NA</v>
      </c>
    </row>
    <row r="657" spans="12:12">
      <c r="L657" t="str" cm="1">
        <f t="array" ref="L657">IFERROR(_xldudf_EVEONLINE_CHARACTER(_FV(A657,"completed_character_id")),"NA")</f>
        <v>NA</v>
      </c>
    </row>
    <row r="658" spans="12:12">
      <c r="L658" t="str" cm="1">
        <f t="array" ref="L658">IFERROR(_xldudf_EVEONLINE_CHARACTER(_FV(A658,"completed_character_id")),"NA")</f>
        <v>NA</v>
      </c>
    </row>
    <row r="659" spans="12:12">
      <c r="L659" t="str" cm="1">
        <f t="array" ref="L659">IFERROR(_xldudf_EVEONLINE_CHARACTER(_FV(A659,"completed_character_id")),"NA")</f>
        <v>NA</v>
      </c>
    </row>
    <row r="660" spans="12:12">
      <c r="L660" t="str" cm="1">
        <f t="array" ref="L660">IFERROR(_xldudf_EVEONLINE_CHARACTER(_FV(A660,"completed_character_id")),"NA")</f>
        <v>NA</v>
      </c>
    </row>
    <row r="661" spans="12:12">
      <c r="L661" t="str" cm="1">
        <f t="array" ref="L661">IFERROR(_xldudf_EVEONLINE_CHARACTER(_FV(A661,"completed_character_id")),"NA")</f>
        <v>NA</v>
      </c>
    </row>
    <row r="662" spans="12:12">
      <c r="L662" t="str" cm="1">
        <f t="array" ref="L662">IFERROR(_xldudf_EVEONLINE_CHARACTER(_FV(A662,"completed_character_id")),"NA")</f>
        <v>NA</v>
      </c>
    </row>
    <row r="663" spans="12:12">
      <c r="L663" t="str" cm="1">
        <f t="array" ref="L663">IFERROR(_xldudf_EVEONLINE_CHARACTER(_FV(A663,"completed_character_id")),"NA")</f>
        <v>NA</v>
      </c>
    </row>
    <row r="664" spans="12:12">
      <c r="L664" t="str" cm="1">
        <f t="array" ref="L664">IFERROR(_xldudf_EVEONLINE_CHARACTER(_FV(A664,"completed_character_id")),"NA")</f>
        <v>NA</v>
      </c>
    </row>
    <row r="665" spans="12:12">
      <c r="L665" t="str" cm="1">
        <f t="array" ref="L665">IFERROR(_xldudf_EVEONLINE_CHARACTER(_FV(A665,"completed_character_id")),"NA")</f>
        <v>NA</v>
      </c>
    </row>
    <row r="666" spans="12:12">
      <c r="L666" t="str" cm="1">
        <f t="array" ref="L666">IFERROR(_xldudf_EVEONLINE_CHARACTER(_FV(A666,"completed_character_id")),"NA")</f>
        <v>NA</v>
      </c>
    </row>
    <row r="667" spans="12:12">
      <c r="L667" t="str" cm="1">
        <f t="array" ref="L667">IFERROR(_xldudf_EVEONLINE_CHARACTER(_FV(A667,"completed_character_id")),"NA")</f>
        <v>NA</v>
      </c>
    </row>
    <row r="668" spans="12:12">
      <c r="L668" t="str" cm="1">
        <f t="array" ref="L668">IFERROR(_xldudf_EVEONLINE_CHARACTER(_FV(A668,"completed_character_id")),"NA")</f>
        <v>NA</v>
      </c>
    </row>
    <row r="669" spans="12:12">
      <c r="L669" t="str" cm="1">
        <f t="array" ref="L669">IFERROR(_xldudf_EVEONLINE_CHARACTER(_FV(A669,"completed_character_id")),"NA")</f>
        <v>NA</v>
      </c>
    </row>
    <row r="670" spans="12:12">
      <c r="L670" t="str" cm="1">
        <f t="array" ref="L670">IFERROR(_xldudf_EVEONLINE_CHARACTER(_FV(A670,"completed_character_id")),"NA")</f>
        <v>NA</v>
      </c>
    </row>
    <row r="671" spans="12:12">
      <c r="L671" t="str" cm="1">
        <f t="array" ref="L671">IFERROR(_xldudf_EVEONLINE_CHARACTER(_FV(A671,"completed_character_id")),"NA")</f>
        <v>NA</v>
      </c>
    </row>
    <row r="672" spans="12:12">
      <c r="L672" t="str" cm="1">
        <f t="array" ref="L672">IFERROR(_xldudf_EVEONLINE_CHARACTER(_FV(A672,"completed_character_id")),"NA")</f>
        <v>NA</v>
      </c>
    </row>
    <row r="673" spans="12:12">
      <c r="L673" t="str" cm="1">
        <f t="array" ref="L673">IFERROR(_xldudf_EVEONLINE_CHARACTER(_FV(A673,"completed_character_id")),"NA")</f>
        <v>NA</v>
      </c>
    </row>
    <row r="674" spans="12:12">
      <c r="L674" t="str" cm="1">
        <f t="array" ref="L674">IFERROR(_xldudf_EVEONLINE_CHARACTER(_FV(A674,"completed_character_id")),"NA")</f>
        <v>NA</v>
      </c>
    </row>
    <row r="675" spans="12:12">
      <c r="L675" t="str" cm="1">
        <f t="array" ref="L675">IFERROR(_xldudf_EVEONLINE_CHARACTER(_FV(A675,"completed_character_id")),"NA")</f>
        <v>NA</v>
      </c>
    </row>
    <row r="676" spans="12:12">
      <c r="L676" t="str" cm="1">
        <f t="array" ref="L676">IFERROR(_xldudf_EVEONLINE_CHARACTER(_FV(A676,"completed_character_id")),"NA")</f>
        <v>NA</v>
      </c>
    </row>
    <row r="677" spans="12:12">
      <c r="L677" t="str" cm="1">
        <f t="array" ref="L677">IFERROR(_xldudf_EVEONLINE_CHARACTER(_FV(A677,"completed_character_id")),"NA")</f>
        <v>NA</v>
      </c>
    </row>
    <row r="678" spans="12:12">
      <c r="L678" t="str" cm="1">
        <f t="array" ref="L678">IFERROR(_xldudf_EVEONLINE_CHARACTER(_FV(A678,"completed_character_id")),"NA")</f>
        <v>NA</v>
      </c>
    </row>
    <row r="679" spans="12:12">
      <c r="L679" t="str" cm="1">
        <f t="array" ref="L679">IFERROR(_xldudf_EVEONLINE_CHARACTER(_FV(A679,"completed_character_id")),"NA")</f>
        <v>NA</v>
      </c>
    </row>
    <row r="680" spans="12:12">
      <c r="L680" t="str" cm="1">
        <f t="array" ref="L680">IFERROR(_xldudf_EVEONLINE_CHARACTER(_FV(A680,"completed_character_id")),"NA")</f>
        <v>NA</v>
      </c>
    </row>
    <row r="681" spans="12:12">
      <c r="L681" t="str" cm="1">
        <f t="array" ref="L681">IFERROR(_xldudf_EVEONLINE_CHARACTER(_FV(A681,"completed_character_id")),"NA")</f>
        <v>NA</v>
      </c>
    </row>
    <row r="682" spans="12:12">
      <c r="L682" t="str" cm="1">
        <f t="array" ref="L682">IFERROR(_xldudf_EVEONLINE_CHARACTER(_FV(A682,"completed_character_id")),"NA")</f>
        <v>NA</v>
      </c>
    </row>
    <row r="683" spans="12:12">
      <c r="L683" t="str" cm="1">
        <f t="array" ref="L683">IFERROR(_xldudf_EVEONLINE_CHARACTER(_FV(A683,"completed_character_id")),"NA")</f>
        <v>NA</v>
      </c>
    </row>
    <row r="684" spans="12:12">
      <c r="L684" t="str" cm="1">
        <f t="array" ref="L684">IFERROR(_xldudf_EVEONLINE_CHARACTER(_FV(A684,"completed_character_id")),"NA")</f>
        <v>NA</v>
      </c>
    </row>
    <row r="685" spans="12:12">
      <c r="L685" t="str" cm="1">
        <f t="array" ref="L685">IFERROR(_xldudf_EVEONLINE_CHARACTER(_FV(A685,"completed_character_id")),"NA")</f>
        <v>NA</v>
      </c>
    </row>
    <row r="686" spans="12:12">
      <c r="L686" t="str" cm="1">
        <f t="array" ref="L686">IFERROR(_xldudf_EVEONLINE_CHARACTER(_FV(A686,"completed_character_id")),"NA")</f>
        <v>NA</v>
      </c>
    </row>
    <row r="687" spans="12:12">
      <c r="L687" t="str" cm="1">
        <f t="array" ref="L687">IFERROR(_xldudf_EVEONLINE_CHARACTER(_FV(A687,"completed_character_id")),"NA")</f>
        <v>NA</v>
      </c>
    </row>
    <row r="688" spans="12:12">
      <c r="L688" t="str" cm="1">
        <f t="array" ref="L688">IFERROR(_xldudf_EVEONLINE_CHARACTER(_FV(A688,"completed_character_id")),"NA")</f>
        <v>NA</v>
      </c>
    </row>
    <row r="689" spans="12:12">
      <c r="L689" t="str" cm="1">
        <f t="array" ref="L689">IFERROR(_xldudf_EVEONLINE_CHARACTER(_FV(A689,"completed_character_id")),"NA")</f>
        <v>NA</v>
      </c>
    </row>
    <row r="690" spans="12:12">
      <c r="L690" t="str" cm="1">
        <f t="array" ref="L690">IFERROR(_xldudf_EVEONLINE_CHARACTER(_FV(A690,"completed_character_id")),"NA")</f>
        <v>NA</v>
      </c>
    </row>
    <row r="691" spans="12:12">
      <c r="L691" t="str" cm="1">
        <f t="array" ref="L691">IFERROR(_xldudf_EVEONLINE_CHARACTER(_FV(A691,"completed_character_id")),"NA")</f>
        <v>NA</v>
      </c>
    </row>
    <row r="692" spans="12:12">
      <c r="L692" t="str" cm="1">
        <f t="array" ref="L692">IFERROR(_xldudf_EVEONLINE_CHARACTER(_FV(A692,"completed_character_id")),"NA")</f>
        <v>NA</v>
      </c>
    </row>
    <row r="693" spans="12:12">
      <c r="L693" t="str" cm="1">
        <f t="array" ref="L693">IFERROR(_xldudf_EVEONLINE_CHARACTER(_FV(A693,"completed_character_id")),"NA")</f>
        <v>NA</v>
      </c>
    </row>
    <row r="694" spans="12:12">
      <c r="L694" t="str" cm="1">
        <f t="array" ref="L694">IFERROR(_xldudf_EVEONLINE_CHARACTER(_FV(A694,"completed_character_id")),"NA")</f>
        <v>NA</v>
      </c>
    </row>
    <row r="695" spans="12:12">
      <c r="L695" t="str" cm="1">
        <f t="array" ref="L695">IFERROR(_xldudf_EVEONLINE_CHARACTER(_FV(A695,"completed_character_id")),"NA")</f>
        <v>NA</v>
      </c>
    </row>
    <row r="696" spans="12:12">
      <c r="L696" t="str" cm="1">
        <f t="array" ref="L696">IFERROR(_xldudf_EVEONLINE_CHARACTER(_FV(A696,"completed_character_id")),"NA")</f>
        <v>NA</v>
      </c>
    </row>
    <row r="697" spans="12:12">
      <c r="L697" t="str" cm="1">
        <f t="array" ref="L697">IFERROR(_xldudf_EVEONLINE_CHARACTER(_FV(A697,"completed_character_id")),"NA")</f>
        <v>NA</v>
      </c>
    </row>
    <row r="698" spans="12:12">
      <c r="L698" t="str" cm="1">
        <f t="array" ref="L698">IFERROR(_xldudf_EVEONLINE_CHARACTER(_FV(A698,"completed_character_id")),"NA")</f>
        <v>NA</v>
      </c>
    </row>
    <row r="699" spans="12:12">
      <c r="L699" t="str" cm="1">
        <f t="array" ref="L699">IFERROR(_xldudf_EVEONLINE_CHARACTER(_FV(A699,"completed_character_id")),"NA")</f>
        <v>NA</v>
      </c>
    </row>
    <row r="700" spans="12:12">
      <c r="L700" t="str" cm="1">
        <f t="array" ref="L700">IFERROR(_xldudf_EVEONLINE_CHARACTER(_FV(A700,"completed_character_id")),"NA")</f>
        <v>NA</v>
      </c>
    </row>
    <row r="701" spans="12:12">
      <c r="L701" t="str" cm="1">
        <f t="array" ref="L701">IFERROR(_xldudf_EVEONLINE_CHARACTER(_FV(A701,"completed_character_id")),"NA")</f>
        <v>NA</v>
      </c>
    </row>
    <row r="702" spans="12:12">
      <c r="L702" t="str" cm="1">
        <f t="array" ref="L702">IFERROR(_xldudf_EVEONLINE_CHARACTER(_FV(A702,"completed_character_id")),"NA")</f>
        <v>NA</v>
      </c>
    </row>
    <row r="703" spans="12:12">
      <c r="L703" t="str" cm="1">
        <f t="array" ref="L703">IFERROR(_xldudf_EVEONLINE_CHARACTER(_FV(A703,"completed_character_id")),"NA")</f>
        <v>NA</v>
      </c>
    </row>
    <row r="704" spans="12:12">
      <c r="L704" t="str" cm="1">
        <f t="array" ref="L704">IFERROR(_xldudf_EVEONLINE_CHARACTER(_FV(A704,"completed_character_id")),"NA")</f>
        <v>NA</v>
      </c>
    </row>
    <row r="705" spans="12:12">
      <c r="L705" t="str" cm="1">
        <f t="array" ref="L705">IFERROR(_xldudf_EVEONLINE_CHARACTER(_FV(A705,"completed_character_id")),"NA")</f>
        <v>NA</v>
      </c>
    </row>
    <row r="706" spans="12:12">
      <c r="L706" t="str" cm="1">
        <f t="array" ref="L706">IFERROR(_xldudf_EVEONLINE_CHARACTER(_FV(A706,"completed_character_id")),"NA")</f>
        <v>NA</v>
      </c>
    </row>
    <row r="707" spans="12:12">
      <c r="L707" t="str" cm="1">
        <f t="array" ref="L707">IFERROR(_xldudf_EVEONLINE_CHARACTER(_FV(A707,"completed_character_id")),"NA")</f>
        <v>NA</v>
      </c>
    </row>
    <row r="708" spans="12:12">
      <c r="L708" t="str" cm="1">
        <f t="array" ref="L708">IFERROR(_xldudf_EVEONLINE_CHARACTER(_FV(A708,"completed_character_id")),"NA")</f>
        <v>NA</v>
      </c>
    </row>
    <row r="709" spans="12:12">
      <c r="L709" t="str" cm="1">
        <f t="array" ref="L709">IFERROR(_xldudf_EVEONLINE_CHARACTER(_FV(A709,"completed_character_id")),"NA")</f>
        <v>NA</v>
      </c>
    </row>
    <row r="710" spans="12:12">
      <c r="L710" t="str" cm="1">
        <f t="array" ref="L710">IFERROR(_xldudf_EVEONLINE_CHARACTER(_FV(A710,"completed_character_id")),"NA")</f>
        <v>NA</v>
      </c>
    </row>
    <row r="711" spans="12:12">
      <c r="L711" t="str" cm="1">
        <f t="array" ref="L711">IFERROR(_xldudf_EVEONLINE_CHARACTER(_FV(A711,"completed_character_id")),"NA")</f>
        <v>NA</v>
      </c>
    </row>
    <row r="712" spans="12:12">
      <c r="L712" t="str" cm="1">
        <f t="array" ref="L712">IFERROR(_xldudf_EVEONLINE_CHARACTER(_FV(A712,"completed_character_id")),"NA")</f>
        <v>NA</v>
      </c>
    </row>
    <row r="713" spans="12:12">
      <c r="L713" t="str" cm="1">
        <f t="array" ref="L713">IFERROR(_xldudf_EVEONLINE_CHARACTER(_FV(A713,"completed_character_id")),"NA")</f>
        <v>NA</v>
      </c>
    </row>
    <row r="714" spans="12:12">
      <c r="L714" t="str" cm="1">
        <f t="array" ref="L714">IFERROR(_xldudf_EVEONLINE_CHARACTER(_FV(A714,"completed_character_id")),"NA")</f>
        <v>NA</v>
      </c>
    </row>
    <row r="715" spans="12:12">
      <c r="L715" t="str" cm="1">
        <f t="array" ref="L715">IFERROR(_xldudf_EVEONLINE_CHARACTER(_FV(A715,"completed_character_id")),"NA")</f>
        <v>NA</v>
      </c>
    </row>
    <row r="716" spans="12:12">
      <c r="L716" t="str" cm="1">
        <f t="array" ref="L716">IFERROR(_xldudf_EVEONLINE_CHARACTER(_FV(A716,"completed_character_id")),"NA")</f>
        <v>NA</v>
      </c>
    </row>
    <row r="717" spans="12:12">
      <c r="L717" t="str" cm="1">
        <f t="array" ref="L717">IFERROR(_xldudf_EVEONLINE_CHARACTER(_FV(A717,"completed_character_id")),"NA")</f>
        <v>NA</v>
      </c>
    </row>
    <row r="718" spans="12:12">
      <c r="L718" t="str" cm="1">
        <f t="array" ref="L718">IFERROR(_xldudf_EVEONLINE_CHARACTER(_FV(A718,"completed_character_id")),"NA")</f>
        <v>NA</v>
      </c>
    </row>
    <row r="719" spans="12:12">
      <c r="L719" t="str" cm="1">
        <f t="array" ref="L719">IFERROR(_xldudf_EVEONLINE_CHARACTER(_FV(A719,"completed_character_id")),"NA")</f>
        <v>NA</v>
      </c>
    </row>
    <row r="720" spans="12:12">
      <c r="L720" t="str" cm="1">
        <f t="array" ref="L720">IFERROR(_xldudf_EVEONLINE_CHARACTER(_FV(A720,"completed_character_id")),"NA")</f>
        <v>NA</v>
      </c>
    </row>
    <row r="721" spans="12:12">
      <c r="L721" t="str" cm="1">
        <f t="array" ref="L721">IFERROR(_xldudf_EVEONLINE_CHARACTER(_FV(A721,"completed_character_id")),"NA")</f>
        <v>NA</v>
      </c>
    </row>
    <row r="722" spans="12:12">
      <c r="L722" t="str" cm="1">
        <f t="array" ref="L722">IFERROR(_xldudf_EVEONLINE_CHARACTER(_FV(A722,"completed_character_id")),"NA")</f>
        <v>NA</v>
      </c>
    </row>
    <row r="723" spans="12:12">
      <c r="L723" t="str" cm="1">
        <f t="array" ref="L723">IFERROR(_xldudf_EVEONLINE_CHARACTER(_FV(A723,"completed_character_id")),"NA")</f>
        <v>NA</v>
      </c>
    </row>
    <row r="724" spans="12:12">
      <c r="L724" t="str" cm="1">
        <f t="array" ref="L724">IFERROR(_xldudf_EVEONLINE_CHARACTER(_FV(A724,"completed_character_id")),"NA")</f>
        <v>NA</v>
      </c>
    </row>
    <row r="725" spans="12:12">
      <c r="L725" t="str" cm="1">
        <f t="array" ref="L725">IFERROR(_xldudf_EVEONLINE_CHARACTER(_FV(A725,"completed_character_id")),"NA")</f>
        <v>NA</v>
      </c>
    </row>
    <row r="726" spans="12:12">
      <c r="L726" t="str" cm="1">
        <f t="array" ref="L726">IFERROR(_xldudf_EVEONLINE_CHARACTER(_FV(A726,"completed_character_id")),"NA")</f>
        <v>NA</v>
      </c>
    </row>
    <row r="727" spans="12:12">
      <c r="L727" t="str" cm="1">
        <f t="array" ref="L727">IFERROR(_xldudf_EVEONLINE_CHARACTER(_FV(A727,"completed_character_id")),"NA")</f>
        <v>NA</v>
      </c>
    </row>
    <row r="728" spans="12:12">
      <c r="L728" t="str" cm="1">
        <f t="array" ref="L728">IFERROR(_xldudf_EVEONLINE_CHARACTER(_FV(A728,"completed_character_id")),"NA")</f>
        <v>NA</v>
      </c>
    </row>
    <row r="729" spans="12:12">
      <c r="L729" t="str" cm="1">
        <f t="array" ref="L729">IFERROR(_xldudf_EVEONLINE_CHARACTER(_FV(A729,"completed_character_id")),"NA")</f>
        <v>NA</v>
      </c>
    </row>
    <row r="730" spans="12:12">
      <c r="L730" t="str" cm="1">
        <f t="array" ref="L730">IFERROR(_xldudf_EVEONLINE_CHARACTER(_FV(A730,"completed_character_id")),"NA")</f>
        <v>NA</v>
      </c>
    </row>
    <row r="731" spans="12:12">
      <c r="L731" t="str" cm="1">
        <f t="array" ref="L731">IFERROR(_xldudf_EVEONLINE_CHARACTER(_FV(A731,"completed_character_id")),"NA")</f>
        <v>NA</v>
      </c>
    </row>
    <row r="732" spans="12:12">
      <c r="L732" t="str" cm="1">
        <f t="array" ref="L732">IFERROR(_xldudf_EVEONLINE_CHARACTER(_FV(A732,"completed_character_id")),"NA")</f>
        <v>NA</v>
      </c>
    </row>
    <row r="733" spans="12:12">
      <c r="L733" t="str" cm="1">
        <f t="array" ref="L733">IFERROR(_xldudf_EVEONLINE_CHARACTER(_FV(A733,"completed_character_id")),"NA")</f>
        <v>NA</v>
      </c>
    </row>
    <row r="734" spans="12:12">
      <c r="L734" t="str" cm="1">
        <f t="array" ref="L734">IFERROR(_xldudf_EVEONLINE_CHARACTER(_FV(A734,"completed_character_id")),"NA")</f>
        <v>NA</v>
      </c>
    </row>
    <row r="735" spans="12:12">
      <c r="L735" t="str" cm="1">
        <f t="array" ref="L735">IFERROR(_xldudf_EVEONLINE_CHARACTER(_FV(A735,"completed_character_id")),"NA")</f>
        <v>NA</v>
      </c>
    </row>
    <row r="736" spans="12:12">
      <c r="L736" t="str" cm="1">
        <f t="array" ref="L736">IFERROR(_xldudf_EVEONLINE_CHARACTER(_FV(A736,"completed_character_id")),"NA")</f>
        <v>NA</v>
      </c>
    </row>
    <row r="737" spans="12:12">
      <c r="L737" t="str" cm="1">
        <f t="array" ref="L737">IFERROR(_xldudf_EVEONLINE_CHARACTER(_FV(A737,"completed_character_id")),"NA")</f>
        <v>NA</v>
      </c>
    </row>
    <row r="738" spans="12:12">
      <c r="L738" t="str" cm="1">
        <f t="array" ref="L738">IFERROR(_xldudf_EVEONLINE_CHARACTER(_FV(A738,"completed_character_id")),"NA")</f>
        <v>NA</v>
      </c>
    </row>
    <row r="739" spans="12:12">
      <c r="L739" t="str" cm="1">
        <f t="array" ref="L739">IFERROR(_xldudf_EVEONLINE_CHARACTER(_FV(A739,"completed_character_id")),"NA")</f>
        <v>NA</v>
      </c>
    </row>
    <row r="740" spans="12:12">
      <c r="L740" t="str" cm="1">
        <f t="array" ref="L740">IFERROR(_xldudf_EVEONLINE_CHARACTER(_FV(A740,"completed_character_id")),"NA")</f>
        <v>NA</v>
      </c>
    </row>
    <row r="741" spans="12:12">
      <c r="L741" t="str" cm="1">
        <f t="array" ref="L741">IFERROR(_xldudf_EVEONLINE_CHARACTER(_FV(A741,"completed_character_id")),"NA")</f>
        <v>NA</v>
      </c>
    </row>
    <row r="742" spans="12:12">
      <c r="L742" t="str" cm="1">
        <f t="array" ref="L742">IFERROR(_xldudf_EVEONLINE_CHARACTER(_FV(A742,"completed_character_id")),"NA")</f>
        <v>NA</v>
      </c>
    </row>
    <row r="743" spans="12:12">
      <c r="L743" t="str" cm="1">
        <f t="array" ref="L743">IFERROR(_xldudf_EVEONLINE_CHARACTER(_FV(A743,"completed_character_id")),"NA")</f>
        <v>NA</v>
      </c>
    </row>
    <row r="744" spans="12:12">
      <c r="L744" t="str" cm="1">
        <f t="array" ref="L744">IFERROR(_xldudf_EVEONLINE_CHARACTER(_FV(A744,"completed_character_id")),"NA")</f>
        <v>NA</v>
      </c>
    </row>
    <row r="745" spans="12:12">
      <c r="L745" t="str" cm="1">
        <f t="array" ref="L745">IFERROR(_xldudf_EVEONLINE_CHARACTER(_FV(A745,"completed_character_id")),"NA")</f>
        <v>NA</v>
      </c>
    </row>
    <row r="746" spans="12:12">
      <c r="L746" t="str" cm="1">
        <f t="array" ref="L746">IFERROR(_xldudf_EVEONLINE_CHARACTER(_FV(A746,"completed_character_id")),"NA")</f>
        <v>NA</v>
      </c>
    </row>
    <row r="747" spans="12:12">
      <c r="L747" t="str" cm="1">
        <f t="array" ref="L747">IFERROR(_xldudf_EVEONLINE_CHARACTER(_FV(A747,"completed_character_id")),"NA")</f>
        <v>NA</v>
      </c>
    </row>
    <row r="748" spans="12:12">
      <c r="L748" t="str" cm="1">
        <f t="array" ref="L748">IFERROR(_xldudf_EVEONLINE_CHARACTER(_FV(A748,"completed_character_id")),"NA")</f>
        <v>NA</v>
      </c>
    </row>
    <row r="749" spans="12:12">
      <c r="L749" t="str" cm="1">
        <f t="array" ref="L749">IFERROR(_xldudf_EVEONLINE_CHARACTER(_FV(A749,"completed_character_id")),"NA")</f>
        <v>NA</v>
      </c>
    </row>
    <row r="750" spans="12:12">
      <c r="L750" t="str" cm="1">
        <f t="array" ref="L750">IFERROR(_xldudf_EVEONLINE_CHARACTER(_FV(A750,"completed_character_id")),"NA")</f>
        <v>NA</v>
      </c>
    </row>
    <row r="751" spans="12:12">
      <c r="L751" t="str" cm="1">
        <f t="array" ref="L751">IFERROR(_xldudf_EVEONLINE_CHARACTER(_FV(A751,"completed_character_id")),"NA")</f>
        <v>NA</v>
      </c>
    </row>
    <row r="752" spans="12:12">
      <c r="L752" t="str" cm="1">
        <f t="array" ref="L752">IFERROR(_xldudf_EVEONLINE_CHARACTER(_FV(A752,"completed_character_id")),"NA")</f>
        <v>NA</v>
      </c>
    </row>
    <row r="753" spans="12:12">
      <c r="L753" t="str" cm="1">
        <f t="array" ref="L753">IFERROR(_xldudf_EVEONLINE_CHARACTER(_FV(A753,"completed_character_id")),"NA")</f>
        <v>NA</v>
      </c>
    </row>
    <row r="754" spans="12:12">
      <c r="L754" t="str" cm="1">
        <f t="array" ref="L754">IFERROR(_xldudf_EVEONLINE_CHARACTER(_FV(A754,"completed_character_id")),"NA")</f>
        <v>NA</v>
      </c>
    </row>
    <row r="755" spans="12:12">
      <c r="L755" t="str" cm="1">
        <f t="array" ref="L755">IFERROR(_xldudf_EVEONLINE_CHARACTER(_FV(A755,"completed_character_id")),"NA")</f>
        <v>NA</v>
      </c>
    </row>
    <row r="756" spans="12:12">
      <c r="L756" t="str" cm="1">
        <f t="array" ref="L756">IFERROR(_xldudf_EVEONLINE_CHARACTER(_FV(A756,"completed_character_id")),"NA")</f>
        <v>NA</v>
      </c>
    </row>
    <row r="757" spans="12:12">
      <c r="L757" t="str" cm="1">
        <f t="array" ref="L757">IFERROR(_xldudf_EVEONLINE_CHARACTER(_FV(A757,"completed_character_id")),"NA")</f>
        <v>NA</v>
      </c>
    </row>
    <row r="758" spans="12:12">
      <c r="L758" t="str" cm="1">
        <f t="array" ref="L758">IFERROR(_xldudf_EVEONLINE_CHARACTER(_FV(A758,"completed_character_id")),"NA")</f>
        <v>NA</v>
      </c>
    </row>
    <row r="759" spans="12:12">
      <c r="L759" t="str" cm="1">
        <f t="array" ref="L759">IFERROR(_xldudf_EVEONLINE_CHARACTER(_FV(A759,"completed_character_id")),"NA")</f>
        <v>NA</v>
      </c>
    </row>
    <row r="760" spans="12:12">
      <c r="L760" t="str" cm="1">
        <f t="array" ref="L760">IFERROR(_xldudf_EVEONLINE_CHARACTER(_FV(A760,"completed_character_id")),"NA")</f>
        <v>NA</v>
      </c>
    </row>
    <row r="761" spans="12:12">
      <c r="L761" t="str" cm="1">
        <f t="array" ref="L761">IFERROR(_xldudf_EVEONLINE_CHARACTER(_FV(A761,"completed_character_id")),"NA")</f>
        <v>NA</v>
      </c>
    </row>
    <row r="762" spans="12:12">
      <c r="L762" t="str" cm="1">
        <f t="array" ref="L762">IFERROR(_xldudf_EVEONLINE_CHARACTER(_FV(A762,"completed_character_id")),"NA")</f>
        <v>NA</v>
      </c>
    </row>
    <row r="763" spans="12:12">
      <c r="L763" t="str" cm="1">
        <f t="array" ref="L763">IFERROR(_xldudf_EVEONLINE_CHARACTER(_FV(A763,"completed_character_id")),"NA")</f>
        <v>NA</v>
      </c>
    </row>
    <row r="764" spans="12:12">
      <c r="L764" t="str" cm="1">
        <f t="array" ref="L764">IFERROR(_xldudf_EVEONLINE_CHARACTER(_FV(A764,"completed_character_id")),"NA")</f>
        <v>NA</v>
      </c>
    </row>
    <row r="765" spans="12:12">
      <c r="L765" t="str" cm="1">
        <f t="array" ref="L765">IFERROR(_xldudf_EVEONLINE_CHARACTER(_FV(A765,"completed_character_id")),"NA")</f>
        <v>NA</v>
      </c>
    </row>
    <row r="766" spans="12:12">
      <c r="L766" t="str" cm="1">
        <f t="array" ref="L766">IFERROR(_xldudf_EVEONLINE_CHARACTER(_FV(A766,"completed_character_id")),"NA")</f>
        <v>NA</v>
      </c>
    </row>
    <row r="767" spans="12:12">
      <c r="L767" t="str" cm="1">
        <f t="array" ref="L767">IFERROR(_xldudf_EVEONLINE_CHARACTER(_FV(A767,"completed_character_id")),"NA")</f>
        <v>NA</v>
      </c>
    </row>
    <row r="768" spans="12:12">
      <c r="L768" t="str" cm="1">
        <f t="array" ref="L768">IFERROR(_xldudf_EVEONLINE_CHARACTER(_FV(A768,"completed_character_id")),"NA")</f>
        <v>NA</v>
      </c>
    </row>
    <row r="769" spans="12:12">
      <c r="L769" t="str" cm="1">
        <f t="array" ref="L769">IFERROR(_xldudf_EVEONLINE_CHARACTER(_FV(A769,"completed_character_id")),"NA")</f>
        <v>NA</v>
      </c>
    </row>
    <row r="770" spans="12:12">
      <c r="L770" t="str" cm="1">
        <f t="array" ref="L770">IFERROR(_xldudf_EVEONLINE_CHARACTER(_FV(A770,"completed_character_id")),"NA")</f>
        <v>NA</v>
      </c>
    </row>
    <row r="771" spans="12:12">
      <c r="L771" t="str" cm="1">
        <f t="array" ref="L771">IFERROR(_xldudf_EVEONLINE_CHARACTER(_FV(A771,"completed_character_id")),"NA")</f>
        <v>NA</v>
      </c>
    </row>
    <row r="772" spans="12:12">
      <c r="L772" t="str" cm="1">
        <f t="array" ref="L772">IFERROR(_xldudf_EVEONLINE_CHARACTER(_FV(A772,"completed_character_id")),"NA")</f>
        <v>NA</v>
      </c>
    </row>
    <row r="773" spans="12:12">
      <c r="L773" t="str" cm="1">
        <f t="array" ref="L773">IFERROR(_xldudf_EVEONLINE_CHARACTER(_FV(A773,"completed_character_id")),"NA")</f>
        <v>NA</v>
      </c>
    </row>
    <row r="774" spans="12:12">
      <c r="L774" t="str" cm="1">
        <f t="array" ref="L774">IFERROR(_xldudf_EVEONLINE_CHARACTER(_FV(A774,"completed_character_id")),"NA")</f>
        <v>NA</v>
      </c>
    </row>
    <row r="775" spans="12:12">
      <c r="L775" t="str" cm="1">
        <f t="array" ref="L775">IFERROR(_xldudf_EVEONLINE_CHARACTER(_FV(A775,"completed_character_id")),"NA")</f>
        <v>NA</v>
      </c>
    </row>
    <row r="776" spans="12:12">
      <c r="L776" t="str" cm="1">
        <f t="array" ref="L776">IFERROR(_xldudf_EVEONLINE_CHARACTER(_FV(A776,"completed_character_id")),"NA")</f>
        <v>NA</v>
      </c>
    </row>
    <row r="777" spans="12:12">
      <c r="L777" t="str" cm="1">
        <f t="array" ref="L777">IFERROR(_xldudf_EVEONLINE_CHARACTER(_FV(A777,"completed_character_id")),"NA")</f>
        <v>NA</v>
      </c>
    </row>
    <row r="778" spans="12:12">
      <c r="L778" t="str" cm="1">
        <f t="array" ref="L778">IFERROR(_xldudf_EVEONLINE_CHARACTER(_FV(A778,"completed_character_id")),"NA")</f>
        <v>NA</v>
      </c>
    </row>
    <row r="779" spans="12:12">
      <c r="L779" t="str" cm="1">
        <f t="array" ref="L779">IFERROR(_xldudf_EVEONLINE_CHARACTER(_FV(A779,"completed_character_id")),"NA")</f>
        <v>NA</v>
      </c>
    </row>
    <row r="780" spans="12:12">
      <c r="L780" t="str" cm="1">
        <f t="array" ref="L780">IFERROR(_xldudf_EVEONLINE_CHARACTER(_FV(A780,"completed_character_id")),"NA")</f>
        <v>NA</v>
      </c>
    </row>
    <row r="781" spans="12:12">
      <c r="L781" t="str" cm="1">
        <f t="array" ref="L781">IFERROR(_xldudf_EVEONLINE_CHARACTER(_FV(A781,"completed_character_id")),"NA")</f>
        <v>NA</v>
      </c>
    </row>
    <row r="782" spans="12:12">
      <c r="L782" t="str" cm="1">
        <f t="array" ref="L782">IFERROR(_xldudf_EVEONLINE_CHARACTER(_FV(A782,"completed_character_id")),"NA")</f>
        <v>NA</v>
      </c>
    </row>
    <row r="783" spans="12:12">
      <c r="L783" t="str" cm="1">
        <f t="array" ref="L783">IFERROR(_xldudf_EVEONLINE_CHARACTER(_FV(A783,"completed_character_id")),"NA")</f>
        <v>NA</v>
      </c>
    </row>
    <row r="784" spans="12:12">
      <c r="L784" t="str" cm="1">
        <f t="array" ref="L784">IFERROR(_xldudf_EVEONLINE_CHARACTER(_FV(A784,"completed_character_id")),"NA")</f>
        <v>NA</v>
      </c>
    </row>
    <row r="785" spans="12:12">
      <c r="L785" t="str" cm="1">
        <f t="array" ref="L785">IFERROR(_xldudf_EVEONLINE_CHARACTER(_FV(A785,"completed_character_id")),"NA")</f>
        <v>NA</v>
      </c>
    </row>
    <row r="786" spans="12:12">
      <c r="L786" t="str" cm="1">
        <f t="array" ref="L786">IFERROR(_xldudf_EVEONLINE_CHARACTER(_FV(A786,"completed_character_id")),"NA")</f>
        <v>NA</v>
      </c>
    </row>
    <row r="787" spans="12:12">
      <c r="L787" t="str" cm="1">
        <f t="array" ref="L787">IFERROR(_xldudf_EVEONLINE_CHARACTER(_FV(A787,"completed_character_id")),"NA")</f>
        <v>NA</v>
      </c>
    </row>
    <row r="788" spans="12:12">
      <c r="L788" t="str" cm="1">
        <f t="array" ref="L788">IFERROR(_xldudf_EVEONLINE_CHARACTER(_FV(A788,"completed_character_id")),"NA")</f>
        <v>NA</v>
      </c>
    </row>
    <row r="789" spans="12:12">
      <c r="L789" t="str" cm="1">
        <f t="array" ref="L789">IFERROR(_xldudf_EVEONLINE_CHARACTER(_FV(A789,"completed_character_id")),"NA")</f>
        <v>NA</v>
      </c>
    </row>
    <row r="790" spans="12:12">
      <c r="L790" t="str" cm="1">
        <f t="array" ref="L790">IFERROR(_xldudf_EVEONLINE_CHARACTER(_FV(A790,"completed_character_id")),"NA")</f>
        <v>NA</v>
      </c>
    </row>
    <row r="791" spans="12:12">
      <c r="L791" t="str" cm="1">
        <f t="array" ref="L791">IFERROR(_xldudf_EVEONLINE_CHARACTER(_FV(A791,"completed_character_id")),"NA")</f>
        <v>NA</v>
      </c>
    </row>
    <row r="792" spans="12:12">
      <c r="L792" t="str" cm="1">
        <f t="array" ref="L792">IFERROR(_xldudf_EVEONLINE_CHARACTER(_FV(A792,"completed_character_id")),"NA")</f>
        <v>NA</v>
      </c>
    </row>
    <row r="793" spans="12:12">
      <c r="L793" t="str" cm="1">
        <f t="array" ref="L793">IFERROR(_xldudf_EVEONLINE_CHARACTER(_FV(A793,"completed_character_id")),"NA")</f>
        <v>NA</v>
      </c>
    </row>
    <row r="794" spans="12:12">
      <c r="L794" t="str" cm="1">
        <f t="array" ref="L794">IFERROR(_xldudf_EVEONLINE_CHARACTER(_FV(A794,"completed_character_id")),"NA")</f>
        <v>NA</v>
      </c>
    </row>
    <row r="795" spans="12:12">
      <c r="L795" t="str" cm="1">
        <f t="array" ref="L795">IFERROR(_xldudf_EVEONLINE_CHARACTER(_FV(A795,"completed_character_id")),"NA")</f>
        <v>NA</v>
      </c>
    </row>
    <row r="796" spans="12:12">
      <c r="L796" t="str" cm="1">
        <f t="array" ref="L796">IFERROR(_xldudf_EVEONLINE_CHARACTER(_FV(A796,"completed_character_id")),"NA")</f>
        <v>NA</v>
      </c>
    </row>
    <row r="797" spans="12:12">
      <c r="L797" t="str" cm="1">
        <f t="array" ref="L797">IFERROR(_xldudf_EVEONLINE_CHARACTER(_FV(A797,"completed_character_id")),"NA")</f>
        <v>NA</v>
      </c>
    </row>
    <row r="798" spans="12:12">
      <c r="L798" t="str" cm="1">
        <f t="array" ref="L798">IFERROR(_xldudf_EVEONLINE_CHARACTER(_FV(A798,"completed_character_id")),"NA")</f>
        <v>NA</v>
      </c>
    </row>
    <row r="799" spans="12:12">
      <c r="L799" t="str" cm="1">
        <f t="array" ref="L799">IFERROR(_xldudf_EVEONLINE_CHARACTER(_FV(A799,"completed_character_id")),"NA")</f>
        <v>NA</v>
      </c>
    </row>
    <row r="800" spans="12:12">
      <c r="L800" t="str" cm="1">
        <f t="array" ref="L800">IFERROR(_xldudf_EVEONLINE_CHARACTER(_FV(A800,"completed_character_id")),"NA")</f>
        <v>NA</v>
      </c>
    </row>
    <row r="801" spans="12:12">
      <c r="L801" t="str" cm="1">
        <f t="array" ref="L801">IFERROR(_xldudf_EVEONLINE_CHARACTER(_FV(A801,"completed_character_id")),"NA")</f>
        <v>NA</v>
      </c>
    </row>
    <row r="802" spans="12:12">
      <c r="L802" t="str" cm="1">
        <f t="array" ref="L802">IFERROR(_xldudf_EVEONLINE_CHARACTER(_FV(A802,"completed_character_id")),"NA")</f>
        <v>NA</v>
      </c>
    </row>
    <row r="803" spans="12:12">
      <c r="L803" t="str" cm="1">
        <f t="array" ref="L803">IFERROR(_xldudf_EVEONLINE_CHARACTER(_FV(A803,"completed_character_id")),"NA")</f>
        <v>NA</v>
      </c>
    </row>
    <row r="804" spans="12:12">
      <c r="L804" t="str" cm="1">
        <f t="array" ref="L804">IFERROR(_xldudf_EVEONLINE_CHARACTER(_FV(A804,"completed_character_id")),"NA")</f>
        <v>NA</v>
      </c>
    </row>
    <row r="805" spans="12:12">
      <c r="L805" t="str" cm="1">
        <f t="array" ref="L805">IFERROR(_xldudf_EVEONLINE_CHARACTER(_FV(A805,"completed_character_id")),"NA")</f>
        <v>NA</v>
      </c>
    </row>
    <row r="806" spans="12:12">
      <c r="L806" t="str" cm="1">
        <f t="array" ref="L806">IFERROR(_xldudf_EVEONLINE_CHARACTER(_FV(A806,"completed_character_id")),"NA")</f>
        <v>NA</v>
      </c>
    </row>
    <row r="807" spans="12:12">
      <c r="L807" t="str" cm="1">
        <f t="array" ref="L807">IFERROR(_xldudf_EVEONLINE_CHARACTER(_FV(A807,"completed_character_id")),"NA")</f>
        <v>NA</v>
      </c>
    </row>
    <row r="808" spans="12:12">
      <c r="L808" t="str" cm="1">
        <f t="array" ref="L808">IFERROR(_xldudf_EVEONLINE_CHARACTER(_FV(A808,"completed_character_id")),"NA")</f>
        <v>NA</v>
      </c>
    </row>
    <row r="809" spans="12:12">
      <c r="L809" t="str" cm="1">
        <f t="array" ref="L809">IFERROR(_xldudf_EVEONLINE_CHARACTER(_FV(A809,"completed_character_id")),"NA")</f>
        <v>NA</v>
      </c>
    </row>
    <row r="810" spans="12:12">
      <c r="L810" t="str" cm="1">
        <f t="array" ref="L810">IFERROR(_xldudf_EVEONLINE_CHARACTER(_FV(A810,"completed_character_id")),"NA")</f>
        <v>NA</v>
      </c>
    </row>
    <row r="811" spans="12:12">
      <c r="L811" t="str" cm="1">
        <f t="array" ref="L811">IFERROR(_xldudf_EVEONLINE_CHARACTER(_FV(A811,"completed_character_id")),"NA")</f>
        <v>NA</v>
      </c>
    </row>
    <row r="812" spans="12:12">
      <c r="L812" t="str" cm="1">
        <f t="array" ref="L812">IFERROR(_xldudf_EVEONLINE_CHARACTER(_FV(A812,"completed_character_id")),"NA")</f>
        <v>NA</v>
      </c>
    </row>
    <row r="813" spans="12:12">
      <c r="L813" t="str" cm="1">
        <f t="array" ref="L813">IFERROR(_xldudf_EVEONLINE_CHARACTER(_FV(A813,"completed_character_id")),"NA")</f>
        <v>NA</v>
      </c>
    </row>
    <row r="814" spans="12:12">
      <c r="L814" t="str" cm="1">
        <f t="array" ref="L814">IFERROR(_xldudf_EVEONLINE_CHARACTER(_FV(A814,"completed_character_id")),"NA")</f>
        <v>NA</v>
      </c>
    </row>
    <row r="815" spans="12:12">
      <c r="L815" t="str" cm="1">
        <f t="array" ref="L815">IFERROR(_xldudf_EVEONLINE_CHARACTER(_FV(A815,"completed_character_id")),"NA")</f>
        <v>NA</v>
      </c>
    </row>
    <row r="816" spans="12:12">
      <c r="L816" t="str" cm="1">
        <f t="array" ref="L816">IFERROR(_xldudf_EVEONLINE_CHARACTER(_FV(A816,"completed_character_id")),"NA")</f>
        <v>NA</v>
      </c>
    </row>
    <row r="817" spans="12:12">
      <c r="L817" t="str" cm="1">
        <f t="array" ref="L817">IFERROR(_xldudf_EVEONLINE_CHARACTER(_FV(A817,"completed_character_id")),"NA")</f>
        <v>NA</v>
      </c>
    </row>
    <row r="818" spans="12:12">
      <c r="L818" t="str" cm="1">
        <f t="array" ref="L818">IFERROR(_xldudf_EVEONLINE_CHARACTER(_FV(A818,"completed_character_id")),"NA")</f>
        <v>NA</v>
      </c>
    </row>
    <row r="819" spans="12:12">
      <c r="L819" t="str" cm="1">
        <f t="array" ref="L819">IFERROR(_xldudf_EVEONLINE_CHARACTER(_FV(A819,"completed_character_id")),"NA")</f>
        <v>NA</v>
      </c>
    </row>
    <row r="820" spans="12:12">
      <c r="L820" t="str" cm="1">
        <f t="array" ref="L820">IFERROR(_xldudf_EVEONLINE_CHARACTER(_FV(A820,"completed_character_id")),"NA")</f>
        <v>NA</v>
      </c>
    </row>
    <row r="821" spans="12:12">
      <c r="L821" t="str" cm="1">
        <f t="array" ref="L821">IFERROR(_xldudf_EVEONLINE_CHARACTER(_FV(A821,"completed_character_id")),"NA")</f>
        <v>NA</v>
      </c>
    </row>
    <row r="822" spans="12:12">
      <c r="L822" t="str" cm="1">
        <f t="array" ref="L822">IFERROR(_xldudf_EVEONLINE_CHARACTER(_FV(A822,"completed_character_id")),"NA")</f>
        <v>NA</v>
      </c>
    </row>
    <row r="823" spans="12:12">
      <c r="L823" t="str" cm="1">
        <f t="array" ref="L823">IFERROR(_xldudf_EVEONLINE_CHARACTER(_FV(A823,"completed_character_id")),"NA")</f>
        <v>NA</v>
      </c>
    </row>
    <row r="824" spans="12:12">
      <c r="L824" t="str" cm="1">
        <f t="array" ref="L824">IFERROR(_xldudf_EVEONLINE_CHARACTER(_FV(A824,"completed_character_id")),"NA")</f>
        <v>NA</v>
      </c>
    </row>
    <row r="825" spans="12:12">
      <c r="L825" t="str" cm="1">
        <f t="array" ref="L825">IFERROR(_xldudf_EVEONLINE_CHARACTER(_FV(A825,"completed_character_id")),"NA")</f>
        <v>NA</v>
      </c>
    </row>
    <row r="826" spans="12:12">
      <c r="L826" t="str" cm="1">
        <f t="array" ref="L826">IFERROR(_xldudf_EVEONLINE_CHARACTER(_FV(A826,"completed_character_id")),"NA")</f>
        <v>NA</v>
      </c>
    </row>
    <row r="827" spans="12:12">
      <c r="L827" t="str" cm="1">
        <f t="array" ref="L827">IFERROR(_xldudf_EVEONLINE_CHARACTER(_FV(A827,"completed_character_id")),"NA")</f>
        <v>NA</v>
      </c>
    </row>
    <row r="828" spans="12:12">
      <c r="L828" t="str" cm="1">
        <f t="array" ref="L828">IFERROR(_xldudf_EVEONLINE_CHARACTER(_FV(A828,"completed_character_id")),"NA")</f>
        <v>NA</v>
      </c>
    </row>
    <row r="829" spans="12:12">
      <c r="L829" t="str" cm="1">
        <f t="array" ref="L829">IFERROR(_xldudf_EVEONLINE_CHARACTER(_FV(A829,"completed_character_id")),"NA")</f>
        <v>NA</v>
      </c>
    </row>
    <row r="830" spans="12:12">
      <c r="L830" t="str" cm="1">
        <f t="array" ref="L830">IFERROR(_xldudf_EVEONLINE_CHARACTER(_FV(A830,"completed_character_id")),"NA")</f>
        <v>NA</v>
      </c>
    </row>
    <row r="831" spans="12:12">
      <c r="L831" t="str" cm="1">
        <f t="array" ref="L831">IFERROR(_xldudf_EVEONLINE_CHARACTER(_FV(A831,"completed_character_id")),"NA")</f>
        <v>NA</v>
      </c>
    </row>
    <row r="832" spans="12:12">
      <c r="L832" t="str" cm="1">
        <f t="array" ref="L832">IFERROR(_xldudf_EVEONLINE_CHARACTER(_FV(A832,"completed_character_id")),"NA")</f>
        <v>NA</v>
      </c>
    </row>
    <row r="833" spans="12:12">
      <c r="L833" t="str" cm="1">
        <f t="array" ref="L833">IFERROR(_xldudf_EVEONLINE_CHARACTER(_FV(A833,"completed_character_id")),"NA")</f>
        <v>NA</v>
      </c>
    </row>
    <row r="834" spans="12:12">
      <c r="L834" t="str" cm="1">
        <f t="array" ref="L834">IFERROR(_xldudf_EVEONLINE_CHARACTER(_FV(A834,"completed_character_id")),"NA")</f>
        <v>NA</v>
      </c>
    </row>
    <row r="835" spans="12:12">
      <c r="L835" t="str" cm="1">
        <f t="array" ref="L835">IFERROR(_xldudf_EVEONLINE_CHARACTER(_FV(A835,"completed_character_id")),"NA")</f>
        <v>NA</v>
      </c>
    </row>
    <row r="836" spans="12:12">
      <c r="L836" t="str" cm="1">
        <f t="array" ref="L836">IFERROR(_xldudf_EVEONLINE_CHARACTER(_FV(A836,"completed_character_id")),"NA")</f>
        <v>NA</v>
      </c>
    </row>
    <row r="837" spans="12:12">
      <c r="L837" t="str" cm="1">
        <f t="array" ref="L837">IFERROR(_xldudf_EVEONLINE_CHARACTER(_FV(A837,"completed_character_id")),"NA")</f>
        <v>NA</v>
      </c>
    </row>
    <row r="838" spans="12:12">
      <c r="L838" t="str" cm="1">
        <f t="array" ref="L838">IFERROR(_xldudf_EVEONLINE_CHARACTER(_FV(A838,"completed_character_id")),"NA")</f>
        <v>NA</v>
      </c>
    </row>
    <row r="839" spans="12:12">
      <c r="L839" t="str" cm="1">
        <f t="array" ref="L839">IFERROR(_xldudf_EVEONLINE_CHARACTER(_FV(A839,"completed_character_id")),"NA")</f>
        <v>NA</v>
      </c>
    </row>
    <row r="840" spans="12:12">
      <c r="L840" t="str" cm="1">
        <f t="array" ref="L840">IFERROR(_xldudf_EVEONLINE_CHARACTER(_FV(A840,"completed_character_id")),"NA")</f>
        <v>NA</v>
      </c>
    </row>
    <row r="841" spans="12:12">
      <c r="L841" t="str" cm="1">
        <f t="array" ref="L841">IFERROR(_xldudf_EVEONLINE_CHARACTER(_FV(A841,"completed_character_id")),"NA")</f>
        <v>NA</v>
      </c>
    </row>
    <row r="842" spans="12:12">
      <c r="L842" t="str" cm="1">
        <f t="array" ref="L842">IFERROR(_xldudf_EVEONLINE_CHARACTER(_FV(A842,"completed_character_id")),"NA")</f>
        <v>NA</v>
      </c>
    </row>
    <row r="843" spans="12:12">
      <c r="L843" t="str" cm="1">
        <f t="array" ref="L843">IFERROR(_xldudf_EVEONLINE_CHARACTER(_FV(A843,"completed_character_id")),"NA")</f>
        <v>NA</v>
      </c>
    </row>
    <row r="844" spans="12:12">
      <c r="L844" t="str" cm="1">
        <f t="array" ref="L844">IFERROR(_xldudf_EVEONLINE_CHARACTER(_FV(A844,"completed_character_id")),"NA")</f>
        <v>NA</v>
      </c>
    </row>
    <row r="845" spans="12:12">
      <c r="L845" t="str" cm="1">
        <f t="array" ref="L845">IFERROR(_xldudf_EVEONLINE_CHARACTER(_FV(A845,"completed_character_id")),"NA")</f>
        <v>NA</v>
      </c>
    </row>
    <row r="846" spans="12:12">
      <c r="L846" t="str" cm="1">
        <f t="array" ref="L846">IFERROR(_xldudf_EVEONLINE_CHARACTER(_FV(A846,"completed_character_id")),"NA")</f>
        <v>NA</v>
      </c>
    </row>
    <row r="847" spans="12:12">
      <c r="L847" t="str" cm="1">
        <f t="array" ref="L847">IFERROR(_xldudf_EVEONLINE_CHARACTER(_FV(A847,"completed_character_id")),"NA")</f>
        <v>NA</v>
      </c>
    </row>
    <row r="848" spans="12:12">
      <c r="L848" t="str" cm="1">
        <f t="array" ref="L848">IFERROR(_xldudf_EVEONLINE_CHARACTER(_FV(A848,"completed_character_id")),"NA")</f>
        <v>NA</v>
      </c>
    </row>
    <row r="849" spans="12:12">
      <c r="L849" t="str" cm="1">
        <f t="array" ref="L849">IFERROR(_xldudf_EVEONLINE_CHARACTER(_FV(A849,"completed_character_id")),"NA")</f>
        <v>NA</v>
      </c>
    </row>
    <row r="850" spans="12:12">
      <c r="L850" t="str" cm="1">
        <f t="array" ref="L850">IFERROR(_xldudf_EVEONLINE_CHARACTER(_FV(A850,"completed_character_id")),"NA")</f>
        <v>NA</v>
      </c>
    </row>
    <row r="851" spans="12:12">
      <c r="L851" t="str" cm="1">
        <f t="array" ref="L851">IFERROR(_xldudf_EVEONLINE_CHARACTER(_FV(A851,"completed_character_id")),"NA")</f>
        <v>NA</v>
      </c>
    </row>
    <row r="852" spans="12:12">
      <c r="L852" t="str" cm="1">
        <f t="array" ref="L852">IFERROR(_xldudf_EVEONLINE_CHARACTER(_FV(A852,"completed_character_id")),"NA")</f>
        <v>NA</v>
      </c>
    </row>
    <row r="853" spans="12:12">
      <c r="L853" t="str" cm="1">
        <f t="array" ref="L853">IFERROR(_xldudf_EVEONLINE_CHARACTER(_FV(A853,"completed_character_id")),"NA")</f>
        <v>NA</v>
      </c>
    </row>
    <row r="854" spans="12:12">
      <c r="L854" t="str" cm="1">
        <f t="array" ref="L854">IFERROR(_xldudf_EVEONLINE_CHARACTER(_FV(A854,"completed_character_id")),"NA")</f>
        <v>NA</v>
      </c>
    </row>
    <row r="855" spans="12:12">
      <c r="L855" t="str" cm="1">
        <f t="array" ref="L855">IFERROR(_xldudf_EVEONLINE_CHARACTER(_FV(A855,"completed_character_id")),"NA")</f>
        <v>NA</v>
      </c>
    </row>
    <row r="856" spans="12:12">
      <c r="L856" t="str" cm="1">
        <f t="array" ref="L856">IFERROR(_xldudf_EVEONLINE_CHARACTER(_FV(A856,"completed_character_id")),"NA")</f>
        <v>NA</v>
      </c>
    </row>
    <row r="857" spans="12:12">
      <c r="L857" t="str" cm="1">
        <f t="array" ref="L857">IFERROR(_xldudf_EVEONLINE_CHARACTER(_FV(A857,"completed_character_id")),"NA")</f>
        <v>NA</v>
      </c>
    </row>
    <row r="858" spans="12:12">
      <c r="L858" t="str" cm="1">
        <f t="array" ref="L858">IFERROR(_xldudf_EVEONLINE_CHARACTER(_FV(A858,"completed_character_id")),"NA")</f>
        <v>NA</v>
      </c>
    </row>
    <row r="859" spans="12:12">
      <c r="L859" t="str" cm="1">
        <f t="array" ref="L859">IFERROR(_xldudf_EVEONLINE_CHARACTER(_FV(A859,"completed_character_id")),"NA")</f>
        <v>NA</v>
      </c>
    </row>
    <row r="860" spans="12:12">
      <c r="L860" t="str" cm="1">
        <f t="array" ref="L860">IFERROR(_xldudf_EVEONLINE_CHARACTER(_FV(A860,"completed_character_id")),"NA")</f>
        <v>NA</v>
      </c>
    </row>
    <row r="861" spans="12:12">
      <c r="L861" t="str" cm="1">
        <f t="array" ref="L861">IFERROR(_xldudf_EVEONLINE_CHARACTER(_FV(A861,"completed_character_id")),"NA")</f>
        <v>NA</v>
      </c>
    </row>
    <row r="862" spans="12:12">
      <c r="L862" t="str" cm="1">
        <f t="array" ref="L862">IFERROR(_xldudf_EVEONLINE_CHARACTER(_FV(A862,"completed_character_id")),"NA")</f>
        <v>NA</v>
      </c>
    </row>
    <row r="863" spans="12:12">
      <c r="L863" t="str" cm="1">
        <f t="array" ref="L863">IFERROR(_xldudf_EVEONLINE_CHARACTER(_FV(A863,"completed_character_id")),"NA")</f>
        <v>NA</v>
      </c>
    </row>
    <row r="864" spans="12:12">
      <c r="L864" t="str" cm="1">
        <f t="array" ref="L864">IFERROR(_xldudf_EVEONLINE_CHARACTER(_FV(A864,"completed_character_id")),"NA")</f>
        <v>NA</v>
      </c>
    </row>
    <row r="865" spans="12:12">
      <c r="L865" t="str" cm="1">
        <f t="array" ref="L865">IFERROR(_xldudf_EVEONLINE_CHARACTER(_FV(A865,"completed_character_id")),"NA")</f>
        <v>NA</v>
      </c>
    </row>
    <row r="866" spans="12:12">
      <c r="L866" t="str" cm="1">
        <f t="array" ref="L866">IFERROR(_xldudf_EVEONLINE_CHARACTER(_FV(A866,"completed_character_id")),"NA")</f>
        <v>NA</v>
      </c>
    </row>
    <row r="867" spans="12:12">
      <c r="L867" t="str" cm="1">
        <f t="array" ref="L867">IFERROR(_xldudf_EVEONLINE_CHARACTER(_FV(A867,"completed_character_id")),"NA")</f>
        <v>NA</v>
      </c>
    </row>
    <row r="868" spans="12:12">
      <c r="L868" t="str" cm="1">
        <f t="array" ref="L868">IFERROR(_xldudf_EVEONLINE_CHARACTER(_FV(A868,"completed_character_id")),"NA")</f>
        <v>NA</v>
      </c>
    </row>
    <row r="869" spans="12:12">
      <c r="L869" t="str" cm="1">
        <f t="array" ref="L869">IFERROR(_xldudf_EVEONLINE_CHARACTER(_FV(A869,"completed_character_id")),"NA")</f>
        <v>NA</v>
      </c>
    </row>
    <row r="870" spans="12:12">
      <c r="L870" t="str" cm="1">
        <f t="array" ref="L870">IFERROR(_xldudf_EVEONLINE_CHARACTER(_FV(A870,"completed_character_id")),"NA")</f>
        <v>NA</v>
      </c>
    </row>
    <row r="871" spans="12:12">
      <c r="L871" t="str" cm="1">
        <f t="array" ref="L871">IFERROR(_xldudf_EVEONLINE_CHARACTER(_FV(A871,"completed_character_id")),"NA")</f>
        <v>NA</v>
      </c>
    </row>
    <row r="872" spans="12:12">
      <c r="L872" t="str" cm="1">
        <f t="array" ref="L872">IFERROR(_xldudf_EVEONLINE_CHARACTER(_FV(A872,"completed_character_id")),"NA")</f>
        <v>NA</v>
      </c>
    </row>
    <row r="873" spans="12:12">
      <c r="L873" t="str" cm="1">
        <f t="array" ref="L873">IFERROR(_xldudf_EVEONLINE_CHARACTER(_FV(A873,"completed_character_id")),"NA")</f>
        <v>NA</v>
      </c>
    </row>
    <row r="874" spans="12:12">
      <c r="L874" t="str" cm="1">
        <f t="array" ref="L874">IFERROR(_xldudf_EVEONLINE_CHARACTER(_FV(A874,"completed_character_id")),"NA")</f>
        <v>NA</v>
      </c>
    </row>
    <row r="875" spans="12:12">
      <c r="L875" t="str" cm="1">
        <f t="array" ref="L875">IFERROR(_xldudf_EVEONLINE_CHARACTER(_FV(A875,"completed_character_id")),"NA")</f>
        <v>NA</v>
      </c>
    </row>
    <row r="876" spans="12:12">
      <c r="L876" t="str" cm="1">
        <f t="array" ref="L876">IFERROR(_xldudf_EVEONLINE_CHARACTER(_FV(A876,"completed_character_id")),"NA")</f>
        <v>NA</v>
      </c>
    </row>
    <row r="877" spans="12:12">
      <c r="L877" t="str" cm="1">
        <f t="array" ref="L877">IFERROR(_xldudf_EVEONLINE_CHARACTER(_FV(A877,"completed_character_id")),"NA")</f>
        <v>NA</v>
      </c>
    </row>
    <row r="878" spans="12:12">
      <c r="L878" t="str" cm="1">
        <f t="array" ref="L878">IFERROR(_xldudf_EVEONLINE_CHARACTER(_FV(A878,"completed_character_id")),"NA")</f>
        <v>NA</v>
      </c>
    </row>
    <row r="879" spans="12:12">
      <c r="L879" t="str" cm="1">
        <f t="array" ref="L879">IFERROR(_xldudf_EVEONLINE_CHARACTER(_FV(A879,"completed_character_id")),"NA")</f>
        <v>NA</v>
      </c>
    </row>
    <row r="880" spans="12:12">
      <c r="L880" t="str" cm="1">
        <f t="array" ref="L880">IFERROR(_xldudf_EVEONLINE_CHARACTER(_FV(A880,"completed_character_id")),"NA")</f>
        <v>NA</v>
      </c>
    </row>
    <row r="881" spans="12:12">
      <c r="L881" t="str" cm="1">
        <f t="array" ref="L881">IFERROR(_xldudf_EVEONLINE_CHARACTER(_FV(A881,"completed_character_id")),"NA")</f>
        <v>NA</v>
      </c>
    </row>
    <row r="882" spans="12:12">
      <c r="L882" t="str" cm="1">
        <f t="array" ref="L882">IFERROR(_xldudf_EVEONLINE_CHARACTER(_FV(A882,"completed_character_id")),"NA")</f>
        <v>NA</v>
      </c>
    </row>
    <row r="883" spans="12:12">
      <c r="L883" t="str" cm="1">
        <f t="array" ref="L883">IFERROR(_xldudf_EVEONLINE_CHARACTER(_FV(A883,"completed_character_id")),"NA")</f>
        <v>NA</v>
      </c>
    </row>
    <row r="884" spans="12:12">
      <c r="L884" t="str" cm="1">
        <f t="array" ref="L884">IFERROR(_xldudf_EVEONLINE_CHARACTER(_FV(A884,"completed_character_id")),"NA")</f>
        <v>NA</v>
      </c>
    </row>
    <row r="885" spans="12:12">
      <c r="L885" t="str" cm="1">
        <f t="array" ref="L885">IFERROR(_xldudf_EVEONLINE_CHARACTER(_FV(A885,"completed_character_id")),"NA")</f>
        <v>NA</v>
      </c>
    </row>
    <row r="886" spans="12:12">
      <c r="L886" t="str" cm="1">
        <f t="array" ref="L886">IFERROR(_xldudf_EVEONLINE_CHARACTER(_FV(A886,"completed_character_id")),"NA")</f>
        <v>NA</v>
      </c>
    </row>
    <row r="887" spans="12:12">
      <c r="L887" t="str" cm="1">
        <f t="array" ref="L887">IFERROR(_xldudf_EVEONLINE_CHARACTER(_FV(A887,"completed_character_id")),"NA")</f>
        <v>NA</v>
      </c>
    </row>
    <row r="888" spans="12:12">
      <c r="L888" t="str" cm="1">
        <f t="array" ref="L888">IFERROR(_xldudf_EVEONLINE_CHARACTER(_FV(A888,"completed_character_id")),"NA")</f>
        <v>NA</v>
      </c>
    </row>
    <row r="889" spans="12:12">
      <c r="L889" t="str" cm="1">
        <f t="array" ref="L889">IFERROR(_xldudf_EVEONLINE_CHARACTER(_FV(A889,"completed_character_id")),"NA")</f>
        <v>NA</v>
      </c>
    </row>
    <row r="890" spans="12:12">
      <c r="L890" t="str" cm="1">
        <f t="array" ref="L890">IFERROR(_xldudf_EVEONLINE_CHARACTER(_FV(A890,"completed_character_id")),"NA")</f>
        <v>NA</v>
      </c>
    </row>
    <row r="891" spans="12:12">
      <c r="L891" t="str" cm="1">
        <f t="array" ref="L891">IFERROR(_xldudf_EVEONLINE_CHARACTER(_FV(A891,"completed_character_id")),"NA")</f>
        <v>NA</v>
      </c>
    </row>
    <row r="892" spans="12:12">
      <c r="L892" t="str" cm="1">
        <f t="array" ref="L892">IFERROR(_xldudf_EVEONLINE_CHARACTER(_FV(A892,"completed_character_id")),"NA")</f>
        <v>NA</v>
      </c>
    </row>
    <row r="893" spans="12:12">
      <c r="L893" t="str" cm="1">
        <f t="array" ref="L893">IFERROR(_xldudf_EVEONLINE_CHARACTER(_FV(A893,"completed_character_id")),"NA")</f>
        <v>NA</v>
      </c>
    </row>
    <row r="894" spans="12:12">
      <c r="L894" t="str" cm="1">
        <f t="array" ref="L894">IFERROR(_xldudf_EVEONLINE_CHARACTER(_FV(A894,"completed_character_id")),"NA")</f>
        <v>NA</v>
      </c>
    </row>
    <row r="895" spans="12:12">
      <c r="L895" t="str" cm="1">
        <f t="array" ref="L895">IFERROR(_xldudf_EVEONLINE_CHARACTER(_FV(A895,"completed_character_id")),"NA")</f>
        <v>NA</v>
      </c>
    </row>
    <row r="896" spans="12:12">
      <c r="L896" t="str" cm="1">
        <f t="array" ref="L896">IFERROR(_xldudf_EVEONLINE_CHARACTER(_FV(A896,"completed_character_id")),"NA")</f>
        <v>NA</v>
      </c>
    </row>
    <row r="897" spans="12:12">
      <c r="L897" t="str" cm="1">
        <f t="array" ref="L897">IFERROR(_xldudf_EVEONLINE_CHARACTER(_FV(A897,"completed_character_id")),"NA")</f>
        <v>NA</v>
      </c>
    </row>
    <row r="898" spans="12:12">
      <c r="L898" t="str" cm="1">
        <f t="array" ref="L898">IFERROR(_xldudf_EVEONLINE_CHARACTER(_FV(A898,"completed_character_id")),"NA")</f>
        <v>NA</v>
      </c>
    </row>
    <row r="899" spans="12:12">
      <c r="L899" t="str" cm="1">
        <f t="array" ref="L899">IFERROR(_xldudf_EVEONLINE_CHARACTER(_FV(A899,"completed_character_id")),"NA")</f>
        <v>NA</v>
      </c>
    </row>
    <row r="900" spans="12:12">
      <c r="L900" t="str" cm="1">
        <f t="array" ref="L900">IFERROR(_xldudf_EVEONLINE_CHARACTER(_FV(A900,"completed_character_id")),"NA")</f>
        <v>NA</v>
      </c>
    </row>
    <row r="901" spans="12:12">
      <c r="L901" t="str" cm="1">
        <f t="array" ref="L901">IFERROR(_xldudf_EVEONLINE_CHARACTER(_FV(A901,"completed_character_id")),"NA")</f>
        <v>NA</v>
      </c>
    </row>
    <row r="902" spans="12:12">
      <c r="L902" t="str" cm="1">
        <f t="array" ref="L902">IFERROR(_xldudf_EVEONLINE_CHARACTER(_FV(A902,"completed_character_id")),"NA")</f>
        <v>NA</v>
      </c>
    </row>
    <row r="903" spans="12:12">
      <c r="L903" t="str" cm="1">
        <f t="array" ref="L903">IFERROR(_xldudf_EVEONLINE_CHARACTER(_FV(A903,"completed_character_id")),"NA")</f>
        <v>NA</v>
      </c>
    </row>
    <row r="904" spans="12:12">
      <c r="L904" t="str" cm="1">
        <f t="array" ref="L904">IFERROR(_xldudf_EVEONLINE_CHARACTER(_FV(A904,"completed_character_id")),"NA")</f>
        <v>NA</v>
      </c>
    </row>
    <row r="905" spans="12:12">
      <c r="L905" t="str" cm="1">
        <f t="array" ref="L905">IFERROR(_xldudf_EVEONLINE_CHARACTER(_FV(A905,"completed_character_id")),"NA")</f>
        <v>NA</v>
      </c>
    </row>
    <row r="906" spans="12:12">
      <c r="L906" t="str" cm="1">
        <f t="array" ref="L906">IFERROR(_xldudf_EVEONLINE_CHARACTER(_FV(A906,"completed_character_id")),"NA")</f>
        <v>NA</v>
      </c>
    </row>
    <row r="907" spans="12:12">
      <c r="L907" t="str" cm="1">
        <f t="array" ref="L907">IFERROR(_xldudf_EVEONLINE_CHARACTER(_FV(A907,"completed_character_id")),"NA")</f>
        <v>NA</v>
      </c>
    </row>
    <row r="908" spans="12:12">
      <c r="L908" t="str" cm="1">
        <f t="array" ref="L908">IFERROR(_xldudf_EVEONLINE_CHARACTER(_FV(A908,"completed_character_id")),"NA")</f>
        <v>NA</v>
      </c>
    </row>
    <row r="909" spans="12:12">
      <c r="L909" t="str" cm="1">
        <f t="array" ref="L909">IFERROR(_xldudf_EVEONLINE_CHARACTER(_FV(A909,"completed_character_id")),"NA")</f>
        <v>NA</v>
      </c>
    </row>
    <row r="910" spans="12:12">
      <c r="L910" t="str" cm="1">
        <f t="array" ref="L910">IFERROR(_xldudf_EVEONLINE_CHARACTER(_FV(A910,"completed_character_id")),"NA")</f>
        <v>NA</v>
      </c>
    </row>
    <row r="911" spans="12:12">
      <c r="L911" t="str" cm="1">
        <f t="array" ref="L911">IFERROR(_xldudf_EVEONLINE_CHARACTER(_FV(A911,"completed_character_id")),"NA")</f>
        <v>NA</v>
      </c>
    </row>
    <row r="912" spans="12:12">
      <c r="L912" t="str" cm="1">
        <f t="array" ref="L912">IFERROR(_xldudf_EVEONLINE_CHARACTER(_FV(A912,"completed_character_id")),"NA")</f>
        <v>NA</v>
      </c>
    </row>
    <row r="913" spans="12:12">
      <c r="L913" t="str" cm="1">
        <f t="array" ref="L913">IFERROR(_xldudf_EVEONLINE_CHARACTER(_FV(A913,"completed_character_id")),"NA")</f>
        <v>NA</v>
      </c>
    </row>
    <row r="914" spans="12:12">
      <c r="L914" t="str" cm="1">
        <f t="array" ref="L914">IFERROR(_xldudf_EVEONLINE_CHARACTER(_FV(A914,"completed_character_id")),"NA")</f>
        <v>NA</v>
      </c>
    </row>
    <row r="915" spans="12:12">
      <c r="L915" t="str" cm="1">
        <f t="array" ref="L915">IFERROR(_xldudf_EVEONLINE_CHARACTER(_FV(A915,"completed_character_id")),"NA")</f>
        <v>NA</v>
      </c>
    </row>
    <row r="916" spans="12:12">
      <c r="L916" t="str" cm="1">
        <f t="array" ref="L916">IFERROR(_xldudf_EVEONLINE_CHARACTER(_FV(A916,"completed_character_id")),"NA")</f>
        <v>NA</v>
      </c>
    </row>
    <row r="917" spans="12:12">
      <c r="L917" t="str" cm="1">
        <f t="array" ref="L917">IFERROR(_xldudf_EVEONLINE_CHARACTER(_FV(A917,"completed_character_id")),"NA")</f>
        <v>NA</v>
      </c>
    </row>
    <row r="918" spans="12:12">
      <c r="L918" t="str" cm="1">
        <f t="array" ref="L918">IFERROR(_xldudf_EVEONLINE_CHARACTER(_FV(A918,"completed_character_id")),"NA")</f>
        <v>NA</v>
      </c>
    </row>
    <row r="919" spans="12:12">
      <c r="L919" t="str" cm="1">
        <f t="array" ref="L919">IFERROR(_xldudf_EVEONLINE_CHARACTER(_FV(A919,"completed_character_id")),"NA")</f>
        <v>NA</v>
      </c>
    </row>
    <row r="920" spans="12:12">
      <c r="L920" t="str" cm="1">
        <f t="array" ref="L920">IFERROR(_xldudf_EVEONLINE_CHARACTER(_FV(A920,"completed_character_id")),"NA")</f>
        <v>NA</v>
      </c>
    </row>
    <row r="921" spans="12:12">
      <c r="L921" t="str" cm="1">
        <f t="array" ref="L921">IFERROR(_xldudf_EVEONLINE_CHARACTER(_FV(A921,"completed_character_id")),"NA")</f>
        <v>NA</v>
      </c>
    </row>
    <row r="922" spans="12:12">
      <c r="L922" t="str" cm="1">
        <f t="array" ref="L922">IFERROR(_xldudf_EVEONLINE_CHARACTER(_FV(A922,"completed_character_id")),"NA")</f>
        <v>NA</v>
      </c>
    </row>
    <row r="923" spans="12:12">
      <c r="L923" t="str" cm="1">
        <f t="array" ref="L923">IFERROR(_xldudf_EVEONLINE_CHARACTER(_FV(A923,"completed_character_id")),"NA")</f>
        <v>NA</v>
      </c>
    </row>
    <row r="924" spans="12:12">
      <c r="L924" t="str" cm="1">
        <f t="array" ref="L924">IFERROR(_xldudf_EVEONLINE_CHARACTER(_FV(A924,"completed_character_id")),"NA")</f>
        <v>NA</v>
      </c>
    </row>
    <row r="925" spans="12:12">
      <c r="L925" t="str" cm="1">
        <f t="array" ref="L925">IFERROR(_xldudf_EVEONLINE_CHARACTER(_FV(A925,"completed_character_id")),"NA")</f>
        <v>NA</v>
      </c>
    </row>
    <row r="926" spans="12:12">
      <c r="L926" t="str" cm="1">
        <f t="array" ref="L926">IFERROR(_xldudf_EVEONLINE_CHARACTER(_FV(A926,"completed_character_id")),"NA")</f>
        <v>NA</v>
      </c>
    </row>
    <row r="927" spans="12:12">
      <c r="L927" t="str" cm="1">
        <f t="array" ref="L927">IFERROR(_xldudf_EVEONLINE_CHARACTER(_FV(A927,"completed_character_id")),"NA")</f>
        <v>NA</v>
      </c>
    </row>
    <row r="928" spans="12:12">
      <c r="L928" t="str" cm="1">
        <f t="array" ref="L928">IFERROR(_xldudf_EVEONLINE_CHARACTER(_FV(A928,"completed_character_id")),"NA")</f>
        <v>NA</v>
      </c>
    </row>
    <row r="929" spans="12:12">
      <c r="L929" t="str" cm="1">
        <f t="array" ref="L929">IFERROR(_xldudf_EVEONLINE_CHARACTER(_FV(A929,"completed_character_id")),"NA")</f>
        <v>NA</v>
      </c>
    </row>
    <row r="930" spans="12:12">
      <c r="L930" t="str" cm="1">
        <f t="array" ref="L930">IFERROR(_xldudf_EVEONLINE_CHARACTER(_FV(A930,"completed_character_id")),"NA")</f>
        <v>NA</v>
      </c>
    </row>
    <row r="931" spans="12:12">
      <c r="L931" t="str" cm="1">
        <f t="array" ref="L931">IFERROR(_xldudf_EVEONLINE_CHARACTER(_FV(A931,"completed_character_id")),"NA")</f>
        <v>NA</v>
      </c>
    </row>
    <row r="932" spans="12:12">
      <c r="L932" t="str" cm="1">
        <f t="array" ref="L932">IFERROR(_xldudf_EVEONLINE_CHARACTER(_FV(A932,"completed_character_id")),"NA")</f>
        <v>NA</v>
      </c>
    </row>
    <row r="933" spans="12:12">
      <c r="L933" t="str" cm="1">
        <f t="array" ref="L933">IFERROR(_xldudf_EVEONLINE_CHARACTER(_FV(A933,"completed_character_id")),"NA")</f>
        <v>NA</v>
      </c>
    </row>
    <row r="934" spans="12:12">
      <c r="L934" t="str" cm="1">
        <f t="array" ref="L934">IFERROR(_xldudf_EVEONLINE_CHARACTER(_FV(A934,"completed_character_id")),"NA")</f>
        <v>NA</v>
      </c>
    </row>
    <row r="935" spans="12:12">
      <c r="L935" t="str" cm="1">
        <f t="array" ref="L935">IFERROR(_xldudf_EVEONLINE_CHARACTER(_FV(A935,"completed_character_id")),"NA")</f>
        <v>NA</v>
      </c>
    </row>
    <row r="936" spans="12:12">
      <c r="L936" t="str" cm="1">
        <f t="array" ref="L936">IFERROR(_xldudf_EVEONLINE_CHARACTER(_FV(A936,"completed_character_id")),"NA")</f>
        <v>NA</v>
      </c>
    </row>
    <row r="937" spans="12:12">
      <c r="L937" t="str" cm="1">
        <f t="array" ref="L937">IFERROR(_xldudf_EVEONLINE_CHARACTER(_FV(A937,"completed_character_id")),"NA")</f>
        <v>NA</v>
      </c>
    </row>
    <row r="938" spans="12:12">
      <c r="L938" t="str" cm="1">
        <f t="array" ref="L938">IFERROR(_xldudf_EVEONLINE_CHARACTER(_FV(A938,"completed_character_id")),"NA")</f>
        <v>NA</v>
      </c>
    </row>
    <row r="939" spans="12:12">
      <c r="L939" t="str" cm="1">
        <f t="array" ref="L939">IFERROR(_xldudf_EVEONLINE_CHARACTER(_FV(A939,"completed_character_id")),"NA")</f>
        <v>NA</v>
      </c>
    </row>
    <row r="940" spans="12:12">
      <c r="L940" t="str" cm="1">
        <f t="array" ref="L940">IFERROR(_xldudf_EVEONLINE_CHARACTER(_FV(A940,"completed_character_id")),"NA")</f>
        <v>NA</v>
      </c>
    </row>
    <row r="941" spans="12:12">
      <c r="L941" t="str" cm="1">
        <f t="array" ref="L941">IFERROR(_xldudf_EVEONLINE_CHARACTER(_FV(A941,"completed_character_id")),"NA")</f>
        <v>NA</v>
      </c>
    </row>
    <row r="942" spans="12:12">
      <c r="L942" t="str" cm="1">
        <f t="array" ref="L942">IFERROR(_xldudf_EVEONLINE_CHARACTER(_FV(A942,"completed_character_id")),"NA")</f>
        <v>NA</v>
      </c>
    </row>
    <row r="943" spans="12:12">
      <c r="L943" t="str" cm="1">
        <f t="array" ref="L943">IFERROR(_xldudf_EVEONLINE_CHARACTER(_FV(A943,"completed_character_id")),"NA")</f>
        <v>NA</v>
      </c>
    </row>
    <row r="944" spans="12:12">
      <c r="L944" t="str" cm="1">
        <f t="array" ref="L944">IFERROR(_xldudf_EVEONLINE_CHARACTER(_FV(A944,"completed_character_id")),"NA")</f>
        <v>NA</v>
      </c>
    </row>
    <row r="945" spans="12:12">
      <c r="L945" t="str" cm="1">
        <f t="array" ref="L945">IFERROR(_xldudf_EVEONLINE_CHARACTER(_FV(A945,"completed_character_id")),"NA")</f>
        <v>NA</v>
      </c>
    </row>
    <row r="946" spans="12:12">
      <c r="L946" t="str" cm="1">
        <f t="array" ref="L946">IFERROR(_xldudf_EVEONLINE_CHARACTER(_FV(A946,"completed_character_id")),"NA")</f>
        <v>NA</v>
      </c>
    </row>
    <row r="947" spans="12:12">
      <c r="L947" t="str" cm="1">
        <f t="array" ref="L947">IFERROR(_xldudf_EVEONLINE_CHARACTER(_FV(A947,"completed_character_id")),"NA")</f>
        <v>NA</v>
      </c>
    </row>
    <row r="948" spans="12:12">
      <c r="L948" t="str" cm="1">
        <f t="array" ref="L948">IFERROR(_xldudf_EVEONLINE_CHARACTER(_FV(A948,"completed_character_id")),"NA")</f>
        <v>NA</v>
      </c>
    </row>
    <row r="949" spans="12:12">
      <c r="L949" t="str" cm="1">
        <f t="array" ref="L949">IFERROR(_xldudf_EVEONLINE_CHARACTER(_FV(A949,"completed_character_id")),"NA")</f>
        <v>NA</v>
      </c>
    </row>
    <row r="950" spans="12:12">
      <c r="L950" t="str" cm="1">
        <f t="array" ref="L950">IFERROR(_xldudf_EVEONLINE_CHARACTER(_FV(A950,"completed_character_id")),"NA")</f>
        <v>NA</v>
      </c>
    </row>
    <row r="951" spans="12:12">
      <c r="L951" t="str" cm="1">
        <f t="array" ref="L951">IFERROR(_xldudf_EVEONLINE_CHARACTER(_FV(A951,"completed_character_id")),"NA")</f>
        <v>NA</v>
      </c>
    </row>
    <row r="952" spans="12:12">
      <c r="L952" t="str" cm="1">
        <f t="array" ref="L952">IFERROR(_xldudf_EVEONLINE_CHARACTER(_FV(A952,"completed_character_id")),"NA")</f>
        <v>NA</v>
      </c>
    </row>
    <row r="953" spans="12:12">
      <c r="L953" t="str" cm="1">
        <f t="array" ref="L953">IFERROR(_xldudf_EVEONLINE_CHARACTER(_FV(A953,"completed_character_id")),"NA")</f>
        <v>NA</v>
      </c>
    </row>
    <row r="954" spans="12:12">
      <c r="L954" t="str" cm="1">
        <f t="array" ref="L954">IFERROR(_xldudf_EVEONLINE_CHARACTER(_FV(A954,"completed_character_id")),"NA")</f>
        <v>NA</v>
      </c>
    </row>
    <row r="955" spans="12:12">
      <c r="L955" t="str" cm="1">
        <f t="array" ref="L955">IFERROR(_xldudf_EVEONLINE_CHARACTER(_FV(A955,"completed_character_id")),"NA")</f>
        <v>NA</v>
      </c>
    </row>
    <row r="956" spans="12:12">
      <c r="L956" t="str" cm="1">
        <f t="array" ref="L956">IFERROR(_xldudf_EVEONLINE_CHARACTER(_FV(A956,"completed_character_id")),"NA")</f>
        <v>NA</v>
      </c>
    </row>
    <row r="957" spans="12:12">
      <c r="L957" t="str" cm="1">
        <f t="array" ref="L957">IFERROR(_xldudf_EVEONLINE_CHARACTER(_FV(A957,"completed_character_id")),"NA")</f>
        <v>NA</v>
      </c>
    </row>
    <row r="958" spans="12:12">
      <c r="L958" t="str" cm="1">
        <f t="array" ref="L958">IFERROR(_xldudf_EVEONLINE_CHARACTER(_FV(A958,"completed_character_id")),"NA")</f>
        <v>NA</v>
      </c>
    </row>
    <row r="959" spans="12:12">
      <c r="L959" t="str" cm="1">
        <f t="array" ref="L959">IFERROR(_xldudf_EVEONLINE_CHARACTER(_FV(A959,"completed_character_id")),"NA")</f>
        <v>NA</v>
      </c>
    </row>
    <row r="960" spans="12:12">
      <c r="L960" t="str" cm="1">
        <f t="array" ref="L960">IFERROR(_xldudf_EVEONLINE_CHARACTER(_FV(A960,"completed_character_id")),"NA")</f>
        <v>NA</v>
      </c>
    </row>
    <row r="961" spans="12:12">
      <c r="L961" t="str" cm="1">
        <f t="array" ref="L961">IFERROR(_xldudf_EVEONLINE_CHARACTER(_FV(A961,"completed_character_id")),"NA")</f>
        <v>NA</v>
      </c>
    </row>
    <row r="962" spans="12:12">
      <c r="L962" t="str" cm="1">
        <f t="array" ref="L962">IFERROR(_xldudf_EVEONLINE_CHARACTER(_FV(A962,"completed_character_id")),"NA")</f>
        <v>NA</v>
      </c>
    </row>
    <row r="963" spans="12:12">
      <c r="L963" t="str" cm="1">
        <f t="array" ref="L963">IFERROR(_xldudf_EVEONLINE_CHARACTER(_FV(A963,"completed_character_id")),"NA")</f>
        <v>NA</v>
      </c>
    </row>
    <row r="964" spans="12:12">
      <c r="L964" t="str" cm="1">
        <f t="array" ref="L964">IFERROR(_xldudf_EVEONLINE_CHARACTER(_FV(A964,"completed_character_id")),"NA")</f>
        <v>NA</v>
      </c>
    </row>
    <row r="965" spans="12:12">
      <c r="L965" t="str" cm="1">
        <f t="array" ref="L965">IFERROR(_xldudf_EVEONLINE_CHARACTER(_FV(A965,"completed_character_id")),"NA")</f>
        <v>NA</v>
      </c>
    </row>
    <row r="966" spans="12:12">
      <c r="L966" t="str" cm="1">
        <f t="array" ref="L966">IFERROR(_xldudf_EVEONLINE_CHARACTER(_FV(A966,"completed_character_id")),"NA")</f>
        <v>NA</v>
      </c>
    </row>
    <row r="967" spans="12:12">
      <c r="L967" t="str" cm="1">
        <f t="array" ref="L967">IFERROR(_xldudf_EVEONLINE_CHARACTER(_FV(A967,"completed_character_id")),"NA")</f>
        <v>NA</v>
      </c>
    </row>
    <row r="968" spans="12:12">
      <c r="L968" t="str" cm="1">
        <f t="array" ref="L968">IFERROR(_xldudf_EVEONLINE_CHARACTER(_FV(A968,"completed_character_id")),"NA")</f>
        <v>NA</v>
      </c>
    </row>
    <row r="969" spans="12:12">
      <c r="L969" t="str" cm="1">
        <f t="array" ref="L969">IFERROR(_xldudf_EVEONLINE_CHARACTER(_FV(A969,"completed_character_id")),"NA")</f>
        <v>NA</v>
      </c>
    </row>
    <row r="970" spans="12:12">
      <c r="L970" t="str" cm="1">
        <f t="array" ref="L970">IFERROR(_xldudf_EVEONLINE_CHARACTER(_FV(A970,"completed_character_id")),"NA")</f>
        <v>NA</v>
      </c>
    </row>
    <row r="971" spans="12:12">
      <c r="L971" t="str" cm="1">
        <f t="array" ref="L971">IFERROR(_xldudf_EVEONLINE_CHARACTER(_FV(A971,"completed_character_id")),"NA")</f>
        <v>NA</v>
      </c>
    </row>
    <row r="972" spans="12:12">
      <c r="L972" t="str" cm="1">
        <f t="array" ref="L972">IFERROR(_xldudf_EVEONLINE_CHARACTER(_FV(A972,"completed_character_id")),"NA")</f>
        <v>NA</v>
      </c>
    </row>
    <row r="973" spans="12:12">
      <c r="L973" t="str" cm="1">
        <f t="array" ref="L973">IFERROR(_xldudf_EVEONLINE_CHARACTER(_FV(A973,"completed_character_id")),"NA")</f>
        <v>NA</v>
      </c>
    </row>
    <row r="974" spans="12:12">
      <c r="L974" t="str" cm="1">
        <f t="array" ref="L974">IFERROR(_xldudf_EVEONLINE_CHARACTER(_FV(A974,"completed_character_id")),"NA")</f>
        <v>NA</v>
      </c>
    </row>
    <row r="975" spans="12:12">
      <c r="L975" t="str" cm="1">
        <f t="array" ref="L975">IFERROR(_xldudf_EVEONLINE_CHARACTER(_FV(A975,"completed_character_id")),"NA")</f>
        <v>NA</v>
      </c>
    </row>
    <row r="976" spans="12:12">
      <c r="L976" t="str" cm="1">
        <f t="array" ref="L976">IFERROR(_xldudf_EVEONLINE_CHARACTER(_FV(A976,"completed_character_id")),"NA")</f>
        <v>NA</v>
      </c>
    </row>
    <row r="977" spans="12:12">
      <c r="L977" t="str" cm="1">
        <f t="array" ref="L977">IFERROR(_xldudf_EVEONLINE_CHARACTER(_FV(A977,"completed_character_id")),"NA")</f>
        <v>NA</v>
      </c>
    </row>
    <row r="978" spans="12:12">
      <c r="L978" t="str" cm="1">
        <f t="array" ref="L978">IFERROR(_xldudf_EVEONLINE_CHARACTER(_FV(A978,"completed_character_id")),"NA")</f>
        <v>NA</v>
      </c>
    </row>
    <row r="979" spans="12:12">
      <c r="L979" t="str" cm="1">
        <f t="array" ref="L979">IFERROR(_xldudf_EVEONLINE_CHARACTER(_FV(A979,"completed_character_id")),"NA")</f>
        <v>NA</v>
      </c>
    </row>
    <row r="980" spans="12:12">
      <c r="L980" t="str" cm="1">
        <f t="array" ref="L980">IFERROR(_xldudf_EVEONLINE_CHARACTER(_FV(A980,"completed_character_id")),"NA")</f>
        <v>NA</v>
      </c>
    </row>
    <row r="981" spans="12:12">
      <c r="L981" t="str" cm="1">
        <f t="array" ref="L981">IFERROR(_xldudf_EVEONLINE_CHARACTER(_FV(A981,"completed_character_id")),"NA")</f>
        <v>NA</v>
      </c>
    </row>
    <row r="982" spans="12:12">
      <c r="L982" t="str" cm="1">
        <f t="array" ref="L982">IFERROR(_xldudf_EVEONLINE_CHARACTER(_FV(A982,"completed_character_id")),"NA")</f>
        <v>NA</v>
      </c>
    </row>
    <row r="983" spans="12:12">
      <c r="L983" t="str" cm="1">
        <f t="array" ref="L983">IFERROR(_xldudf_EVEONLINE_CHARACTER(_FV(A983,"completed_character_id")),"NA")</f>
        <v>NA</v>
      </c>
    </row>
    <row r="984" spans="12:12">
      <c r="L984" t="str" cm="1">
        <f t="array" ref="L984">IFERROR(_xldudf_EVEONLINE_CHARACTER(_FV(A984,"completed_character_id")),"NA")</f>
        <v>NA</v>
      </c>
    </row>
    <row r="985" spans="12:12">
      <c r="L985" t="str" cm="1">
        <f t="array" ref="L985">IFERROR(_xldudf_EVEONLINE_CHARACTER(_FV(A985,"completed_character_id")),"NA")</f>
        <v>NA</v>
      </c>
    </row>
    <row r="986" spans="12:12">
      <c r="L986" t="str" cm="1">
        <f t="array" ref="L986">IFERROR(_xldudf_EVEONLINE_CHARACTER(_FV(A986,"completed_character_id")),"NA")</f>
        <v>NA</v>
      </c>
    </row>
    <row r="987" spans="12:12">
      <c r="L987" t="str" cm="1">
        <f t="array" ref="L987">IFERROR(_xldudf_EVEONLINE_CHARACTER(_FV(A987,"completed_character_id")),"NA")</f>
        <v>NA</v>
      </c>
    </row>
    <row r="988" spans="12:12">
      <c r="L988" t="str" cm="1">
        <f t="array" ref="L988">IFERROR(_xldudf_EVEONLINE_CHARACTER(_FV(A988,"completed_character_id")),"NA")</f>
        <v>NA</v>
      </c>
    </row>
    <row r="989" spans="12:12">
      <c r="L989" t="str" cm="1">
        <f t="array" ref="L989">IFERROR(_xldudf_EVEONLINE_CHARACTER(_FV(A989,"completed_character_id")),"NA")</f>
        <v>NA</v>
      </c>
    </row>
    <row r="990" spans="12:12">
      <c r="L990" t="str" cm="1">
        <f t="array" ref="L990">IFERROR(_xldudf_EVEONLINE_CHARACTER(_FV(A990,"completed_character_id")),"NA")</f>
        <v>NA</v>
      </c>
    </row>
    <row r="991" spans="12:12">
      <c r="L991" t="str" cm="1">
        <f t="array" ref="L991">IFERROR(_xldudf_EVEONLINE_CHARACTER(_FV(A991,"completed_character_id")),"NA")</f>
        <v>NA</v>
      </c>
    </row>
    <row r="992" spans="12:12">
      <c r="L992" t="str" cm="1">
        <f t="array" ref="L992">IFERROR(_xldudf_EVEONLINE_CHARACTER(_FV(A992,"completed_character_id")),"NA")</f>
        <v>NA</v>
      </c>
    </row>
    <row r="993" spans="12:12">
      <c r="L993" t="str" cm="1">
        <f t="array" ref="L993">IFERROR(_xldudf_EVEONLINE_CHARACTER(_FV(A993,"completed_character_id")),"NA")</f>
        <v>NA</v>
      </c>
    </row>
    <row r="994" spans="12:12">
      <c r="L994" t="str" cm="1">
        <f t="array" ref="L994">IFERROR(_xldudf_EVEONLINE_CHARACTER(_FV(A994,"completed_character_id")),"NA")</f>
        <v>NA</v>
      </c>
    </row>
    <row r="995" spans="12:12">
      <c r="L995" t="str" cm="1">
        <f t="array" ref="L995">IFERROR(_xldudf_EVEONLINE_CHARACTER(_FV(A995,"completed_character_id")),"NA")</f>
        <v>NA</v>
      </c>
    </row>
    <row r="996" spans="12:12">
      <c r="L996" t="str" cm="1">
        <f t="array" ref="L996">IFERROR(_xldudf_EVEONLINE_CHARACTER(_FV(A996,"completed_character_id")),"NA")</f>
        <v>NA</v>
      </c>
    </row>
    <row r="997" spans="12:12">
      <c r="L997" t="str" cm="1">
        <f t="array" ref="L997">IFERROR(_xldudf_EVEONLINE_CHARACTER(_FV(A997,"completed_character_id")),"NA")</f>
        <v>NA</v>
      </c>
    </row>
    <row r="998" spans="12:12">
      <c r="L998" t="str" cm="1">
        <f t="array" ref="L998">IFERROR(_xldudf_EVEONLINE_CHARACTER(_FV(A998,"completed_character_id")),"NA")</f>
        <v>NA</v>
      </c>
    </row>
    <row r="999" spans="12:12">
      <c r="L999" t="str" cm="1">
        <f t="array" ref="L999">IFERROR(_xldudf_EVEONLINE_CHARACTER(_FV(A999,"completed_character_id")),"NA")</f>
        <v>NA</v>
      </c>
    </row>
    <row r="1000" spans="12:12">
      <c r="L1000" t="str" cm="1">
        <f t="array" ref="L1000">IFERROR(_xldudf_EVEONLINE_CHARACTER(_FV(A1000,"completed_character_id")),"NA")</f>
        <v>NA</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A698D-7E46-4DC9-9E85-AE50ECC3A7AE}">
  <dimension ref="A1:G2"/>
  <sheetViews>
    <sheetView workbookViewId="0">
      <selection activeCell="E2" sqref="E2"/>
    </sheetView>
  </sheetViews>
  <sheetFormatPr defaultRowHeight="15"/>
  <cols>
    <col min="1" max="1" width="46" customWidth="1"/>
    <col min="2" max="2" width="23.140625" customWidth="1"/>
    <col min="3" max="4" width="9.140625" style="22"/>
    <col min="5" max="5" width="7.42578125" style="22" customWidth="1"/>
    <col min="6" max="6" width="36.5703125" bestFit="1" customWidth="1"/>
    <col min="7" max="7" width="13.5703125" customWidth="1"/>
  </cols>
  <sheetData>
    <row r="1" spans="1:7" s="1" customFormat="1">
      <c r="A1" s="1" t="s">
        <v>122</v>
      </c>
      <c r="B1" s="1" t="s">
        <v>70</v>
      </c>
      <c r="C1" s="21" t="s">
        <v>123</v>
      </c>
      <c r="D1" s="21" t="s">
        <v>124</v>
      </c>
      <c r="E1" s="21" t="s">
        <v>111</v>
      </c>
      <c r="F1" s="1" t="s">
        <v>85</v>
      </c>
      <c r="G1" s="1" t="s">
        <v>98</v>
      </c>
    </row>
    <row r="2" spans="1:7">
      <c r="A2" t="e" cm="1">
        <f t="array" ref="A2">_xldudf_EVEONLINE_CHARACTER_BLUEPRINTS()</f>
        <v>#N/A</v>
      </c>
      <c r="B2" t="e" cm="1" vm="13">
        <f t="array" ref="B2">_FV(_xlfn.ANCHORARRAY(A2),"Owner")</f>
        <v>#VALUE!</v>
      </c>
      <c r="C2" s="22" t="e" cm="1" vm="51">
        <f t="array" ref="C2">_FV(_xlfn.ANCHORARRAY(A2),"material_efficiency")</f>
        <v>#VALUE!</v>
      </c>
      <c r="D2" s="22" t="e" cm="1" vm="52">
        <f t="array" ref="D2">_FV(_xlfn.ANCHORARRAY(A2),"time_efficiency")</f>
        <v>#VALUE!</v>
      </c>
      <c r="E2" s="22" t="e" cm="1" vm="41">
        <f t="array" ref="E2">_FV(_xlfn.ANCHORARRAY(A2),"runs")</f>
        <v>#VALUE!</v>
      </c>
      <c r="F2" t="e" cm="1" vm="26">
        <f t="array" ref="F2">_FV(_xlfn.ANCHORARRAY(A2),"location")</f>
        <v>#VALUE!</v>
      </c>
      <c r="G2" t="e" cm="1" vm="31">
        <f t="array" ref="G2">_FV(_xlfn.ANCHORARRAY(A2),"location_flag")</f>
        <v>#VALUE!</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F34DE-201C-4B34-9446-92446FC0E0B2}">
  <dimension ref="A1:P274"/>
  <sheetViews>
    <sheetView workbookViewId="0">
      <pane ySplit="7" topLeftCell="A43" activePane="bottomLeft" state="frozen"/>
      <selection pane="bottomLeft" activeCell="A82" sqref="A82"/>
    </sheetView>
  </sheetViews>
  <sheetFormatPr defaultRowHeight="15"/>
  <cols>
    <col min="1" max="1" width="40.5703125" bestFit="1" customWidth="1"/>
    <col min="2" max="2" width="42.28515625" customWidth="1"/>
    <col min="3" max="3" width="40.5703125" customWidth="1"/>
    <col min="4" max="4" width="38.140625" style="9" customWidth="1"/>
    <col min="5" max="5" width="33.140625" style="4" customWidth="1"/>
    <col min="6" max="6" width="21.7109375" style="4" bestFit="1" customWidth="1"/>
    <col min="7" max="7" width="27.7109375" style="4" customWidth="1"/>
    <col min="8" max="8" width="26.42578125" style="4" customWidth="1"/>
    <col min="9" max="9" width="16.5703125" bestFit="1" customWidth="1"/>
    <col min="12" max="12" width="24" bestFit="1" customWidth="1"/>
    <col min="13" max="13" width="35.28515625" bestFit="1" customWidth="1"/>
    <col min="14" max="14" width="39.140625" bestFit="1" customWidth="1"/>
    <col min="15" max="15" width="39" bestFit="1" customWidth="1"/>
    <col min="16" max="16" width="12.140625" bestFit="1" customWidth="1"/>
  </cols>
  <sheetData>
    <row r="1" spans="1:16" ht="20.25" thickBot="1">
      <c r="A1" s="29" t="s">
        <v>125</v>
      </c>
      <c r="B1" s="29"/>
      <c r="C1" s="29"/>
      <c r="D1" s="29"/>
    </row>
    <row r="2" spans="1:16" ht="15.75" thickTop="1">
      <c r="A2" s="16" t="s">
        <v>126</v>
      </c>
      <c r="B2" s="40" t="s">
        <v>19</v>
      </c>
      <c r="C2" s="30" t="s">
        <v>127</v>
      </c>
      <c r="D2" s="4" t="e" vm="7">
        <f>$B$72</f>
        <v>#VALUE!</v>
      </c>
    </row>
    <row r="3" spans="1:16">
      <c r="A3" s="16" t="s">
        <v>128</v>
      </c>
      <c r="B3" s="64">
        <v>5</v>
      </c>
      <c r="C3" s="30" t="s">
        <v>129</v>
      </c>
      <c r="D3" s="31" t="e" vm="7">
        <f>$B$73</f>
        <v>#VALUE!</v>
      </c>
    </row>
    <row r="4" spans="1:16">
      <c r="A4" s="16" t="s">
        <v>130</v>
      </c>
      <c r="B4" s="32"/>
      <c r="C4" s="33" t="s">
        <v>131</v>
      </c>
      <c r="D4" s="4" t="e" vm="7">
        <f>$B$77</f>
        <v>#VALUE!</v>
      </c>
    </row>
    <row r="5" spans="1:16" s="4" customFormat="1">
      <c r="A5" t="s">
        <v>132</v>
      </c>
      <c r="B5" s="4" t="e" cm="1" vm="53">
        <f t="array" ref="B5">_FV(_FV(A86,"type"),"Average Price",TRUE)</f>
        <v>#VALUE!</v>
      </c>
      <c r="C5" s="33" t="s">
        <v>133</v>
      </c>
      <c r="D5" s="62" t="e" vm="7">
        <f>B68</f>
        <v>#VALUE!</v>
      </c>
      <c r="I5"/>
      <c r="J5"/>
      <c r="K5"/>
      <c r="L5"/>
      <c r="M5"/>
      <c r="N5"/>
      <c r="O5"/>
      <c r="P5"/>
    </row>
    <row r="6" spans="1:16" s="4" customFormat="1">
      <c r="A6" s="16" t="s">
        <v>134</v>
      </c>
      <c r="B6" s="64" t="s">
        <v>135</v>
      </c>
      <c r="C6" s="33" t="s">
        <v>136</v>
      </c>
      <c r="D6" s="65" t="s">
        <v>137</v>
      </c>
      <c r="I6"/>
      <c r="J6"/>
      <c r="K6"/>
      <c r="L6"/>
      <c r="M6"/>
      <c r="N6"/>
      <c r="O6"/>
      <c r="P6"/>
    </row>
    <row r="7" spans="1:16" s="4" customFormat="1">
      <c r="A7" s="16" t="s">
        <v>138</v>
      </c>
      <c r="B7" s="42"/>
      <c r="C7" s="33" t="s">
        <v>139</v>
      </c>
      <c r="D7" s="63" cm="1">
        <f t="array" ref="D7">IF(D6="Based on Solar System",_FV(_xldudf_EVEONLINE_INDUSTRYINDEX(_FV(_xldudf_EVEONLINE_SEARCHSOLARSYSTEM(B6),"id")),"manufacturing"),B7)</f>
        <v>0.22969999999999999</v>
      </c>
      <c r="I7"/>
      <c r="J7"/>
      <c r="K7"/>
      <c r="L7"/>
      <c r="M7"/>
      <c r="N7"/>
      <c r="O7"/>
      <c r="P7"/>
    </row>
    <row r="8" spans="1:16" s="4" customFormat="1">
      <c r="A8"/>
      <c r="B8"/>
      <c r="C8"/>
      <c r="D8" s="34"/>
      <c r="I8"/>
      <c r="J8"/>
      <c r="K8"/>
      <c r="L8"/>
      <c r="M8"/>
      <c r="N8"/>
      <c r="O8"/>
      <c r="P8"/>
    </row>
    <row r="9" spans="1:16" s="4" customFormat="1" ht="20.25" thickBot="1">
      <c r="A9" s="35" t="s">
        <v>140</v>
      </c>
      <c r="B9" s="36" t="s">
        <v>141</v>
      </c>
      <c r="C9" s="36" t="s">
        <v>142</v>
      </c>
      <c r="D9" s="36" t="s">
        <v>143</v>
      </c>
      <c r="I9"/>
      <c r="J9"/>
      <c r="K9"/>
      <c r="L9"/>
      <c r="M9"/>
      <c r="N9"/>
      <c r="O9"/>
      <c r="P9"/>
    </row>
    <row r="10" spans="1:16" s="4" customFormat="1" ht="15.75" thickTop="1">
      <c r="A10" t="s">
        <v>144</v>
      </c>
      <c r="B10" s="37">
        <v>0</v>
      </c>
      <c r="C10" s="38">
        <v>0</v>
      </c>
      <c r="D10" s="38">
        <v>0.1</v>
      </c>
      <c r="I10"/>
      <c r="J10"/>
      <c r="K10"/>
      <c r="L10"/>
      <c r="M10"/>
      <c r="N10"/>
      <c r="O10"/>
      <c r="P10"/>
    </row>
    <row r="11" spans="1:16" s="4" customFormat="1">
      <c r="A11" t="s">
        <v>145</v>
      </c>
      <c r="B11" s="37">
        <v>0</v>
      </c>
      <c r="C11" s="39">
        <v>0</v>
      </c>
      <c r="D11" s="39">
        <v>0.2</v>
      </c>
      <c r="I11"/>
      <c r="J11"/>
      <c r="K11"/>
      <c r="L11"/>
      <c r="M11"/>
      <c r="N11"/>
      <c r="O11"/>
      <c r="P11"/>
    </row>
    <row r="12" spans="1:16" s="4" customFormat="1">
      <c r="A12" t="s">
        <v>146</v>
      </c>
      <c r="B12" s="68" t="s">
        <v>147</v>
      </c>
      <c r="C12" s="8" t="s">
        <v>148</v>
      </c>
      <c r="D12" s="41" t="s">
        <v>149</v>
      </c>
      <c r="I12"/>
      <c r="J12"/>
      <c r="K12"/>
      <c r="L12"/>
      <c r="M12"/>
      <c r="N12"/>
      <c r="O12"/>
      <c r="P12"/>
    </row>
    <row r="13" spans="1:16" s="4" customFormat="1">
      <c r="A13" s="25" t="s">
        <v>150</v>
      </c>
      <c r="B13" s="43">
        <f>D7</f>
        <v>0.22969999999999999</v>
      </c>
      <c r="C13" s="43">
        <v>0.2298</v>
      </c>
      <c r="D13" s="43">
        <v>5.0000000000000001E-4</v>
      </c>
      <c r="I13"/>
      <c r="J13"/>
      <c r="K13"/>
      <c r="L13"/>
      <c r="M13"/>
      <c r="N13"/>
      <c r="O13"/>
      <c r="P13"/>
    </row>
    <row r="14" spans="1:16" s="4" customFormat="1">
      <c r="A14"/>
      <c r="B14" s="8"/>
      <c r="C14" s="8"/>
      <c r="D14" s="41"/>
      <c r="I14"/>
      <c r="J14"/>
      <c r="K14"/>
      <c r="L14"/>
      <c r="M14"/>
      <c r="N14"/>
      <c r="O14"/>
      <c r="P14"/>
    </row>
    <row r="15" spans="1:16" s="4" customFormat="1">
      <c r="A15" t="s">
        <v>151</v>
      </c>
      <c r="B15" s="68" t="s">
        <v>152</v>
      </c>
      <c r="C15" s="8" t="s">
        <v>153</v>
      </c>
      <c r="D15" s="8" t="s">
        <v>152</v>
      </c>
      <c r="I15"/>
      <c r="J15"/>
      <c r="K15"/>
      <c r="L15"/>
      <c r="M15"/>
      <c r="N15"/>
      <c r="O15"/>
      <c r="P15"/>
    </row>
    <row r="16" spans="1:16" s="4" customFormat="1">
      <c r="A16" t="s">
        <v>154</v>
      </c>
      <c r="B16" s="68" t="s">
        <v>153</v>
      </c>
      <c r="C16" s="8" t="s">
        <v>153</v>
      </c>
      <c r="D16" s="8" t="s">
        <v>152</v>
      </c>
      <c r="I16"/>
      <c r="J16"/>
      <c r="K16"/>
      <c r="L16"/>
      <c r="M16"/>
      <c r="N16"/>
      <c r="O16"/>
      <c r="P16"/>
    </row>
    <row r="17" spans="1:16" s="4" customFormat="1">
      <c r="A17" t="s">
        <v>155</v>
      </c>
      <c r="B17" s="68" t="s">
        <v>156</v>
      </c>
      <c r="C17" s="8" t="s">
        <v>157</v>
      </c>
      <c r="D17" s="8" t="s">
        <v>156</v>
      </c>
      <c r="I17"/>
      <c r="J17"/>
      <c r="K17"/>
      <c r="L17"/>
      <c r="M17"/>
      <c r="N17"/>
      <c r="O17"/>
      <c r="P17"/>
    </row>
    <row r="18" spans="1:16" s="4" customFormat="1">
      <c r="A18" s="25" t="s">
        <v>158</v>
      </c>
      <c r="B18" s="42">
        <v>0.01</v>
      </c>
      <c r="C18" s="43">
        <v>0.1</v>
      </c>
      <c r="D18" s="43">
        <v>0</v>
      </c>
      <c r="I18"/>
      <c r="J18"/>
      <c r="K18"/>
      <c r="L18"/>
      <c r="M18"/>
      <c r="N18"/>
      <c r="O18"/>
      <c r="P18"/>
    </row>
    <row r="19" spans="1:16">
      <c r="A19" s="25" t="s">
        <v>159</v>
      </c>
      <c r="B19" s="42">
        <v>0.01</v>
      </c>
      <c r="C19" s="43">
        <v>0.115</v>
      </c>
      <c r="D19" s="43">
        <v>0</v>
      </c>
    </row>
    <row r="20" spans="1:16">
      <c r="A20" s="25"/>
      <c r="B20" s="8"/>
      <c r="C20" s="8"/>
      <c r="D20" s="41"/>
    </row>
    <row r="21" spans="1:16">
      <c r="A21" s="25" t="s">
        <v>160</v>
      </c>
      <c r="B21" s="44">
        <v>0</v>
      </c>
      <c r="C21" s="45">
        <v>0</v>
      </c>
      <c r="D21" s="45">
        <v>10</v>
      </c>
    </row>
    <row r="22" spans="1:16">
      <c r="A22" s="25" t="s">
        <v>161</v>
      </c>
      <c r="B22" s="44">
        <v>0</v>
      </c>
      <c r="C22" s="45">
        <v>0</v>
      </c>
      <c r="D22" s="45">
        <v>10</v>
      </c>
    </row>
    <row r="23" spans="1:16">
      <c r="A23" s="25" t="s">
        <v>162</v>
      </c>
      <c r="B23" s="68" t="s">
        <v>163</v>
      </c>
      <c r="C23" s="8" t="s">
        <v>164</v>
      </c>
      <c r="D23" s="8" t="s">
        <v>163</v>
      </c>
    </row>
    <row r="24" spans="1:16">
      <c r="A24" s="25" t="s">
        <v>165</v>
      </c>
      <c r="B24" s="68" t="s">
        <v>148</v>
      </c>
      <c r="C24" s="8" t="s">
        <v>148</v>
      </c>
      <c r="D24" s="8" t="s">
        <v>166</v>
      </c>
    </row>
    <row r="25" spans="1:16">
      <c r="A25" s="25"/>
      <c r="B25" s="8"/>
      <c r="C25" s="8"/>
      <c r="D25" s="41"/>
    </row>
    <row r="26" spans="1:16">
      <c r="A26" s="25" t="s">
        <v>167</v>
      </c>
      <c r="B26" s="68" t="s">
        <v>168</v>
      </c>
      <c r="C26" s="8" t="s">
        <v>169</v>
      </c>
      <c r="D26" s="41" t="s">
        <v>168</v>
      </c>
    </row>
    <row r="27" spans="1:16">
      <c r="A27" s="16" t="s">
        <v>170</v>
      </c>
      <c r="B27" s="18"/>
      <c r="C27" s="8" t="s">
        <v>171</v>
      </c>
      <c r="D27" s="41" t="s">
        <v>171</v>
      </c>
      <c r="E27" s="46" t="s">
        <v>172</v>
      </c>
    </row>
    <row r="28" spans="1:16">
      <c r="A28" t="s">
        <v>173</v>
      </c>
      <c r="B28" s="8" cm="1">
        <f t="array" ref="B28">IF($B$27="",F28,_xlfn.XLOOKUP(E28,_xlfn.ANCHORARRAY(h_ManufacturingSkills!$B$4),_xlfn.ANCHORARRAY(h_ManufacturingSkills!$C$4),0,0))</f>
        <v>0</v>
      </c>
      <c r="C28" s="47">
        <v>3</v>
      </c>
      <c r="D28" s="47">
        <v>5</v>
      </c>
      <c r="E28" t="s">
        <v>174</v>
      </c>
      <c r="F28" s="48">
        <v>0</v>
      </c>
    </row>
    <row r="29" spans="1:16">
      <c r="A29" t="s">
        <v>175</v>
      </c>
      <c r="B29" s="8" cm="1">
        <f t="array" ref="B29">IF($B$27="",F29,_xlfn.XLOOKUP(E29,_xlfn.ANCHORARRAY(h_ManufacturingSkills!$B$4),_xlfn.ANCHORARRAY(h_ManufacturingSkills!$C$4),0,0))</f>
        <v>0</v>
      </c>
      <c r="C29" s="47">
        <v>0</v>
      </c>
      <c r="D29" s="47">
        <v>5</v>
      </c>
      <c r="E29" t="s">
        <v>176</v>
      </c>
      <c r="F29" s="48">
        <v>0</v>
      </c>
    </row>
    <row r="30" spans="1:16">
      <c r="A30" t="s">
        <v>177</v>
      </c>
      <c r="B30" s="8" cm="1">
        <f t="array" ref="B30">IF($B$27="",F30,_xlfn.XLOOKUP(E30,_xlfn.ANCHORARRAY(h_ManufacturingSkills!$B$4),_xlfn.ANCHORARRAY(h_ManufacturingSkills!$C$4),0,0))</f>
        <v>0</v>
      </c>
      <c r="C30" s="47">
        <v>0</v>
      </c>
      <c r="D30" s="47">
        <v>5</v>
      </c>
      <c r="E30" t="s">
        <v>178</v>
      </c>
      <c r="F30" s="48">
        <v>0</v>
      </c>
    </row>
    <row r="31" spans="1:16">
      <c r="A31" t="s">
        <v>179</v>
      </c>
      <c r="B31" s="8" cm="1">
        <f t="array" ref="B31">IF($B$27="",F31,_xlfn.XLOOKUP(E31,_xlfn.ANCHORARRAY(h_ManufacturingSkills!$B$4),_xlfn.ANCHORARRAY(h_ManufacturingSkills!$C$4),0,0))</f>
        <v>0</v>
      </c>
      <c r="C31" s="47">
        <v>0</v>
      </c>
      <c r="D31" s="47">
        <v>5</v>
      </c>
      <c r="E31" t="s">
        <v>180</v>
      </c>
      <c r="F31" s="48">
        <v>0</v>
      </c>
    </row>
    <row r="32" spans="1:16">
      <c r="A32" t="s">
        <v>181</v>
      </c>
      <c r="B32" s="8" cm="1">
        <f t="array" ref="B32">IF($B$27="",F32,_xlfn.XLOOKUP(E32,_xlfn.ANCHORARRAY(h_ManufacturingSkills!$B$4),_xlfn.ANCHORARRAY(h_ManufacturingSkills!$C$4),0,0))</f>
        <v>0</v>
      </c>
      <c r="C32" s="47">
        <v>0</v>
      </c>
      <c r="D32" s="47">
        <v>5</v>
      </c>
      <c r="E32" t="s">
        <v>182</v>
      </c>
      <c r="F32" s="48">
        <v>0</v>
      </c>
    </row>
    <row r="33" spans="1:16">
      <c r="A33" t="s">
        <v>183</v>
      </c>
      <c r="B33" s="8" cm="1">
        <f t="array" ref="B33">IF($B$27="",F33,_xlfn.XLOOKUP(E33,_xlfn.ANCHORARRAY(h_ManufacturingSkills!$B$4),_xlfn.ANCHORARRAY(h_ManufacturingSkills!$C$4),0,0))</f>
        <v>0</v>
      </c>
      <c r="C33" s="47">
        <v>0</v>
      </c>
      <c r="D33" s="47">
        <v>5</v>
      </c>
      <c r="E33" t="s">
        <v>184</v>
      </c>
      <c r="F33" s="48">
        <v>0</v>
      </c>
    </row>
    <row r="34" spans="1:16">
      <c r="L34" t="s">
        <v>185</v>
      </c>
    </row>
    <row r="35" spans="1:16" ht="20.25" thickBot="1">
      <c r="A35" s="35" t="s">
        <v>186</v>
      </c>
      <c r="B35" s="36" t="s">
        <v>141</v>
      </c>
      <c r="C35" s="36" t="s">
        <v>142</v>
      </c>
      <c r="D35" s="36" t="s">
        <v>143</v>
      </c>
      <c r="L35" s="49"/>
      <c r="M35" s="49" t="s">
        <v>141</v>
      </c>
      <c r="N35" s="49" t="s">
        <v>142</v>
      </c>
      <c r="O35" s="49" t="s">
        <v>143</v>
      </c>
      <c r="P35" s="49"/>
    </row>
    <row r="36" spans="1:16" ht="15.75" thickTop="1">
      <c r="A36" s="25" t="s">
        <v>187</v>
      </c>
      <c r="B36" s="17">
        <f>_xlfn.XLOOKUP(B12,h_ManufacturingBonuses!$A$2:$A$6,h_ManufacturingBonuses!$B$2:$B$6,,0)</f>
        <v>0.01</v>
      </c>
      <c r="C36" s="17">
        <f>_xlfn.XLOOKUP(C12,h_ManufacturingBonuses!$A$2:$A$6,h_ManufacturingBonuses!$B$2:$B$6,,0)</f>
        <v>0</v>
      </c>
      <c r="D36" s="17">
        <f>_xlfn.XLOOKUP(D12,h_ManufacturingBonuses!$A$2:$A$6,h_ManufacturingBonuses!$B$2:$B$6,,0)</f>
        <v>0.01</v>
      </c>
      <c r="L36" s="50" t="s">
        <v>188</v>
      </c>
      <c r="M36" s="51" t="e" vm="7">
        <f>B51</f>
        <v>#VALUE!</v>
      </c>
      <c r="N36" s="51" t="e" vm="7">
        <f>C51</f>
        <v>#VALUE!</v>
      </c>
      <c r="O36" s="51" t="e" vm="7">
        <f>D51</f>
        <v>#VALUE!</v>
      </c>
      <c r="P36" s="51"/>
    </row>
    <row r="37" spans="1:16">
      <c r="A37" s="25" t="s">
        <v>189</v>
      </c>
      <c r="B37" s="17">
        <f>_xlfn.XLOOKUP(B15,h_ManufacturingBonuses!$A$10:$A$14,h_ManufacturingBonuses!$B$10:$B$14,,0)</f>
        <v>2.4E-2</v>
      </c>
      <c r="C37" s="17">
        <f>_xlfn.XLOOKUP(C15,h_ManufacturingBonuses!$A$10:$A$14,h_ManufacturingBonuses!$B$10:$B$14,,0)</f>
        <v>0</v>
      </c>
      <c r="D37" s="17">
        <f>_xlfn.XLOOKUP(D15,h_ManufacturingBonuses!$A$10:$A$14,h_ManufacturingBonuses!$B$10:$B$14,,0)</f>
        <v>2.4E-2</v>
      </c>
      <c r="L37" s="50" t="s">
        <v>190</v>
      </c>
      <c r="M37" s="51" t="e" vm="7">
        <f>B59</f>
        <v>#VALUE!</v>
      </c>
      <c r="N37" s="51" t="e" vm="7">
        <f>C59</f>
        <v>#VALUE!</v>
      </c>
      <c r="O37" s="51" t="e" vm="7">
        <f>D59</f>
        <v>#VALUE!</v>
      </c>
      <c r="P37" s="51"/>
    </row>
    <row r="38" spans="1:16">
      <c r="A38" s="25" t="s">
        <v>191</v>
      </c>
      <c r="B38" s="17">
        <f>_xlfn.XLOOKUP(B12,h_ManufacturingBonuses!$A$2:$A$6,h_ManufacturingBonuses!$C$2:$C$6,,0)</f>
        <v>0.15</v>
      </c>
      <c r="C38" s="17">
        <f>_xlfn.XLOOKUP(C12,h_ManufacturingBonuses!$A$2:$A$6,h_ManufacturingBonuses!$C$2:$C$6,,0)</f>
        <v>0</v>
      </c>
      <c r="D38" s="17">
        <f>_xlfn.XLOOKUP(D12,h_ManufacturingBonuses!$A$2:$A$6,h_ManufacturingBonuses!$C$2:$C$6,,0)</f>
        <v>0.3</v>
      </c>
      <c r="L38" s="50" t="s">
        <v>192</v>
      </c>
      <c r="M38" s="51">
        <f>B63</f>
        <v>0</v>
      </c>
      <c r="N38" s="51">
        <f>C63</f>
        <v>0</v>
      </c>
      <c r="O38" s="51">
        <f>D63</f>
        <v>0</v>
      </c>
      <c r="P38" s="51"/>
    </row>
    <row r="39" spans="1:16">
      <c r="A39" s="25" t="s">
        <v>193</v>
      </c>
      <c r="B39" s="17">
        <f>_xlfn.XLOOKUP(B16,h_ManufacturingBonuses!$A$10:$A$14,h_ManufacturingBonuses!$C$10:$C$14,,0)</f>
        <v>0</v>
      </c>
      <c r="C39" s="17">
        <f>_xlfn.XLOOKUP(C16,h_ManufacturingBonuses!$A$10:$A$14,h_ManufacturingBonuses!$C$10:$C$14,,0)</f>
        <v>0</v>
      </c>
      <c r="D39" s="17">
        <f>_xlfn.XLOOKUP(D16,h_ManufacturingBonuses!$A$10:$A$14,h_ManufacturingBonuses!$C$10:$C$14,,0)</f>
        <v>0.24</v>
      </c>
      <c r="L39" s="49" t="s">
        <v>194</v>
      </c>
      <c r="M39" s="51">
        <f t="shared" ref="M39:O39" si="0">$B$50</f>
        <v>0</v>
      </c>
      <c r="N39" s="51">
        <f t="shared" si="0"/>
        <v>0</v>
      </c>
      <c r="O39" s="51">
        <f t="shared" si="0"/>
        <v>0</v>
      </c>
    </row>
    <row r="40" spans="1:16">
      <c r="A40" s="25" t="s">
        <v>195</v>
      </c>
      <c r="B40" s="52">
        <f>_xlfn.XLOOKUP(B17,h_ManufacturingBonuses!$A$19:$A$21,h_ManufacturingBonuses!$B$19:$B$21,,0)</f>
        <v>2.1</v>
      </c>
      <c r="C40" s="52">
        <f>_xlfn.XLOOKUP(C17,h_ManufacturingBonuses!$A$19:$A$21,h_ManufacturingBonuses!$B$19:$B$21,,0)</f>
        <v>1</v>
      </c>
      <c r="D40" s="52">
        <f>_xlfn.XLOOKUP(D17,h_ManufacturingBonuses!$A$19:$A$21,h_ManufacturingBonuses!$B$19:$B$21,,0)</f>
        <v>2.1</v>
      </c>
      <c r="L40" s="49"/>
      <c r="M40" s="49"/>
      <c r="N40" s="49"/>
      <c r="O40" s="49"/>
    </row>
    <row r="41" spans="1:16">
      <c r="A41" s="25" t="s">
        <v>196</v>
      </c>
      <c r="B41" s="17">
        <f>_xlfn.XLOOKUP(B12,h_ManufacturingBonuses!$A$2:$A$6,h_ManufacturingBonuses!$D$2:$D$6,,0)</f>
        <v>0.03</v>
      </c>
      <c r="C41" s="17">
        <f>_xlfn.XLOOKUP(C12,h_ManufacturingBonuses!$A$2:$A$6,h_ManufacturingBonuses!$D$2:$D$6,,0)</f>
        <v>0</v>
      </c>
      <c r="D41" s="17">
        <f>_xlfn.XLOOKUP(D12,h_ManufacturingBonuses!$A$2:$A$6,h_ManufacturingBonuses!$D$2:$D$6,,0)</f>
        <v>0.05</v>
      </c>
      <c r="L41" s="49"/>
      <c r="M41" s="49"/>
      <c r="N41" s="49"/>
      <c r="O41" s="49"/>
    </row>
    <row r="42" spans="1:16">
      <c r="A42" s="25" t="s">
        <v>197</v>
      </c>
      <c r="B42" s="17">
        <v>2.5000000000000001E-3</v>
      </c>
      <c r="C42" s="17">
        <v>2.5000000000000001E-3</v>
      </c>
      <c r="D42" s="17">
        <v>2.5000000000000001E-3</v>
      </c>
      <c r="L42" s="49"/>
      <c r="M42" s="49"/>
      <c r="N42" s="49"/>
      <c r="O42" s="49"/>
    </row>
    <row r="43" spans="1:16">
      <c r="A43" s="25" t="s">
        <v>198</v>
      </c>
      <c r="B43" s="17">
        <f>VLOOKUP(B26,h_ManufacturingBonuses!$A$25:$B$26,2,FALSE)</f>
        <v>0</v>
      </c>
      <c r="C43" s="17">
        <f>VLOOKUP(C26,h_ManufacturingBonuses!$A$25:$B$26,2,FALSE)</f>
        <v>2.5000000000000001E-3</v>
      </c>
      <c r="D43" s="17">
        <f>VLOOKUP(D26,h_ManufacturingBonuses!$A$25:$B$26,2,FALSE)</f>
        <v>0</v>
      </c>
      <c r="L43" s="49"/>
      <c r="M43" s="49"/>
      <c r="N43" s="49"/>
      <c r="O43" s="49"/>
    </row>
    <row r="44" spans="1:16">
      <c r="A44" s="25" t="s">
        <v>199</v>
      </c>
      <c r="B44" s="17">
        <f>IF(B23="Immediate",0,0.0025)</f>
        <v>0</v>
      </c>
      <c r="C44" s="17">
        <f>IF(C23="Immediate",0,0.0025)</f>
        <v>2.5000000000000001E-3</v>
      </c>
      <c r="D44" s="17">
        <f>IF(D23="Immediate",0,0.0025)</f>
        <v>0</v>
      </c>
      <c r="L44" s="49"/>
      <c r="M44" s="49"/>
      <c r="N44" s="49"/>
      <c r="O44" s="49"/>
    </row>
    <row r="45" spans="1:16">
      <c r="A45" s="25" t="s">
        <v>200</v>
      </c>
      <c r="B45" s="17">
        <f>IF(B23="Immediate",0,B19)</f>
        <v>0</v>
      </c>
      <c r="C45" s="17">
        <f>IF(C23="Immediate",0,C19)</f>
        <v>0.115</v>
      </c>
      <c r="D45" s="17">
        <f>IF(D23="Immediate",0,D19)</f>
        <v>0</v>
      </c>
      <c r="L45" s="49"/>
      <c r="M45" s="49"/>
      <c r="N45" s="49"/>
      <c r="O45" s="49"/>
    </row>
    <row r="46" spans="1:16">
      <c r="A46" s="25" t="s">
        <v>201</v>
      </c>
      <c r="B46" s="17">
        <f>IF(B23="Immediate",0,h_ManufacturingBonuses!$B$62-(h_ManufacturingBonuses!$B$63*B33)-(h_ManufacturingBonuses!$B$64*B21)-(h_ManufacturingBonuses!$B$65*B22))</f>
        <v>0</v>
      </c>
      <c r="C46" s="17">
        <f>IF(C23="Immediate",0,h_ManufacturingBonuses!$B$62-(h_ManufacturingBonuses!$B$63*C33)-(h_ManufacturingBonuses!$B$64*C21)-(h_ManufacturingBonuses!$B$65*C22))</f>
        <v>0.03</v>
      </c>
      <c r="D46" s="17">
        <f>IF(D23="Immediate",0,h_ManufacturingBonuses!$B$62-(h_ManufacturingBonuses!$B$63*D33)-(h_ManufacturingBonuses!$B$64*D21)-(h_ManufacturingBonuses!$B$65*D22))</f>
        <v>0</v>
      </c>
      <c r="L46" s="49"/>
      <c r="M46" s="49"/>
      <c r="N46" s="49"/>
      <c r="O46" s="49"/>
    </row>
    <row r="47" spans="1:16">
      <c r="A47" s="25" t="s">
        <v>202</v>
      </c>
      <c r="B47" s="17">
        <f>VLOOKUP(B32,h_ManufacturingBonuses!$A$54:$B$59,2,FALSE)</f>
        <v>0.08</v>
      </c>
      <c r="C47" s="17">
        <f>VLOOKUP(C32,h_ManufacturingBonuses!$A$54:$B$59,2,FALSE)</f>
        <v>0.08</v>
      </c>
      <c r="D47" s="17">
        <f>VLOOKUP(D32,h_ManufacturingBonuses!$A$54:$B$59,2,FALSE)</f>
        <v>3.599999999999999E-2</v>
      </c>
      <c r="L47" s="49"/>
      <c r="M47" s="49"/>
      <c r="N47" s="49"/>
      <c r="O47" s="49"/>
    </row>
    <row r="48" spans="1:16">
      <c r="A48" s="25"/>
      <c r="L48" s="49"/>
      <c r="M48" s="49"/>
      <c r="N48" s="49"/>
      <c r="O48" s="49"/>
    </row>
    <row r="49" spans="1:15">
      <c r="A49" t="s">
        <v>128</v>
      </c>
      <c r="B49" s="53">
        <f>B3</f>
        <v>5</v>
      </c>
      <c r="C49" s="53">
        <f>B49</f>
        <v>5</v>
      </c>
      <c r="D49" s="53">
        <f>B49</f>
        <v>5</v>
      </c>
    </row>
    <row r="50" spans="1:15">
      <c r="A50" s="25" t="s">
        <v>203</v>
      </c>
      <c r="B50" s="4" cm="1">
        <f t="array" ref="B50">IF($B$4&gt;0,$B$4*_FV($A$86,"quantity")*$B$49,IFERROR(_FV(_FV($A$86,"type"),"Average Price",TRUE)*_FV($A$86,"quantity")*$B$49,0))</f>
        <v>0</v>
      </c>
      <c r="C50" s="4" cm="1">
        <f t="array" ref="C50">IF($B$4&gt;0,$B$4*_FV($A$86,"quantity")*$B$49,IFERROR(_FV(_FV($A$86,"type"),"Average Price",TRUE)*_FV($A$86,"quantity")*$B$49,0))</f>
        <v>0</v>
      </c>
      <c r="D50" s="4" cm="1">
        <f t="array" ref="D50">IF($B$4&gt;0,$B$4*_FV($A$86,"quantity")*$B$49,IFERROR(_FV(_FV($A$86,"type"),"Average Price",TRUE)*_FV($A$86,"quantity")*$B$49,0))</f>
        <v>0</v>
      </c>
      <c r="L50" s="49"/>
      <c r="M50" s="49"/>
      <c r="N50" s="49"/>
      <c r="O50" s="49"/>
    </row>
    <row r="51" spans="1:15">
      <c r="A51" s="25" t="s">
        <v>188</v>
      </c>
      <c r="B51" s="4" t="e" vm="7">
        <f>SUM($H$83:$H$274)</f>
        <v>#VALUE!</v>
      </c>
      <c r="C51" s="4" t="e" cm="1" vm="20">
        <f t="array" ref="C51">SUMPRODUCT(_xlfn.MAP(_FV(_xlfn.ANCHORARRAY($B$83),"quantity"),_xlfn.LAMBDA(_xlpm.def_qty,ROUNDUP((_xlpm.def_qty*C$49)*(1-C$10)*(1-C$36)*(1-(C$37*C$40)),0))),_xlfn._xlws.FILTER($G$83:$G$274,$G$83:$G$274&gt;0))</f>
        <v>#VALUE!</v>
      </c>
      <c r="D51" s="4" t="e" cm="1" vm="20">
        <f t="array" ref="D51">SUMPRODUCT(_xlfn.MAP(_FV(_xlfn.ANCHORARRAY($B$83),"quantity"),_xlfn.LAMBDA(_xlpm.def_qty,ROUNDUP((_xlpm.def_qty*D$49)*(1-D$10)*(1-D$36)*(1-(D$37*D$40)),0))),_xlfn._xlws.FILTER($G$83:$G$274,$G$83:$G$274&gt;0))</f>
        <v>#VALUE!</v>
      </c>
      <c r="L51" s="49"/>
      <c r="M51" s="49"/>
      <c r="N51" s="49"/>
      <c r="O51" s="49"/>
    </row>
    <row r="52" spans="1:15">
      <c r="A52" s="16" t="s">
        <v>204</v>
      </c>
      <c r="B52" s="4" t="e" vm="7">
        <f>B50-B51</f>
        <v>#VALUE!</v>
      </c>
      <c r="C52" s="4" t="e" vm="7">
        <f t="shared" ref="C52:D52" si="1">C50-C51</f>
        <v>#VALUE!</v>
      </c>
      <c r="D52" s="4" t="e" vm="7">
        <f t="shared" si="1"/>
        <v>#VALUE!</v>
      </c>
      <c r="L52" s="49"/>
      <c r="M52" s="49"/>
      <c r="N52" s="49"/>
      <c r="O52" s="49"/>
    </row>
    <row r="53" spans="1:15">
      <c r="A53" s="25"/>
      <c r="L53" s="49"/>
      <c r="M53" s="49" t="s">
        <v>141</v>
      </c>
      <c r="N53" s="49" t="s">
        <v>142</v>
      </c>
      <c r="O53" s="49" t="s">
        <v>143</v>
      </c>
    </row>
    <row r="54" spans="1:15">
      <c r="A54" t="s">
        <v>205</v>
      </c>
      <c r="B54" s="4" t="e" cm="1" vm="20">
        <f t="array" ref="B54">SUMPRODUCT(_FV(_xlfn.ANCHORARRAY($B$83),"quantity"),_FV(_FV(_xlfn.ANCHORARRAY($B$83),"type"),"Adjusted Price",TRUE))*$B$49</f>
        <v>#VALUE!</v>
      </c>
      <c r="C54" s="4" t="e" cm="1" vm="20">
        <f t="array" ref="C54">SUMPRODUCT(_FV(_xlfn.ANCHORARRAY($B$83),"quantity"),_FV(_FV(_xlfn.ANCHORARRAY($B$83),"type"),"Adjusted Price",TRUE))*$B$49</f>
        <v>#VALUE!</v>
      </c>
      <c r="D54" s="4" t="e" cm="1" vm="20">
        <f t="array" ref="D54">SUMPRODUCT(_FV(_xlfn.ANCHORARRAY($B$83),"quantity"),_FV(_FV(_xlfn.ANCHORARRAY($B$83),"type"),"Adjusted Price",TRUE))*$B$49</f>
        <v>#VALUE!</v>
      </c>
      <c r="L54" s="49" t="s">
        <v>133</v>
      </c>
      <c r="M54" s="51" t="e" vm="7">
        <f>B67/60/60</f>
        <v>#VALUE!</v>
      </c>
      <c r="N54" s="51" t="e" vm="7">
        <f>C67/60/60</f>
        <v>#VALUE!</v>
      </c>
      <c r="O54" s="51" t="e" vm="7">
        <f>D67/60/60</f>
        <v>#VALUE!</v>
      </c>
    </row>
    <row r="55" spans="1:15">
      <c r="A55" s="25" t="s">
        <v>206</v>
      </c>
      <c r="B55" s="4" t="e" vm="7">
        <f>B54*(B13*(1-B41))</f>
        <v>#VALUE!</v>
      </c>
      <c r="C55" s="4" t="e" vm="7">
        <f t="shared" ref="C55:D55" si="2">C54*(C13*(1-C41))</f>
        <v>#VALUE!</v>
      </c>
      <c r="D55" s="4" t="e" vm="7">
        <f t="shared" si="2"/>
        <v>#VALUE!</v>
      </c>
      <c r="L55" s="49"/>
      <c r="M55" s="49"/>
      <c r="N55" s="49"/>
      <c r="O55" s="49"/>
    </row>
    <row r="56" spans="1:15">
      <c r="A56" s="25" t="s">
        <v>207</v>
      </c>
      <c r="B56" s="4" t="e" vm="7">
        <f>IF(B12="Station",B54*0.0025,B54*B18)</f>
        <v>#VALUE!</v>
      </c>
      <c r="C56" s="4" t="e" vm="7">
        <f t="shared" ref="C56:D56" si="3">IF(C12="Station",C54*0.0025,C54*C18)</f>
        <v>#VALUE!</v>
      </c>
      <c r="D56" s="4" t="e" vm="7">
        <f t="shared" si="3"/>
        <v>#VALUE!</v>
      </c>
      <c r="L56" s="49"/>
      <c r="M56" s="49"/>
      <c r="N56" s="49"/>
      <c r="O56" s="49"/>
    </row>
    <row r="57" spans="1:15">
      <c r="A57" s="25" t="s">
        <v>197</v>
      </c>
      <c r="B57" s="11" t="e" vm="7">
        <f>B54*B42</f>
        <v>#VALUE!</v>
      </c>
      <c r="C57" s="11" t="e" vm="7">
        <f t="shared" ref="C57:D57" si="4">C54*C42</f>
        <v>#VALUE!</v>
      </c>
      <c r="D57" s="11" t="e" vm="7">
        <f t="shared" si="4"/>
        <v>#VALUE!</v>
      </c>
      <c r="L57" s="49"/>
      <c r="M57" s="49"/>
      <c r="N57" s="49"/>
      <c r="O57" s="49"/>
    </row>
    <row r="58" spans="1:15">
      <c r="A58" s="25" t="s">
        <v>198</v>
      </c>
      <c r="B58" s="11" t="e" vm="7">
        <f>B54*B43</f>
        <v>#VALUE!</v>
      </c>
      <c r="C58" s="11" t="e" vm="7">
        <f t="shared" ref="C58:D58" si="5">C54*C43</f>
        <v>#VALUE!</v>
      </c>
      <c r="D58" s="11" t="e" vm="7">
        <f t="shared" si="5"/>
        <v>#VALUE!</v>
      </c>
      <c r="L58" s="49"/>
      <c r="M58" s="49"/>
      <c r="N58" s="49"/>
      <c r="O58" s="49"/>
    </row>
    <row r="59" spans="1:15">
      <c r="A59" s="16" t="s">
        <v>208</v>
      </c>
      <c r="B59" s="11" t="e" vm="7">
        <f>B55+B56+B57+B58</f>
        <v>#VALUE!</v>
      </c>
      <c r="C59" s="11" t="e" vm="7">
        <f t="shared" ref="C59:D59" si="6">C55+C56+C57+C58</f>
        <v>#VALUE!</v>
      </c>
      <c r="D59" s="11" t="e" vm="7">
        <f t="shared" si="6"/>
        <v>#VALUE!</v>
      </c>
      <c r="L59" s="49"/>
      <c r="M59" s="49"/>
      <c r="N59" s="49"/>
      <c r="O59" s="49"/>
    </row>
    <row r="60" spans="1:15">
      <c r="A60" s="25"/>
      <c r="L60" s="49"/>
      <c r="M60" s="49"/>
      <c r="N60" s="49"/>
      <c r="O60" s="49"/>
    </row>
    <row r="61" spans="1:15">
      <c r="A61" s="25" t="s">
        <v>202</v>
      </c>
      <c r="B61" s="4">
        <f>B50*B47</f>
        <v>0</v>
      </c>
      <c r="C61" s="4">
        <f t="shared" ref="C61:D61" si="7">C50*C47</f>
        <v>0</v>
      </c>
      <c r="D61" s="4">
        <f t="shared" si="7"/>
        <v>0</v>
      </c>
      <c r="L61" s="49"/>
      <c r="M61" s="49" t="s">
        <v>141</v>
      </c>
      <c r="N61" s="49" t="s">
        <v>142</v>
      </c>
      <c r="O61" s="49" t="s">
        <v>143</v>
      </c>
    </row>
    <row r="62" spans="1:15">
      <c r="A62" s="25" t="s">
        <v>209</v>
      </c>
      <c r="B62" s="4">
        <f>IF(B24="Station",B50*B46,(B50*B45)+(B50*B44))</f>
        <v>0</v>
      </c>
      <c r="C62" s="4">
        <f t="shared" ref="C62:D62" si="8">IF(C24="Station",C50*C46,(C50*C45)+(C50*C44))</f>
        <v>0</v>
      </c>
      <c r="D62" s="4">
        <f t="shared" si="8"/>
        <v>0</v>
      </c>
      <c r="L62" s="49" t="s">
        <v>210</v>
      </c>
      <c r="M62" s="51" t="e" vm="7">
        <f>B72</f>
        <v>#VALUE!</v>
      </c>
      <c r="N62" s="51" t="e" vm="7">
        <f>C72</f>
        <v>#VALUE!</v>
      </c>
      <c r="O62" s="51" t="e" vm="7">
        <f>D72</f>
        <v>#VALUE!</v>
      </c>
    </row>
    <row r="63" spans="1:15">
      <c r="A63" s="16" t="s">
        <v>211</v>
      </c>
      <c r="B63" s="4">
        <f>B61+B62</f>
        <v>0</v>
      </c>
      <c r="C63" s="4">
        <f>C61+C62</f>
        <v>0</v>
      </c>
      <c r="D63" s="4">
        <f>D61+D62</f>
        <v>0</v>
      </c>
      <c r="L63" s="49"/>
      <c r="M63" s="49"/>
      <c r="N63" s="49"/>
      <c r="O63" s="49"/>
    </row>
    <row r="64" spans="1:15">
      <c r="A64" s="25"/>
    </row>
    <row r="65" spans="1:9">
      <c r="A65" s="25" t="s">
        <v>212</v>
      </c>
      <c r="B65" s="17">
        <f>1-((1-B38)*(1-(B39*B40)))</f>
        <v>0.15000000000000002</v>
      </c>
      <c r="C65" s="17">
        <f>1-((1-C38)*(1-(C39*C40)))</f>
        <v>0</v>
      </c>
      <c r="D65" s="17">
        <f>1-((1-D38)*(1-(D39*D40)))</f>
        <v>0.65280000000000005</v>
      </c>
    </row>
    <row r="66" spans="1:9">
      <c r="A66" s="25" t="s">
        <v>213</v>
      </c>
      <c r="B66" s="17">
        <f>1-((1-VLOOKUP(B28,h_ManufacturingBonuses!$A$36:$B$41,2,FALSE))*((1-VLOOKUP(B29,h_ManufacturingBonuses!$A$45:$B$50,2,FALSE))))</f>
        <v>0</v>
      </c>
      <c r="C66" s="17">
        <f>1-((1-VLOOKUP(C28,h_ManufacturingBonuses!$A$36:$B$41,2,FALSE))*((1-VLOOKUP(C29,h_ManufacturingBonuses!$A$45:$B$50,2,FALSE))))</f>
        <v>0.12</v>
      </c>
      <c r="D66" s="17">
        <f>1-((1-VLOOKUP(D28,h_ManufacturingBonuses!$A$36:$B$41,2,FALSE))*((1-VLOOKUP(D29,h_ManufacturingBonuses!$A$45:$B$50,2,FALSE))))</f>
        <v>0.31999999999999995</v>
      </c>
      <c r="H66"/>
      <c r="I66" s="4"/>
    </row>
    <row r="67" spans="1:9">
      <c r="A67" s="25" t="s">
        <v>214</v>
      </c>
      <c r="B67" s="9" t="e" cm="1" vm="54">
        <f t="array" ref="B67">(_FV(_FV($A$83,"manufacturing"),"time")*B49)*(1-B65)*(1-B66)</f>
        <v>#VALUE!</v>
      </c>
      <c r="C67" s="9" t="e" cm="1" vm="54">
        <f t="array" ref="C67">(_FV(_FV($A$83,"manufacturing"),"time")*C49)*(1-C65)*(1-C66)</f>
        <v>#VALUE!</v>
      </c>
      <c r="D67" s="9" t="e" cm="1" vm="54">
        <f t="array" ref="D67">(_FV(_FV($A$83,"manufacturing"),"time")*D49)*(1-D65)*(1-D66)</f>
        <v>#VALUE!</v>
      </c>
      <c r="H67"/>
      <c r="I67" s="4"/>
    </row>
    <row r="68" spans="1:9">
      <c r="A68" s="16" t="s">
        <v>133</v>
      </c>
      <c r="B68" s="54" t="e" cm="1" vm="7">
        <f t="array" ref="B68">seconds_to_dhms(B67)</f>
        <v>#VALUE!</v>
      </c>
      <c r="C68" s="54" t="e" cm="1" vm="7">
        <f t="array" ref="C68">seconds_to_dhms(C67)</f>
        <v>#VALUE!</v>
      </c>
      <c r="D68" s="54" t="e" cm="1" vm="7">
        <f t="array" ref="D68">seconds_to_dhms(D67)</f>
        <v>#VALUE!</v>
      </c>
      <c r="F68" s="55"/>
      <c r="H68" s="56"/>
    </row>
    <row r="69" spans="1:9">
      <c r="A69" s="25"/>
      <c r="H69"/>
    </row>
    <row r="70" spans="1:9">
      <c r="A70" s="25" t="s">
        <v>215</v>
      </c>
      <c r="B70" s="9" t="e" cm="1" vm="20">
        <f t="array" ref="B70">_FV($A$86,"quantity")*B49</f>
        <v>#VALUE!</v>
      </c>
      <c r="C70" s="9" t="e" cm="1" vm="20">
        <f t="array" ref="C70">_FV($A$86,"quantity")*C49</f>
        <v>#VALUE!</v>
      </c>
      <c r="D70" s="9" t="e" cm="1" vm="20">
        <f t="array" ref="D70">_FV($A$86,"quantity")*D49</f>
        <v>#VALUE!</v>
      </c>
      <c r="H70"/>
    </row>
    <row r="71" spans="1:9">
      <c r="A71" s="25" t="s">
        <v>216</v>
      </c>
      <c r="B71" s="4" t="e" vm="7">
        <f>B51+B59+B63</f>
        <v>#VALUE!</v>
      </c>
      <c r="C71" s="4" t="e" vm="7">
        <f>C51+C59+C63</f>
        <v>#VALUE!</v>
      </c>
      <c r="D71" s="4" t="e" vm="7">
        <f>D51+D59+D63</f>
        <v>#VALUE!</v>
      </c>
      <c r="H71"/>
    </row>
    <row r="72" spans="1:9">
      <c r="A72" s="16" t="s">
        <v>210</v>
      </c>
      <c r="B72" s="4" t="e" vm="7">
        <f>B52-B59-B63</f>
        <v>#VALUE!</v>
      </c>
      <c r="C72" s="4" t="e" vm="7">
        <f>C52-C59-C63</f>
        <v>#VALUE!</v>
      </c>
      <c r="D72" s="4" t="e" vm="7">
        <f>D52-D59-D63</f>
        <v>#VALUE!</v>
      </c>
    </row>
    <row r="73" spans="1:9">
      <c r="A73" s="16" t="s">
        <v>217</v>
      </c>
      <c r="B73" s="17" t="e" vm="7">
        <f>B72/B50</f>
        <v>#VALUE!</v>
      </c>
      <c r="C73" s="17" t="e" vm="7">
        <f>C72/C50</f>
        <v>#VALUE!</v>
      </c>
      <c r="D73" s="17" t="e" vm="7">
        <f>D72/D50</f>
        <v>#VALUE!</v>
      </c>
    </row>
    <row r="74" spans="1:9">
      <c r="A74" s="25" t="s">
        <v>218</v>
      </c>
      <c r="B74" s="4" t="e" vm="7">
        <f>B72/B49</f>
        <v>#VALUE!</v>
      </c>
      <c r="C74" s="4" t="e" vm="7">
        <f>C72/C49</f>
        <v>#VALUE!</v>
      </c>
      <c r="D74" s="4" t="e" vm="7">
        <f>D72/D49</f>
        <v>#VALUE!</v>
      </c>
    </row>
    <row r="75" spans="1:9">
      <c r="A75" s="25" t="s">
        <v>219</v>
      </c>
      <c r="B75" s="4" t="e" vm="7">
        <f>B72/B70</f>
        <v>#VALUE!</v>
      </c>
      <c r="C75" s="4" t="e" vm="7">
        <f t="shared" ref="C75:D75" si="9">C72/C70</f>
        <v>#VALUE!</v>
      </c>
      <c r="D75" s="4" t="e" vm="7">
        <f t="shared" si="9"/>
        <v>#VALUE!</v>
      </c>
    </row>
    <row r="76" spans="1:9">
      <c r="A76" s="25" t="s">
        <v>220</v>
      </c>
      <c r="B76" s="4" t="e" vm="7">
        <f>B72/B67*60*60</f>
        <v>#VALUE!</v>
      </c>
      <c r="C76" s="4" t="e" vm="7">
        <f>C72/C67*60*60</f>
        <v>#VALUE!</v>
      </c>
      <c r="D76" s="4" t="e" vm="7">
        <f>D72/D67*60*60</f>
        <v>#VALUE!</v>
      </c>
    </row>
    <row r="77" spans="1:9">
      <c r="A77" s="16" t="s">
        <v>221</v>
      </c>
      <c r="B77" s="4" t="e" vm="7">
        <f>B76*24</f>
        <v>#VALUE!</v>
      </c>
      <c r="C77" s="4" t="e" vm="7">
        <f>C76*24</f>
        <v>#VALUE!</v>
      </c>
      <c r="D77" s="4" t="e" vm="7">
        <f>D76*24</f>
        <v>#VALUE!</v>
      </c>
    </row>
    <row r="78" spans="1:9">
      <c r="A78" s="25" t="s">
        <v>222</v>
      </c>
      <c r="B78" s="4" t="e" vm="7">
        <f>B71/B67*86400</f>
        <v>#VALUE!</v>
      </c>
      <c r="C78" s="4" t="e" vm="7">
        <f>C71/C67*86400</f>
        <v>#VALUE!</v>
      </c>
      <c r="D78" s="4" t="e" vm="7">
        <f>D71/D67*86400</f>
        <v>#VALUE!</v>
      </c>
    </row>
    <row r="79" spans="1:9">
      <c r="A79" s="25"/>
    </row>
    <row r="80" spans="1:9">
      <c r="A80" s="25"/>
    </row>
    <row r="81" spans="1:9" ht="20.25" thickBot="1">
      <c r="A81" s="35" t="s">
        <v>223</v>
      </c>
      <c r="B81" s="29"/>
      <c r="C81" s="29"/>
      <c r="D81" s="57"/>
      <c r="E81" s="58"/>
      <c r="F81" s="58"/>
      <c r="G81" s="58"/>
      <c r="H81" s="58"/>
      <c r="I81" s="29"/>
    </row>
    <row r="82" spans="1:9" s="1" customFormat="1" ht="15.75" thickTop="1">
      <c r="A82" s="16" t="s">
        <v>122</v>
      </c>
      <c r="B82" s="1" t="s">
        <v>224</v>
      </c>
      <c r="C82" s="1" t="s">
        <v>225</v>
      </c>
      <c r="D82" s="13" t="s">
        <v>226</v>
      </c>
      <c r="E82" s="10" t="s">
        <v>227</v>
      </c>
      <c r="F82" s="1" t="s">
        <v>228</v>
      </c>
      <c r="G82" s="10" t="s">
        <v>229</v>
      </c>
      <c r="H82" s="10" t="s">
        <v>230</v>
      </c>
      <c r="I82" s="1" t="s">
        <v>231</v>
      </c>
    </row>
    <row r="83" spans="1:9">
      <c r="A83" t="e" cm="1">
        <f t="array" ref="A83">_xldudf_EVEONLINE_BLUEPRINT(_FV(_xldudf_EVEONLINE_INVENTORYSEARCH(B2,TRUE),"id"))</f>
        <v>#VALUE!</v>
      </c>
      <c r="B83" t="e" cm="1" vm="55">
        <f t="array" ref="B83">_FV(_FV($A$83,"manufacturing"),"materials")</f>
        <v>#VALUE!</v>
      </c>
      <c r="C83" t="e" cm="1" vm="2">
        <f t="array" ref="C83">_FV(_FV(_xlfn.ANCHORARRAY($B$83),"type"),"name")</f>
        <v>#VALUE!</v>
      </c>
      <c r="D83" s="9" cm="1">
        <f t="array" ref="D83">IFERROR(MAX(ROUNDUP((_FV(B83,"quantity")*$B$49)*(1-$B$10)*(1-$B$36)*(1-($B$37*$B$40)),0),$B$49),0)</f>
        <v>0</v>
      </c>
      <c r="E83" s="4" t="e" cm="1" vm="53">
        <f t="array" ref="E83">_FV(_FV(_xlfn.ANCHORARRAY($B$83),"type"),"Average Price",TRUE)</f>
        <v>#VALUE!</v>
      </c>
      <c r="F83" s="59"/>
      <c r="G83" s="4" t="e" vm="7">
        <f>IF($F83&gt;0,$F83,E83)</f>
        <v>#VALUE!</v>
      </c>
      <c r="H83" s="4" t="e" vm="7">
        <f>$D83*$G83</f>
        <v>#VALUE!</v>
      </c>
      <c r="I83" s="11" t="e" vm="7">
        <f t="shared" ref="I83:I146" si="10">H83/$B$49</f>
        <v>#VALUE!</v>
      </c>
    </row>
    <row r="84" spans="1:9">
      <c r="D84" s="9" cm="1">
        <f t="array" ref="D84">IFERROR(MAX(ROUNDUP((_FV(B84,"quantity")*$B$49)*(1-$B$10)*(1-$B$36)*(1-($B$37*$B$40)),0),$B$49),0)</f>
        <v>0</v>
      </c>
      <c r="F84" s="59"/>
      <c r="G84" s="4">
        <f t="shared" ref="G84:G147" si="11">IF($F84&gt;0,$F84,E84)</f>
        <v>0</v>
      </c>
      <c r="H84" s="4">
        <f t="shared" ref="H84:H147" si="12">$D84*$G84</f>
        <v>0</v>
      </c>
      <c r="I84" s="11">
        <f t="shared" si="10"/>
        <v>0</v>
      </c>
    </row>
    <row r="85" spans="1:9">
      <c r="A85" s="16" t="s">
        <v>232</v>
      </c>
      <c r="D85" s="9" cm="1">
        <f t="array" ref="D85">IFERROR(MAX(ROUNDUP((_FV(B85,"quantity")*$B$49)*(1-$B$10)*(1-$B$36)*(1-($B$37*$B$40)),0),$B$49),0)</f>
        <v>0</v>
      </c>
      <c r="F85" s="59"/>
      <c r="G85" s="4">
        <f t="shared" si="11"/>
        <v>0</v>
      </c>
      <c r="H85" s="4">
        <f t="shared" si="12"/>
        <v>0</v>
      </c>
      <c r="I85" s="11">
        <f t="shared" si="10"/>
        <v>0</v>
      </c>
    </row>
    <row r="86" spans="1:9">
      <c r="A86" t="e" cm="1" vm="56">
        <f t="array" ref="A86">_FV(_FV($A$83,"manufacturing"),"products")</f>
        <v>#VALUE!</v>
      </c>
      <c r="D86" s="9" cm="1">
        <f t="array" ref="D86">IFERROR(MAX(ROUNDUP((_FV(B86,"quantity")*$B$49)*(1-$B$10)*(1-$B$36)*(1-($B$37*$B$40)),0),$B$49),0)</f>
        <v>0</v>
      </c>
      <c r="F86" s="59"/>
      <c r="G86" s="4">
        <f t="shared" si="11"/>
        <v>0</v>
      </c>
      <c r="H86" s="4">
        <f t="shared" si="12"/>
        <v>0</v>
      </c>
      <c r="I86" s="11">
        <f t="shared" si="10"/>
        <v>0</v>
      </c>
    </row>
    <row r="87" spans="1:9">
      <c r="D87" s="9" cm="1">
        <f t="array" ref="D87">IFERROR(MAX(ROUNDUP((_FV(B87,"quantity")*$B$49)*(1-$B$10)*(1-$B$36)*(1-($B$37*$B$40)),0),$B$49),0)</f>
        <v>0</v>
      </c>
      <c r="F87" s="59"/>
      <c r="G87" s="4">
        <f t="shared" si="11"/>
        <v>0</v>
      </c>
      <c r="H87" s="4">
        <f t="shared" si="12"/>
        <v>0</v>
      </c>
      <c r="I87" s="11">
        <f t="shared" si="10"/>
        <v>0</v>
      </c>
    </row>
    <row r="88" spans="1:9">
      <c r="D88" s="9" cm="1">
        <f t="array" ref="D88">IFERROR(MAX(ROUNDUP((_FV(B88,"quantity")*$B$49)*(1-$B$10)*(1-$B$36)*(1-($B$37*$B$40)),0),$B$49),0)</f>
        <v>0</v>
      </c>
      <c r="F88" s="59"/>
      <c r="G88" s="4">
        <f t="shared" si="11"/>
        <v>0</v>
      </c>
      <c r="H88" s="4">
        <f t="shared" si="12"/>
        <v>0</v>
      </c>
      <c r="I88" s="11">
        <f t="shared" si="10"/>
        <v>0</v>
      </c>
    </row>
    <row r="89" spans="1:9">
      <c r="D89" s="9" cm="1">
        <f t="array" ref="D89">IFERROR(MAX(ROUNDUP((_FV(B89,"quantity")*$B$49)*(1-$B$10)*(1-$B$36)*(1-($B$37*$B$40)),0),$B$49),0)</f>
        <v>0</v>
      </c>
      <c r="F89" s="59"/>
      <c r="G89" s="4">
        <f t="shared" si="11"/>
        <v>0</v>
      </c>
      <c r="H89" s="4">
        <f t="shared" si="12"/>
        <v>0</v>
      </c>
      <c r="I89" s="11">
        <f t="shared" si="10"/>
        <v>0</v>
      </c>
    </row>
    <row r="90" spans="1:9">
      <c r="D90" s="9" cm="1">
        <f t="array" ref="D90">IFERROR(MAX(ROUNDUP((_FV(B90,"quantity")*$B$49)*(1-$B$10)*(1-$B$36)*(1-($B$37*$B$40)),0),$B$49),0)</f>
        <v>0</v>
      </c>
      <c r="F90" s="59"/>
      <c r="G90" s="4">
        <f t="shared" si="11"/>
        <v>0</v>
      </c>
      <c r="H90" s="4">
        <f t="shared" si="12"/>
        <v>0</v>
      </c>
      <c r="I90" s="11">
        <f t="shared" si="10"/>
        <v>0</v>
      </c>
    </row>
    <row r="91" spans="1:9">
      <c r="D91" s="9" cm="1">
        <f t="array" ref="D91">IFERROR(MAX(ROUNDUP((_FV(B91,"quantity")*$B$49)*(1-$B$10)*(1-$B$36)*(1-($B$37*$B$40)),0),$B$49),0)</f>
        <v>0</v>
      </c>
      <c r="F91" s="59"/>
      <c r="G91" s="4">
        <f t="shared" si="11"/>
        <v>0</v>
      </c>
      <c r="H91" s="4">
        <f t="shared" si="12"/>
        <v>0</v>
      </c>
      <c r="I91" s="11">
        <f t="shared" si="10"/>
        <v>0</v>
      </c>
    </row>
    <row r="92" spans="1:9">
      <c r="D92" s="9" cm="1">
        <f t="array" ref="D92">IFERROR(MAX(ROUNDUP((_FV(B92,"quantity")*$B$49)*(1-$B$10)*(1-$B$36)*(1-($B$37*$B$40)),0),$B$49),0)</f>
        <v>0</v>
      </c>
      <c r="F92" s="59"/>
      <c r="G92" s="4">
        <f t="shared" si="11"/>
        <v>0</v>
      </c>
      <c r="H92" s="4">
        <f t="shared" si="12"/>
        <v>0</v>
      </c>
      <c r="I92" s="11">
        <f t="shared" si="10"/>
        <v>0</v>
      </c>
    </row>
    <row r="93" spans="1:9">
      <c r="D93" s="9" cm="1">
        <f t="array" ref="D93">IFERROR(MAX(ROUNDUP((_FV(B93,"quantity")*$B$49)*(1-$B$10)*(1-$B$36)*(1-($B$37*$B$40)),0),$B$49),0)</f>
        <v>0</v>
      </c>
      <c r="F93" s="59"/>
      <c r="G93" s="4">
        <f t="shared" si="11"/>
        <v>0</v>
      </c>
      <c r="H93" s="4">
        <f t="shared" si="12"/>
        <v>0</v>
      </c>
      <c r="I93" s="11">
        <f t="shared" si="10"/>
        <v>0</v>
      </c>
    </row>
    <row r="94" spans="1:9">
      <c r="D94" s="9" cm="1">
        <f t="array" ref="D94">IFERROR(MAX(ROUNDUP((_FV(B94,"quantity")*$B$49)*(1-$B$10)*(1-$B$36)*(1-($B$37*$B$40)),0),$B$49),0)</f>
        <v>0</v>
      </c>
      <c r="F94" s="59"/>
      <c r="G94" s="4">
        <f t="shared" si="11"/>
        <v>0</v>
      </c>
      <c r="H94" s="4">
        <f t="shared" si="12"/>
        <v>0</v>
      </c>
      <c r="I94" s="11">
        <f t="shared" si="10"/>
        <v>0</v>
      </c>
    </row>
    <row r="95" spans="1:9">
      <c r="D95" s="9" cm="1">
        <f t="array" ref="D95">IFERROR(MAX(ROUNDUP((_FV(B95,"quantity")*$B$49)*(1-$B$10)*(1-$B$36)*(1-($B$37*$B$40)),0),$B$49),0)</f>
        <v>0</v>
      </c>
      <c r="F95" s="59"/>
      <c r="G95" s="4">
        <f t="shared" si="11"/>
        <v>0</v>
      </c>
      <c r="H95" s="4">
        <f t="shared" si="12"/>
        <v>0</v>
      </c>
      <c r="I95" s="11">
        <f t="shared" si="10"/>
        <v>0</v>
      </c>
    </row>
    <row r="96" spans="1:9">
      <c r="D96" s="9" cm="1">
        <f t="array" ref="D96">IFERROR(MAX(ROUNDUP((_FV(B96,"quantity")*$B$49)*(1-$B$10)*(1-$B$36)*(1-($B$37*$B$40)),0),$B$49),0)</f>
        <v>0</v>
      </c>
      <c r="F96" s="59"/>
      <c r="G96" s="4">
        <f t="shared" si="11"/>
        <v>0</v>
      </c>
      <c r="H96" s="4">
        <f t="shared" si="12"/>
        <v>0</v>
      </c>
      <c r="I96" s="11">
        <f t="shared" si="10"/>
        <v>0</v>
      </c>
    </row>
    <row r="97" spans="4:9">
      <c r="D97" s="9" cm="1">
        <f t="array" ref="D97">IFERROR(MAX(ROUNDUP((_FV(B97,"quantity")*$B$49)*(1-$B$10)*(1-$B$36)*(1-($B$37*$B$40)),0),$B$49),0)</f>
        <v>0</v>
      </c>
      <c r="F97" s="59"/>
      <c r="G97" s="4">
        <f t="shared" si="11"/>
        <v>0</v>
      </c>
      <c r="H97" s="4">
        <f t="shared" si="12"/>
        <v>0</v>
      </c>
      <c r="I97" s="11">
        <f t="shared" si="10"/>
        <v>0</v>
      </c>
    </row>
    <row r="98" spans="4:9">
      <c r="D98" s="9" cm="1">
        <f t="array" ref="D98">IFERROR(MAX(ROUNDUP((_FV(B98,"quantity")*$B$49)*(1-$B$10)*(1-$B$36)*(1-($B$37*$B$40)),0),$B$49),0)</f>
        <v>0</v>
      </c>
      <c r="F98" s="59"/>
      <c r="G98" s="4">
        <f t="shared" si="11"/>
        <v>0</v>
      </c>
      <c r="H98" s="4">
        <f t="shared" si="12"/>
        <v>0</v>
      </c>
      <c r="I98" s="11">
        <f t="shared" si="10"/>
        <v>0</v>
      </c>
    </row>
    <row r="99" spans="4:9">
      <c r="D99" s="9" cm="1">
        <f t="array" ref="D99">IFERROR(MAX(ROUNDUP((_FV(B99,"quantity")*$B$49)*(1-$B$10)*(1-$B$36)*(1-($B$37*$B$40)),0),$B$49),0)</f>
        <v>0</v>
      </c>
      <c r="F99" s="59"/>
      <c r="G99" s="4">
        <f t="shared" si="11"/>
        <v>0</v>
      </c>
      <c r="H99" s="4">
        <f t="shared" si="12"/>
        <v>0</v>
      </c>
      <c r="I99" s="11">
        <f t="shared" si="10"/>
        <v>0</v>
      </c>
    </row>
    <row r="100" spans="4:9">
      <c r="D100" s="9" cm="1">
        <f t="array" ref="D100">IFERROR(MAX(ROUNDUP((_FV(B100,"quantity")*$B$49)*(1-$B$10)*(1-$B$36)*(1-($B$37*$B$40)),0),$B$49),0)</f>
        <v>0</v>
      </c>
      <c r="F100" s="59"/>
      <c r="G100" s="4">
        <f t="shared" si="11"/>
        <v>0</v>
      </c>
      <c r="H100" s="4">
        <f t="shared" si="12"/>
        <v>0</v>
      </c>
      <c r="I100" s="11">
        <f t="shared" si="10"/>
        <v>0</v>
      </c>
    </row>
    <row r="101" spans="4:9">
      <c r="D101" s="9" cm="1">
        <f t="array" ref="D101">IFERROR(MAX(ROUNDUP((_FV(B101,"quantity")*$B$49)*(1-$B$10)*(1-$B$36)*(1-($B$37*$B$40)),0),$B$49),0)</f>
        <v>0</v>
      </c>
      <c r="F101" s="59"/>
      <c r="G101" s="4">
        <f t="shared" si="11"/>
        <v>0</v>
      </c>
      <c r="H101" s="4">
        <f t="shared" si="12"/>
        <v>0</v>
      </c>
      <c r="I101" s="11">
        <f t="shared" si="10"/>
        <v>0</v>
      </c>
    </row>
    <row r="102" spans="4:9">
      <c r="D102" s="9" cm="1">
        <f t="array" ref="D102">IFERROR(MAX(ROUNDUP((_FV(B102,"quantity")*$B$49)*(1-$B$10)*(1-$B$36)*(1-($B$37*$B$40)),0),$B$49),0)</f>
        <v>0</v>
      </c>
      <c r="F102" s="59"/>
      <c r="G102" s="4">
        <f t="shared" si="11"/>
        <v>0</v>
      </c>
      <c r="H102" s="4">
        <f t="shared" si="12"/>
        <v>0</v>
      </c>
      <c r="I102" s="11">
        <f t="shared" si="10"/>
        <v>0</v>
      </c>
    </row>
    <row r="103" spans="4:9">
      <c r="D103" s="9" cm="1">
        <f t="array" ref="D103">IFERROR(MAX(ROUNDUP((_FV(B103,"quantity")*$B$49)*(1-$B$10)*(1-$B$36)*(1-($B$37*$B$40)),0),$B$49),0)</f>
        <v>0</v>
      </c>
      <c r="F103" s="59"/>
      <c r="G103" s="4">
        <f t="shared" si="11"/>
        <v>0</v>
      </c>
      <c r="H103" s="4">
        <f t="shared" si="12"/>
        <v>0</v>
      </c>
      <c r="I103" s="11">
        <f t="shared" si="10"/>
        <v>0</v>
      </c>
    </row>
    <row r="104" spans="4:9">
      <c r="D104" s="9" cm="1">
        <f t="array" ref="D104">IFERROR(MAX(ROUNDUP((_FV(B104,"quantity")*$B$49)*(1-$B$10)*(1-$B$36)*(1-($B$37*$B$40)),0),$B$49),0)</f>
        <v>0</v>
      </c>
      <c r="F104" s="59"/>
      <c r="G104" s="4">
        <f t="shared" si="11"/>
        <v>0</v>
      </c>
      <c r="H104" s="4">
        <f t="shared" si="12"/>
        <v>0</v>
      </c>
      <c r="I104" s="11">
        <f t="shared" si="10"/>
        <v>0</v>
      </c>
    </row>
    <row r="105" spans="4:9">
      <c r="D105" s="9" cm="1">
        <f t="array" ref="D105">IFERROR(MAX(ROUNDUP((_FV(B105,"quantity")*$B$49)*(1-$B$10)*(1-$B$36)*(1-($B$37*$B$40)),0),$B$49),0)</f>
        <v>0</v>
      </c>
      <c r="F105" s="59"/>
      <c r="G105" s="4">
        <f t="shared" si="11"/>
        <v>0</v>
      </c>
      <c r="H105" s="4">
        <f t="shared" si="12"/>
        <v>0</v>
      </c>
      <c r="I105" s="11">
        <f t="shared" si="10"/>
        <v>0</v>
      </c>
    </row>
    <row r="106" spans="4:9">
      <c r="D106" s="9" cm="1">
        <f t="array" ref="D106">IFERROR(MAX(ROUNDUP((_FV(B106,"quantity")*$B$49)*(1-$B$10)*(1-$B$36)*(1-($B$37*$B$40)),0),$B$49),0)</f>
        <v>0</v>
      </c>
      <c r="F106" s="59"/>
      <c r="G106" s="4">
        <f t="shared" si="11"/>
        <v>0</v>
      </c>
      <c r="H106" s="4">
        <f t="shared" si="12"/>
        <v>0</v>
      </c>
      <c r="I106" s="11">
        <f t="shared" si="10"/>
        <v>0</v>
      </c>
    </row>
    <row r="107" spans="4:9">
      <c r="D107" s="9" cm="1">
        <f t="array" ref="D107">IFERROR(MAX(ROUNDUP((_FV(B107,"quantity")*$B$49)*(1-$B$10)*(1-$B$36)*(1-($B$37*$B$40)),0),$B$49),0)</f>
        <v>0</v>
      </c>
      <c r="F107" s="59"/>
      <c r="G107" s="4">
        <f t="shared" si="11"/>
        <v>0</v>
      </c>
      <c r="H107" s="4">
        <f t="shared" si="12"/>
        <v>0</v>
      </c>
      <c r="I107" s="11">
        <f t="shared" si="10"/>
        <v>0</v>
      </c>
    </row>
    <row r="108" spans="4:9">
      <c r="D108" s="9" cm="1">
        <f t="array" ref="D108">IFERROR(MAX(ROUNDUP((_FV(B108,"quantity")*$B$49)*(1-$B$10)*(1-$B$36)*(1-($B$37*$B$40)),0),$B$49),0)</f>
        <v>0</v>
      </c>
      <c r="F108" s="59"/>
      <c r="G108" s="4">
        <f t="shared" si="11"/>
        <v>0</v>
      </c>
      <c r="H108" s="4">
        <f t="shared" si="12"/>
        <v>0</v>
      </c>
      <c r="I108" s="11">
        <f t="shared" si="10"/>
        <v>0</v>
      </c>
    </row>
    <row r="109" spans="4:9">
      <c r="D109" s="9" cm="1">
        <f t="array" ref="D109">IFERROR(MAX(ROUNDUP((_FV(B109,"quantity")*$B$49)*(1-$B$10)*(1-$B$36)*(1-($B$37*$B$40)),0),$B$49),0)</f>
        <v>0</v>
      </c>
      <c r="F109" s="59"/>
      <c r="G109" s="4">
        <f t="shared" si="11"/>
        <v>0</v>
      </c>
      <c r="H109" s="4">
        <f t="shared" si="12"/>
        <v>0</v>
      </c>
      <c r="I109" s="11">
        <f t="shared" si="10"/>
        <v>0</v>
      </c>
    </row>
    <row r="110" spans="4:9">
      <c r="D110" s="9" cm="1">
        <f t="array" ref="D110">IFERROR(MAX(ROUNDUP((_FV(B110,"quantity")*$B$49)*(1-$B$10)*(1-$B$36)*(1-($B$37*$B$40)),0),$B$49),0)</f>
        <v>0</v>
      </c>
      <c r="F110" s="59"/>
      <c r="G110" s="4">
        <f t="shared" si="11"/>
        <v>0</v>
      </c>
      <c r="H110" s="4">
        <f t="shared" si="12"/>
        <v>0</v>
      </c>
      <c r="I110" s="11">
        <f t="shared" si="10"/>
        <v>0</v>
      </c>
    </row>
    <row r="111" spans="4:9">
      <c r="D111" s="9" cm="1">
        <f t="array" ref="D111">IFERROR(MAX(ROUNDUP((_FV(B111,"quantity")*$B$49)*(1-$B$10)*(1-$B$36)*(1-($B$37*$B$40)),0),$B$49),0)</f>
        <v>0</v>
      </c>
      <c r="F111" s="59"/>
      <c r="G111" s="4">
        <f t="shared" si="11"/>
        <v>0</v>
      </c>
      <c r="H111" s="4">
        <f t="shared" si="12"/>
        <v>0</v>
      </c>
      <c r="I111" s="11">
        <f t="shared" si="10"/>
        <v>0</v>
      </c>
    </row>
    <row r="112" spans="4:9">
      <c r="D112" s="9" cm="1">
        <f t="array" ref="D112">IFERROR(MAX(ROUNDUP((_FV(B112,"quantity")*$B$49)*(1-$B$10)*(1-$B$36)*(1-($B$37*$B$40)),0),$B$49),0)</f>
        <v>0</v>
      </c>
      <c r="F112" s="59"/>
      <c r="G112" s="4">
        <f t="shared" si="11"/>
        <v>0</v>
      </c>
      <c r="H112" s="4">
        <f t="shared" si="12"/>
        <v>0</v>
      </c>
      <c r="I112" s="11">
        <f t="shared" si="10"/>
        <v>0</v>
      </c>
    </row>
    <row r="113" spans="4:9">
      <c r="D113" s="9" cm="1">
        <f t="array" ref="D113">IFERROR(MAX(ROUNDUP((_FV(B113,"quantity")*$B$49)*(1-$B$10)*(1-$B$36)*(1-($B$37*$B$40)),0),$B$49),0)</f>
        <v>0</v>
      </c>
      <c r="F113" s="59"/>
      <c r="G113" s="4">
        <f t="shared" si="11"/>
        <v>0</v>
      </c>
      <c r="H113" s="4">
        <f t="shared" si="12"/>
        <v>0</v>
      </c>
      <c r="I113" s="11">
        <f t="shared" si="10"/>
        <v>0</v>
      </c>
    </row>
    <row r="114" spans="4:9">
      <c r="D114" s="9" cm="1">
        <f t="array" ref="D114">IFERROR(MAX(ROUNDUP((_FV(B114,"quantity")*$B$49)*(1-$B$10)*(1-$B$36)*(1-($B$37*$B$40)),0),$B$49),0)</f>
        <v>0</v>
      </c>
      <c r="F114" s="59"/>
      <c r="G114" s="4">
        <f t="shared" si="11"/>
        <v>0</v>
      </c>
      <c r="H114" s="4">
        <f t="shared" si="12"/>
        <v>0</v>
      </c>
      <c r="I114" s="11">
        <f t="shared" si="10"/>
        <v>0</v>
      </c>
    </row>
    <row r="115" spans="4:9">
      <c r="D115" s="9" cm="1">
        <f t="array" ref="D115">IFERROR(MAX(ROUNDUP((_FV(B115,"quantity")*$B$49)*(1-$B$10)*(1-$B$36)*(1-($B$37*$B$40)),0),$B$49),0)</f>
        <v>0</v>
      </c>
      <c r="F115" s="59"/>
      <c r="G115" s="4">
        <f t="shared" si="11"/>
        <v>0</v>
      </c>
      <c r="H115" s="4">
        <f t="shared" si="12"/>
        <v>0</v>
      </c>
      <c r="I115" s="11">
        <f t="shared" si="10"/>
        <v>0</v>
      </c>
    </row>
    <row r="116" spans="4:9">
      <c r="D116" s="9" cm="1">
        <f t="array" ref="D116">IFERROR(MAX(ROUNDUP((_FV(B116,"quantity")*$B$49)*(1-$B$10)*(1-$B$36)*(1-($B$37*$B$40)),0),$B$49),0)</f>
        <v>0</v>
      </c>
      <c r="F116" s="59"/>
      <c r="G116" s="4">
        <f t="shared" si="11"/>
        <v>0</v>
      </c>
      <c r="H116" s="4">
        <f t="shared" si="12"/>
        <v>0</v>
      </c>
      <c r="I116" s="11">
        <f t="shared" si="10"/>
        <v>0</v>
      </c>
    </row>
    <row r="117" spans="4:9">
      <c r="D117" s="9" cm="1">
        <f t="array" ref="D117">IFERROR(MAX(ROUNDUP((_FV(B117,"quantity")*$B$49)*(1-$B$10)*(1-$B$36)*(1-($B$37*$B$40)),0),$B$49),0)</f>
        <v>0</v>
      </c>
      <c r="F117" s="59"/>
      <c r="G117" s="4">
        <f t="shared" si="11"/>
        <v>0</v>
      </c>
      <c r="H117" s="4">
        <f t="shared" si="12"/>
        <v>0</v>
      </c>
      <c r="I117" s="11">
        <f t="shared" si="10"/>
        <v>0</v>
      </c>
    </row>
    <row r="118" spans="4:9">
      <c r="D118" s="9" cm="1">
        <f t="array" ref="D118">IFERROR(MAX(ROUNDUP((_FV(B118,"quantity")*$B$49)*(1-$B$10)*(1-$B$36)*(1-($B$37*$B$40)),0),$B$49),0)</f>
        <v>0</v>
      </c>
      <c r="F118" s="59"/>
      <c r="G118" s="4">
        <f t="shared" si="11"/>
        <v>0</v>
      </c>
      <c r="H118" s="4">
        <f t="shared" si="12"/>
        <v>0</v>
      </c>
      <c r="I118" s="11">
        <f t="shared" si="10"/>
        <v>0</v>
      </c>
    </row>
    <row r="119" spans="4:9">
      <c r="D119" s="9" cm="1">
        <f t="array" ref="D119">IFERROR(MAX(ROUNDUP((_FV(B119,"quantity")*$B$49)*(1-$B$10)*(1-$B$36)*(1-($B$37*$B$40)),0),$B$49),0)</f>
        <v>0</v>
      </c>
      <c r="F119" s="59"/>
      <c r="G119" s="4">
        <f t="shared" si="11"/>
        <v>0</v>
      </c>
      <c r="H119" s="4">
        <f t="shared" si="12"/>
        <v>0</v>
      </c>
      <c r="I119" s="11">
        <f t="shared" si="10"/>
        <v>0</v>
      </c>
    </row>
    <row r="120" spans="4:9">
      <c r="D120" s="9" cm="1">
        <f t="array" ref="D120">IFERROR(MAX(ROUNDUP((_FV(B120,"quantity")*$B$49)*(1-$B$10)*(1-$B$36)*(1-($B$37*$B$40)),0),$B$49),0)</f>
        <v>0</v>
      </c>
      <c r="F120" s="59"/>
      <c r="G120" s="4">
        <f t="shared" si="11"/>
        <v>0</v>
      </c>
      <c r="H120" s="4">
        <f t="shared" si="12"/>
        <v>0</v>
      </c>
      <c r="I120" s="11">
        <f t="shared" si="10"/>
        <v>0</v>
      </c>
    </row>
    <row r="121" spans="4:9">
      <c r="D121" s="9" cm="1">
        <f t="array" ref="D121">IFERROR(MAX(ROUNDUP((_FV(B121,"quantity")*$B$49)*(1-$B$10)*(1-$B$36)*(1-($B$37*$B$40)),0),$B$49),0)</f>
        <v>0</v>
      </c>
      <c r="F121" s="59"/>
      <c r="G121" s="4">
        <f t="shared" si="11"/>
        <v>0</v>
      </c>
      <c r="H121" s="4">
        <f t="shared" si="12"/>
        <v>0</v>
      </c>
      <c r="I121" s="11">
        <f t="shared" si="10"/>
        <v>0</v>
      </c>
    </row>
    <row r="122" spans="4:9">
      <c r="D122" s="9" cm="1">
        <f t="array" ref="D122">IFERROR(MAX(ROUNDUP((_FV(B122,"quantity")*$B$49)*(1-$B$10)*(1-$B$36)*(1-($B$37*$B$40)),0),$B$49),0)</f>
        <v>0</v>
      </c>
      <c r="F122" s="59"/>
      <c r="G122" s="4">
        <f t="shared" si="11"/>
        <v>0</v>
      </c>
      <c r="H122" s="4">
        <f t="shared" si="12"/>
        <v>0</v>
      </c>
      <c r="I122" s="11">
        <f t="shared" si="10"/>
        <v>0</v>
      </c>
    </row>
    <row r="123" spans="4:9">
      <c r="D123" s="9" cm="1">
        <f t="array" ref="D123">IFERROR(MAX(ROUNDUP((_FV(B123,"quantity")*$B$49)*(1-$B$10)*(1-$B$36)*(1-($B$37*$B$40)),0),$B$49),0)</f>
        <v>0</v>
      </c>
      <c r="F123" s="59"/>
      <c r="G123" s="4">
        <f t="shared" si="11"/>
        <v>0</v>
      </c>
      <c r="H123" s="4">
        <f t="shared" si="12"/>
        <v>0</v>
      </c>
      <c r="I123" s="11">
        <f t="shared" si="10"/>
        <v>0</v>
      </c>
    </row>
    <row r="124" spans="4:9">
      <c r="D124" s="9" cm="1">
        <f t="array" ref="D124">IFERROR(MAX(ROUNDUP((_FV(B124,"quantity")*$B$49)*(1-$B$10)*(1-$B$36)*(1-($B$37*$B$40)),0),$B$49),0)</f>
        <v>0</v>
      </c>
      <c r="F124" s="59"/>
      <c r="G124" s="4">
        <f t="shared" si="11"/>
        <v>0</v>
      </c>
      <c r="H124" s="4">
        <f t="shared" si="12"/>
        <v>0</v>
      </c>
      <c r="I124" s="11">
        <f t="shared" si="10"/>
        <v>0</v>
      </c>
    </row>
    <row r="125" spans="4:9">
      <c r="D125" s="9" cm="1">
        <f t="array" ref="D125">IFERROR(MAX(ROUNDUP((_FV(B125,"quantity")*$B$49)*(1-$B$10)*(1-$B$36)*(1-($B$37*$B$40)),0),$B$49),0)</f>
        <v>0</v>
      </c>
      <c r="F125" s="59"/>
      <c r="G125" s="4">
        <f t="shared" si="11"/>
        <v>0</v>
      </c>
      <c r="H125" s="4">
        <f t="shared" si="12"/>
        <v>0</v>
      </c>
      <c r="I125" s="11">
        <f t="shared" si="10"/>
        <v>0</v>
      </c>
    </row>
    <row r="126" spans="4:9">
      <c r="D126" s="9" cm="1">
        <f t="array" ref="D126">IFERROR(MAX(ROUNDUP((_FV(B126,"quantity")*$B$49)*(1-$B$10)*(1-$B$36)*(1-($B$37*$B$40)),0),$B$49),0)</f>
        <v>0</v>
      </c>
      <c r="F126" s="59"/>
      <c r="G126" s="4">
        <f t="shared" si="11"/>
        <v>0</v>
      </c>
      <c r="H126" s="4">
        <f t="shared" si="12"/>
        <v>0</v>
      </c>
      <c r="I126" s="11">
        <f t="shared" si="10"/>
        <v>0</v>
      </c>
    </row>
    <row r="127" spans="4:9">
      <c r="D127" s="9" cm="1">
        <f t="array" ref="D127">IFERROR(MAX(ROUNDUP((_FV(B127,"quantity")*$B$49)*(1-$B$10)*(1-$B$36)*(1-($B$37*$B$40)),0),$B$49),0)</f>
        <v>0</v>
      </c>
      <c r="F127" s="59"/>
      <c r="G127" s="4">
        <f t="shared" si="11"/>
        <v>0</v>
      </c>
      <c r="H127" s="4">
        <f t="shared" si="12"/>
        <v>0</v>
      </c>
      <c r="I127" s="11">
        <f t="shared" si="10"/>
        <v>0</v>
      </c>
    </row>
    <row r="128" spans="4:9">
      <c r="D128" s="9" cm="1">
        <f t="array" ref="D128">IFERROR(MAX(ROUNDUP((_FV(B128,"quantity")*$B$49)*(1-$B$10)*(1-$B$36)*(1-($B$37*$B$40)),0),$B$49),0)</f>
        <v>0</v>
      </c>
      <c r="F128" s="59"/>
      <c r="G128" s="4">
        <f t="shared" si="11"/>
        <v>0</v>
      </c>
      <c r="H128" s="4">
        <f t="shared" si="12"/>
        <v>0</v>
      </c>
      <c r="I128" s="11">
        <f t="shared" si="10"/>
        <v>0</v>
      </c>
    </row>
    <row r="129" spans="4:9">
      <c r="D129" s="9" cm="1">
        <f t="array" ref="D129">IFERROR(MAX(ROUNDUP((_FV(B129,"quantity")*$B$49)*(1-$B$10)*(1-$B$36)*(1-($B$37*$B$40)),0),$B$49),0)</f>
        <v>0</v>
      </c>
      <c r="F129" s="59"/>
      <c r="G129" s="4">
        <f t="shared" si="11"/>
        <v>0</v>
      </c>
      <c r="H129" s="4">
        <f t="shared" si="12"/>
        <v>0</v>
      </c>
      <c r="I129" s="11">
        <f t="shared" si="10"/>
        <v>0</v>
      </c>
    </row>
    <row r="130" spans="4:9">
      <c r="D130" s="9" cm="1">
        <f t="array" ref="D130">IFERROR(MAX(ROUNDUP((_FV(B130,"quantity")*$B$49)*(1-$B$10)*(1-$B$36)*(1-($B$37*$B$40)),0),$B$49),0)</f>
        <v>0</v>
      </c>
      <c r="F130" s="59"/>
      <c r="G130" s="4">
        <f t="shared" si="11"/>
        <v>0</v>
      </c>
      <c r="H130" s="4">
        <f t="shared" si="12"/>
        <v>0</v>
      </c>
      <c r="I130" s="11">
        <f t="shared" si="10"/>
        <v>0</v>
      </c>
    </row>
    <row r="131" spans="4:9">
      <c r="D131" s="9" cm="1">
        <f t="array" ref="D131">IFERROR(MAX(ROUNDUP((_FV(B131,"quantity")*$B$49)*(1-$B$10)*(1-$B$36)*(1-($B$37*$B$40)),0),$B$49),0)</f>
        <v>0</v>
      </c>
      <c r="F131" s="59"/>
      <c r="G131" s="4">
        <f t="shared" si="11"/>
        <v>0</v>
      </c>
      <c r="H131" s="4">
        <f t="shared" si="12"/>
        <v>0</v>
      </c>
      <c r="I131" s="11">
        <f t="shared" si="10"/>
        <v>0</v>
      </c>
    </row>
    <row r="132" spans="4:9">
      <c r="D132" s="9" cm="1">
        <f t="array" ref="D132">IFERROR(MAX(ROUNDUP((_FV(B132,"quantity")*$B$49)*(1-$B$10)*(1-$B$36)*(1-($B$37*$B$40)),0),$B$49),0)</f>
        <v>0</v>
      </c>
      <c r="F132" s="59"/>
      <c r="G132" s="4">
        <f t="shared" si="11"/>
        <v>0</v>
      </c>
      <c r="H132" s="4">
        <f t="shared" si="12"/>
        <v>0</v>
      </c>
      <c r="I132" s="11">
        <f t="shared" si="10"/>
        <v>0</v>
      </c>
    </row>
    <row r="133" spans="4:9">
      <c r="D133" s="9" cm="1">
        <f t="array" ref="D133">IFERROR(MAX(ROUNDUP((_FV(B133,"quantity")*$B$49)*(1-$B$10)*(1-$B$36)*(1-($B$37*$B$40)),0),$B$49),0)</f>
        <v>0</v>
      </c>
      <c r="F133" s="59"/>
      <c r="G133" s="4">
        <f t="shared" si="11"/>
        <v>0</v>
      </c>
      <c r="H133" s="4">
        <f t="shared" si="12"/>
        <v>0</v>
      </c>
      <c r="I133" s="11">
        <f t="shared" si="10"/>
        <v>0</v>
      </c>
    </row>
    <row r="134" spans="4:9">
      <c r="D134" s="9" cm="1">
        <f t="array" ref="D134">IFERROR(MAX(ROUNDUP((_FV(B134,"quantity")*$B$49)*(1-$B$10)*(1-$B$36)*(1-($B$37*$B$40)),0),$B$49),0)</f>
        <v>0</v>
      </c>
      <c r="F134" s="59"/>
      <c r="G134" s="4">
        <f t="shared" si="11"/>
        <v>0</v>
      </c>
      <c r="H134" s="4">
        <f t="shared" si="12"/>
        <v>0</v>
      </c>
      <c r="I134" s="11">
        <f t="shared" si="10"/>
        <v>0</v>
      </c>
    </row>
    <row r="135" spans="4:9">
      <c r="D135" s="9" cm="1">
        <f t="array" ref="D135">IFERROR(MAX(ROUNDUP((_FV(B135,"quantity")*$B$49)*(1-$B$10)*(1-$B$36)*(1-($B$37*$B$40)),0),$B$49),0)</f>
        <v>0</v>
      </c>
      <c r="F135" s="59"/>
      <c r="G135" s="4">
        <f t="shared" si="11"/>
        <v>0</v>
      </c>
      <c r="H135" s="4">
        <f t="shared" si="12"/>
        <v>0</v>
      </c>
      <c r="I135" s="11">
        <f t="shared" si="10"/>
        <v>0</v>
      </c>
    </row>
    <row r="136" spans="4:9">
      <c r="D136" s="9" cm="1">
        <f t="array" ref="D136">IFERROR(MAX(ROUNDUP((_FV(B136,"quantity")*$B$49)*(1-$B$10)*(1-$B$36)*(1-($B$37*$B$40)),0),$B$49),0)</f>
        <v>0</v>
      </c>
      <c r="F136" s="59"/>
      <c r="G136" s="4">
        <f t="shared" si="11"/>
        <v>0</v>
      </c>
      <c r="H136" s="4">
        <f t="shared" si="12"/>
        <v>0</v>
      </c>
      <c r="I136" s="11">
        <f t="shared" si="10"/>
        <v>0</v>
      </c>
    </row>
    <row r="137" spans="4:9">
      <c r="D137" s="9" cm="1">
        <f t="array" ref="D137">IFERROR(MAX(ROUNDUP((_FV(B137,"quantity")*$B$49)*(1-$B$10)*(1-$B$36)*(1-($B$37*$B$40)),0),$B$49),0)</f>
        <v>0</v>
      </c>
      <c r="F137" s="59"/>
      <c r="G137" s="4">
        <f t="shared" si="11"/>
        <v>0</v>
      </c>
      <c r="H137" s="4">
        <f t="shared" si="12"/>
        <v>0</v>
      </c>
      <c r="I137" s="11">
        <f t="shared" si="10"/>
        <v>0</v>
      </c>
    </row>
    <row r="138" spans="4:9">
      <c r="D138" s="9" cm="1">
        <f t="array" ref="D138">IFERROR(MAX(ROUNDUP((_FV(B138,"quantity")*$B$49)*(1-$B$10)*(1-$B$36)*(1-($B$37*$B$40)),0),$B$49),0)</f>
        <v>0</v>
      </c>
      <c r="F138" s="59"/>
      <c r="G138" s="4">
        <f t="shared" si="11"/>
        <v>0</v>
      </c>
      <c r="H138" s="4">
        <f t="shared" si="12"/>
        <v>0</v>
      </c>
      <c r="I138" s="11">
        <f t="shared" si="10"/>
        <v>0</v>
      </c>
    </row>
    <row r="139" spans="4:9">
      <c r="D139" s="9" cm="1">
        <f t="array" ref="D139">IFERROR(MAX(ROUNDUP((_FV(B139,"quantity")*$B$49)*(1-$B$10)*(1-$B$36)*(1-($B$37*$B$40)),0),$B$49),0)</f>
        <v>0</v>
      </c>
      <c r="F139" s="59"/>
      <c r="G139" s="4">
        <f t="shared" si="11"/>
        <v>0</v>
      </c>
      <c r="H139" s="4">
        <f t="shared" si="12"/>
        <v>0</v>
      </c>
      <c r="I139" s="11">
        <f t="shared" si="10"/>
        <v>0</v>
      </c>
    </row>
    <row r="140" spans="4:9">
      <c r="D140" s="9" cm="1">
        <f t="array" ref="D140">IFERROR(MAX(ROUNDUP((_FV(B140,"quantity")*$B$49)*(1-$B$10)*(1-$B$36)*(1-($B$37*$B$40)),0),$B$49),0)</f>
        <v>0</v>
      </c>
      <c r="F140" s="59"/>
      <c r="G140" s="4">
        <f t="shared" si="11"/>
        <v>0</v>
      </c>
      <c r="H140" s="4">
        <f t="shared" si="12"/>
        <v>0</v>
      </c>
      <c r="I140" s="11">
        <f t="shared" si="10"/>
        <v>0</v>
      </c>
    </row>
    <row r="141" spans="4:9">
      <c r="D141" s="9" cm="1">
        <f t="array" ref="D141">IFERROR(MAX(ROUNDUP((_FV(B141,"quantity")*$B$49)*(1-$B$10)*(1-$B$36)*(1-($B$37*$B$40)),0),$B$49),0)</f>
        <v>0</v>
      </c>
      <c r="F141" s="59"/>
      <c r="G141" s="4">
        <f t="shared" si="11"/>
        <v>0</v>
      </c>
      <c r="H141" s="4">
        <f t="shared" si="12"/>
        <v>0</v>
      </c>
      <c r="I141" s="11">
        <f t="shared" si="10"/>
        <v>0</v>
      </c>
    </row>
    <row r="142" spans="4:9">
      <c r="D142" s="9" cm="1">
        <f t="array" ref="D142">IFERROR(MAX(ROUNDUP((_FV(B142,"quantity")*$B$49)*(1-$B$10)*(1-$B$36)*(1-($B$37*$B$40)),0),$B$49),0)</f>
        <v>0</v>
      </c>
      <c r="F142" s="59"/>
      <c r="G142" s="4">
        <f t="shared" si="11"/>
        <v>0</v>
      </c>
      <c r="H142" s="4">
        <f t="shared" si="12"/>
        <v>0</v>
      </c>
      <c r="I142" s="11">
        <f t="shared" si="10"/>
        <v>0</v>
      </c>
    </row>
    <row r="143" spans="4:9">
      <c r="D143" s="9" cm="1">
        <f t="array" ref="D143">IFERROR(MAX(ROUNDUP((_FV(B143,"quantity")*$B$49)*(1-$B$10)*(1-$B$36)*(1-($B$37*$B$40)),0),$B$49),0)</f>
        <v>0</v>
      </c>
      <c r="F143" s="59"/>
      <c r="G143" s="4">
        <f t="shared" si="11"/>
        <v>0</v>
      </c>
      <c r="H143" s="4">
        <f t="shared" si="12"/>
        <v>0</v>
      </c>
      <c r="I143" s="11">
        <f t="shared" si="10"/>
        <v>0</v>
      </c>
    </row>
    <row r="144" spans="4:9">
      <c r="D144" s="9" cm="1">
        <f t="array" ref="D144">IFERROR(MAX(ROUNDUP((_FV(B144,"quantity")*$B$49)*(1-$B$10)*(1-$B$36)*(1-($B$37*$B$40)),0),$B$49),0)</f>
        <v>0</v>
      </c>
      <c r="F144" s="59"/>
      <c r="G144" s="4">
        <f t="shared" si="11"/>
        <v>0</v>
      </c>
      <c r="H144" s="4">
        <f t="shared" si="12"/>
        <v>0</v>
      </c>
      <c r="I144" s="11">
        <f t="shared" si="10"/>
        <v>0</v>
      </c>
    </row>
    <row r="145" spans="4:9">
      <c r="D145" s="9" cm="1">
        <f t="array" ref="D145">IFERROR(MAX(ROUNDUP((_FV(B145,"quantity")*$B$49)*(1-$B$10)*(1-$B$36)*(1-($B$37*$B$40)),0),$B$49),0)</f>
        <v>0</v>
      </c>
      <c r="F145" s="59"/>
      <c r="G145" s="4">
        <f t="shared" si="11"/>
        <v>0</v>
      </c>
      <c r="H145" s="4">
        <f t="shared" si="12"/>
        <v>0</v>
      </c>
      <c r="I145" s="11">
        <f t="shared" si="10"/>
        <v>0</v>
      </c>
    </row>
    <row r="146" spans="4:9">
      <c r="D146" s="9" cm="1">
        <f t="array" ref="D146">IFERROR(MAX(ROUNDUP((_FV(B146,"quantity")*$B$49)*(1-$B$10)*(1-$B$36)*(1-($B$37*$B$40)),0),$B$49),0)</f>
        <v>0</v>
      </c>
      <c r="F146" s="59"/>
      <c r="G146" s="4">
        <f t="shared" si="11"/>
        <v>0</v>
      </c>
      <c r="H146" s="4">
        <f t="shared" si="12"/>
        <v>0</v>
      </c>
      <c r="I146" s="11">
        <f t="shared" si="10"/>
        <v>0</v>
      </c>
    </row>
    <row r="147" spans="4:9">
      <c r="D147" s="9" cm="1">
        <f t="array" ref="D147">IFERROR(MAX(ROUNDUP((_FV(B147,"quantity")*$B$49)*(1-$B$10)*(1-$B$36)*(1-($B$37*$B$40)),0),$B$49),0)</f>
        <v>0</v>
      </c>
      <c r="F147" s="59"/>
      <c r="G147" s="4">
        <f t="shared" si="11"/>
        <v>0</v>
      </c>
      <c r="H147" s="4">
        <f t="shared" si="12"/>
        <v>0</v>
      </c>
      <c r="I147" s="11">
        <f t="shared" ref="I147:I210" si="13">H147/$B$49</f>
        <v>0</v>
      </c>
    </row>
    <row r="148" spans="4:9">
      <c r="D148" s="9" cm="1">
        <f t="array" ref="D148">IFERROR(MAX(ROUNDUP((_FV(B148,"quantity")*$B$49)*(1-$B$10)*(1-$B$36)*(1-($B$37*$B$40)),0),$B$49),0)</f>
        <v>0</v>
      </c>
      <c r="F148" s="59"/>
      <c r="G148" s="4">
        <f t="shared" ref="G148:G211" si="14">IF($F148&gt;0,$F148,E148)</f>
        <v>0</v>
      </c>
      <c r="H148" s="4">
        <f t="shared" ref="H148:H211" si="15">$D148*$G148</f>
        <v>0</v>
      </c>
      <c r="I148" s="11">
        <f t="shared" si="13"/>
        <v>0</v>
      </c>
    </row>
    <row r="149" spans="4:9">
      <c r="D149" s="9" cm="1">
        <f t="array" ref="D149">IFERROR(MAX(ROUNDUP((_FV(B149,"quantity")*$B$49)*(1-$B$10)*(1-$B$36)*(1-($B$37*$B$40)),0),$B$49),0)</f>
        <v>0</v>
      </c>
      <c r="F149" s="59"/>
      <c r="G149" s="4">
        <f t="shared" si="14"/>
        <v>0</v>
      </c>
      <c r="H149" s="4">
        <f t="shared" si="15"/>
        <v>0</v>
      </c>
      <c r="I149" s="11">
        <f t="shared" si="13"/>
        <v>0</v>
      </c>
    </row>
    <row r="150" spans="4:9">
      <c r="D150" s="9" cm="1">
        <f t="array" ref="D150">IFERROR(MAX(ROUNDUP((_FV(B150,"quantity")*$B$49)*(1-$B$10)*(1-$B$36)*(1-($B$37*$B$40)),0),$B$49),0)</f>
        <v>0</v>
      </c>
      <c r="F150" s="59"/>
      <c r="G150" s="4">
        <f t="shared" si="14"/>
        <v>0</v>
      </c>
      <c r="H150" s="4">
        <f t="shared" si="15"/>
        <v>0</v>
      </c>
      <c r="I150" s="11">
        <f t="shared" si="13"/>
        <v>0</v>
      </c>
    </row>
    <row r="151" spans="4:9">
      <c r="D151" s="9" cm="1">
        <f t="array" ref="D151">IFERROR(MAX(ROUNDUP((_FV(B151,"quantity")*$B$49)*(1-$B$10)*(1-$B$36)*(1-($B$37*$B$40)),0),$B$49),0)</f>
        <v>0</v>
      </c>
      <c r="F151" s="59"/>
      <c r="G151" s="4">
        <f t="shared" si="14"/>
        <v>0</v>
      </c>
      <c r="H151" s="4">
        <f t="shared" si="15"/>
        <v>0</v>
      </c>
      <c r="I151" s="11">
        <f t="shared" si="13"/>
        <v>0</v>
      </c>
    </row>
    <row r="152" spans="4:9">
      <c r="D152" s="9" cm="1">
        <f t="array" ref="D152">IFERROR(MAX(ROUNDUP((_FV(B152,"quantity")*$B$49)*(1-$B$10)*(1-$B$36)*(1-($B$37*$B$40)),0),$B$49),0)</f>
        <v>0</v>
      </c>
      <c r="F152" s="59"/>
      <c r="G152" s="4">
        <f t="shared" si="14"/>
        <v>0</v>
      </c>
      <c r="H152" s="4">
        <f t="shared" si="15"/>
        <v>0</v>
      </c>
      <c r="I152" s="11">
        <f t="shared" si="13"/>
        <v>0</v>
      </c>
    </row>
    <row r="153" spans="4:9">
      <c r="D153" s="9" cm="1">
        <f t="array" ref="D153">IFERROR(MAX(ROUNDUP((_FV(B153,"quantity")*$B$49)*(1-$B$10)*(1-$B$36)*(1-($B$37*$B$40)),0),$B$49),0)</f>
        <v>0</v>
      </c>
      <c r="F153" s="59"/>
      <c r="G153" s="4">
        <f t="shared" si="14"/>
        <v>0</v>
      </c>
      <c r="H153" s="4">
        <f t="shared" si="15"/>
        <v>0</v>
      </c>
      <c r="I153" s="11">
        <f t="shared" si="13"/>
        <v>0</v>
      </c>
    </row>
    <row r="154" spans="4:9">
      <c r="D154" s="9" cm="1">
        <f t="array" ref="D154">IFERROR(MAX(ROUNDUP((_FV(B154,"quantity")*$B$49)*(1-$B$10)*(1-$B$36)*(1-($B$37*$B$40)),0),$B$49),0)</f>
        <v>0</v>
      </c>
      <c r="F154" s="59"/>
      <c r="G154" s="4">
        <f t="shared" si="14"/>
        <v>0</v>
      </c>
      <c r="H154" s="4">
        <f t="shared" si="15"/>
        <v>0</v>
      </c>
      <c r="I154" s="11">
        <f t="shared" si="13"/>
        <v>0</v>
      </c>
    </row>
    <row r="155" spans="4:9">
      <c r="D155" s="9" cm="1">
        <f t="array" ref="D155">IFERROR(MAX(ROUNDUP((_FV(B155,"quantity")*$B$49)*(1-$B$10)*(1-$B$36)*(1-($B$37*$B$40)),0),$B$49),0)</f>
        <v>0</v>
      </c>
      <c r="F155" s="59"/>
      <c r="G155" s="4">
        <f t="shared" si="14"/>
        <v>0</v>
      </c>
      <c r="H155" s="4">
        <f t="shared" si="15"/>
        <v>0</v>
      </c>
      <c r="I155" s="11">
        <f t="shared" si="13"/>
        <v>0</v>
      </c>
    </row>
    <row r="156" spans="4:9">
      <c r="D156" s="9" cm="1">
        <f t="array" ref="D156">IFERROR(MAX(ROUNDUP((_FV(B156,"quantity")*$B$49)*(1-$B$10)*(1-$B$36)*(1-($B$37*$B$40)),0),$B$49),0)</f>
        <v>0</v>
      </c>
      <c r="F156" s="59"/>
      <c r="G156" s="4">
        <f t="shared" si="14"/>
        <v>0</v>
      </c>
      <c r="H156" s="4">
        <f t="shared" si="15"/>
        <v>0</v>
      </c>
      <c r="I156" s="11">
        <f t="shared" si="13"/>
        <v>0</v>
      </c>
    </row>
    <row r="157" spans="4:9">
      <c r="D157" s="9" cm="1">
        <f t="array" ref="D157">IFERROR(MAX(ROUNDUP((_FV(B157,"quantity")*$B$49)*(1-$B$10)*(1-$B$36)*(1-($B$37*$B$40)),0),$B$49),0)</f>
        <v>0</v>
      </c>
      <c r="F157" s="59"/>
      <c r="G157" s="4">
        <f t="shared" si="14"/>
        <v>0</v>
      </c>
      <c r="H157" s="4">
        <f t="shared" si="15"/>
        <v>0</v>
      </c>
      <c r="I157" s="11">
        <f t="shared" si="13"/>
        <v>0</v>
      </c>
    </row>
    <row r="158" spans="4:9">
      <c r="D158" s="9" cm="1">
        <f t="array" ref="D158">IFERROR(MAX(ROUNDUP((_FV(B158,"quantity")*$B$49)*(1-$B$10)*(1-$B$36)*(1-($B$37*$B$40)),0),$B$49),0)</f>
        <v>0</v>
      </c>
      <c r="F158" s="59"/>
      <c r="G158" s="4">
        <f t="shared" si="14"/>
        <v>0</v>
      </c>
      <c r="H158" s="4">
        <f t="shared" si="15"/>
        <v>0</v>
      </c>
      <c r="I158" s="11">
        <f t="shared" si="13"/>
        <v>0</v>
      </c>
    </row>
    <row r="159" spans="4:9">
      <c r="D159" s="9" cm="1">
        <f t="array" ref="D159">IFERROR(MAX(ROUNDUP((_FV(B159,"quantity")*$B$49)*(1-$B$10)*(1-$B$36)*(1-($B$37*$B$40)),0),$B$49),0)</f>
        <v>0</v>
      </c>
      <c r="F159" s="59"/>
      <c r="G159" s="4">
        <f t="shared" si="14"/>
        <v>0</v>
      </c>
      <c r="H159" s="4">
        <f t="shared" si="15"/>
        <v>0</v>
      </c>
      <c r="I159" s="11">
        <f t="shared" si="13"/>
        <v>0</v>
      </c>
    </row>
    <row r="160" spans="4:9">
      <c r="D160" s="9" cm="1">
        <f t="array" ref="D160">IFERROR(MAX(ROUNDUP((_FV(B160,"quantity")*$B$49)*(1-$B$10)*(1-$B$36)*(1-($B$37*$B$40)),0),$B$49),0)</f>
        <v>0</v>
      </c>
      <c r="F160" s="59"/>
      <c r="G160" s="4">
        <f t="shared" si="14"/>
        <v>0</v>
      </c>
      <c r="H160" s="4">
        <f t="shared" si="15"/>
        <v>0</v>
      </c>
      <c r="I160" s="11">
        <f t="shared" si="13"/>
        <v>0</v>
      </c>
    </row>
    <row r="161" spans="4:9">
      <c r="D161" s="9" cm="1">
        <f t="array" ref="D161">IFERROR(MAX(ROUNDUP((_FV(B161,"quantity")*$B$49)*(1-$B$10)*(1-$B$36)*(1-($B$37*$B$40)),0),$B$49),0)</f>
        <v>0</v>
      </c>
      <c r="F161" s="59"/>
      <c r="G161" s="4">
        <f t="shared" si="14"/>
        <v>0</v>
      </c>
      <c r="H161" s="4">
        <f t="shared" si="15"/>
        <v>0</v>
      </c>
      <c r="I161" s="11">
        <f t="shared" si="13"/>
        <v>0</v>
      </c>
    </row>
    <row r="162" spans="4:9">
      <c r="D162" s="9" cm="1">
        <f t="array" ref="D162">IFERROR(MAX(ROUNDUP((_FV(B162,"quantity")*$B$49)*(1-$B$10)*(1-$B$36)*(1-($B$37*$B$40)),0),$B$49),0)</f>
        <v>0</v>
      </c>
      <c r="F162" s="59"/>
      <c r="G162" s="4">
        <f t="shared" si="14"/>
        <v>0</v>
      </c>
      <c r="H162" s="4">
        <f t="shared" si="15"/>
        <v>0</v>
      </c>
      <c r="I162" s="11">
        <f t="shared" si="13"/>
        <v>0</v>
      </c>
    </row>
    <row r="163" spans="4:9">
      <c r="D163" s="9" cm="1">
        <f t="array" ref="D163">IFERROR(MAX(ROUNDUP((_FV(B163,"quantity")*$B$49)*(1-$B$10)*(1-$B$36)*(1-($B$37*$B$40)),0),$B$49),0)</f>
        <v>0</v>
      </c>
      <c r="F163" s="59"/>
      <c r="G163" s="4">
        <f t="shared" si="14"/>
        <v>0</v>
      </c>
      <c r="H163" s="4">
        <f t="shared" si="15"/>
        <v>0</v>
      </c>
      <c r="I163" s="11">
        <f t="shared" si="13"/>
        <v>0</v>
      </c>
    </row>
    <row r="164" spans="4:9">
      <c r="D164" s="9" cm="1">
        <f t="array" ref="D164">IFERROR(MAX(ROUNDUP((_FV(B164,"quantity")*$B$49)*(1-$B$10)*(1-$B$36)*(1-($B$37*$B$40)),0),$B$49),0)</f>
        <v>0</v>
      </c>
      <c r="F164" s="59"/>
      <c r="G164" s="4">
        <f t="shared" si="14"/>
        <v>0</v>
      </c>
      <c r="H164" s="4">
        <f t="shared" si="15"/>
        <v>0</v>
      </c>
      <c r="I164" s="11">
        <f t="shared" si="13"/>
        <v>0</v>
      </c>
    </row>
    <row r="165" spans="4:9">
      <c r="D165" s="9" cm="1">
        <f t="array" ref="D165">IFERROR(MAX(ROUNDUP((_FV(B165,"quantity")*$B$49)*(1-$B$10)*(1-$B$36)*(1-($B$37*$B$40)),0),$B$49),0)</f>
        <v>0</v>
      </c>
      <c r="F165" s="59"/>
      <c r="G165" s="4">
        <f t="shared" si="14"/>
        <v>0</v>
      </c>
      <c r="H165" s="4">
        <f t="shared" si="15"/>
        <v>0</v>
      </c>
      <c r="I165" s="11">
        <f t="shared" si="13"/>
        <v>0</v>
      </c>
    </row>
    <row r="166" spans="4:9">
      <c r="D166" s="9" cm="1">
        <f t="array" ref="D166">IFERROR(MAX(ROUNDUP((_FV(B166,"quantity")*$B$49)*(1-$B$10)*(1-$B$36)*(1-($B$37*$B$40)),0),$B$49),0)</f>
        <v>0</v>
      </c>
      <c r="F166" s="59"/>
      <c r="G166" s="4">
        <f t="shared" si="14"/>
        <v>0</v>
      </c>
      <c r="H166" s="4">
        <f t="shared" si="15"/>
        <v>0</v>
      </c>
      <c r="I166" s="11">
        <f t="shared" si="13"/>
        <v>0</v>
      </c>
    </row>
    <row r="167" spans="4:9">
      <c r="D167" s="9" cm="1">
        <f t="array" ref="D167">IFERROR(MAX(ROUNDUP((_FV(B167,"quantity")*$B$49)*(1-$B$10)*(1-$B$36)*(1-($B$37*$B$40)),0),$B$49),0)</f>
        <v>0</v>
      </c>
      <c r="F167" s="59"/>
      <c r="G167" s="4">
        <f t="shared" si="14"/>
        <v>0</v>
      </c>
      <c r="H167" s="4">
        <f t="shared" si="15"/>
        <v>0</v>
      </c>
      <c r="I167" s="11">
        <f t="shared" si="13"/>
        <v>0</v>
      </c>
    </row>
    <row r="168" spans="4:9">
      <c r="D168" s="9" cm="1">
        <f t="array" ref="D168">IFERROR(MAX(ROUNDUP((_FV(B168,"quantity")*$B$49)*(1-$B$10)*(1-$B$36)*(1-($B$37*$B$40)),0),$B$49),0)</f>
        <v>0</v>
      </c>
      <c r="F168" s="59"/>
      <c r="G168" s="4">
        <f t="shared" si="14"/>
        <v>0</v>
      </c>
      <c r="H168" s="4">
        <f t="shared" si="15"/>
        <v>0</v>
      </c>
      <c r="I168" s="11">
        <f t="shared" si="13"/>
        <v>0</v>
      </c>
    </row>
    <row r="169" spans="4:9">
      <c r="D169" s="9" cm="1">
        <f t="array" ref="D169">IFERROR(MAX(ROUNDUP((_FV(B169,"quantity")*$B$49)*(1-$B$10)*(1-$B$36)*(1-($B$37*$B$40)),0),$B$49),0)</f>
        <v>0</v>
      </c>
      <c r="F169" s="59"/>
      <c r="G169" s="4">
        <f t="shared" si="14"/>
        <v>0</v>
      </c>
      <c r="H169" s="4">
        <f t="shared" si="15"/>
        <v>0</v>
      </c>
      <c r="I169" s="11">
        <f t="shared" si="13"/>
        <v>0</v>
      </c>
    </row>
    <row r="170" spans="4:9">
      <c r="D170" s="9" cm="1">
        <f t="array" ref="D170">IFERROR(MAX(ROUNDUP((_FV(B170,"quantity")*$B$49)*(1-$B$10)*(1-$B$36)*(1-($B$37*$B$40)),0),$B$49),0)</f>
        <v>0</v>
      </c>
      <c r="F170" s="59"/>
      <c r="G170" s="4">
        <f t="shared" si="14"/>
        <v>0</v>
      </c>
      <c r="H170" s="4">
        <f t="shared" si="15"/>
        <v>0</v>
      </c>
      <c r="I170" s="11">
        <f t="shared" si="13"/>
        <v>0</v>
      </c>
    </row>
    <row r="171" spans="4:9">
      <c r="D171" s="9" cm="1">
        <f t="array" ref="D171">IFERROR(MAX(ROUNDUP((_FV(B171,"quantity")*$B$49)*(1-$B$10)*(1-$B$36)*(1-($B$37*$B$40)),0),$B$49),0)</f>
        <v>0</v>
      </c>
      <c r="F171" s="59"/>
      <c r="G171" s="4">
        <f t="shared" si="14"/>
        <v>0</v>
      </c>
      <c r="H171" s="4">
        <f t="shared" si="15"/>
        <v>0</v>
      </c>
      <c r="I171" s="11">
        <f t="shared" si="13"/>
        <v>0</v>
      </c>
    </row>
    <row r="172" spans="4:9">
      <c r="D172" s="9" cm="1">
        <f t="array" ref="D172">IFERROR(MAX(ROUNDUP((_FV(B172,"quantity")*$B$49)*(1-$B$10)*(1-$B$36)*(1-($B$37*$B$40)),0),$B$49),0)</f>
        <v>0</v>
      </c>
      <c r="F172" s="59"/>
      <c r="G172" s="4">
        <f t="shared" si="14"/>
        <v>0</v>
      </c>
      <c r="H172" s="4">
        <f t="shared" si="15"/>
        <v>0</v>
      </c>
      <c r="I172" s="11">
        <f t="shared" si="13"/>
        <v>0</v>
      </c>
    </row>
    <row r="173" spans="4:9">
      <c r="D173" s="9" cm="1">
        <f t="array" ref="D173">IFERROR(MAX(ROUNDUP((_FV(B173,"quantity")*$B$49)*(1-$B$10)*(1-$B$36)*(1-($B$37*$B$40)),0),$B$49),0)</f>
        <v>0</v>
      </c>
      <c r="F173" s="59"/>
      <c r="G173" s="4">
        <f t="shared" si="14"/>
        <v>0</v>
      </c>
      <c r="H173" s="4">
        <f t="shared" si="15"/>
        <v>0</v>
      </c>
      <c r="I173" s="11">
        <f t="shared" si="13"/>
        <v>0</v>
      </c>
    </row>
    <row r="174" spans="4:9">
      <c r="D174" s="9" cm="1">
        <f t="array" ref="D174">IFERROR(MAX(ROUNDUP((_FV(B174,"quantity")*$B$49)*(1-$B$10)*(1-$B$36)*(1-($B$37*$B$40)),0),$B$49),0)</f>
        <v>0</v>
      </c>
      <c r="F174" s="59"/>
      <c r="G174" s="4">
        <f t="shared" si="14"/>
        <v>0</v>
      </c>
      <c r="H174" s="4">
        <f t="shared" si="15"/>
        <v>0</v>
      </c>
      <c r="I174" s="11">
        <f t="shared" si="13"/>
        <v>0</v>
      </c>
    </row>
    <row r="175" spans="4:9">
      <c r="D175" s="9" cm="1">
        <f t="array" ref="D175">IFERROR(MAX(ROUNDUP((_FV(B175,"quantity")*$B$49)*(1-$B$10)*(1-$B$36)*(1-($B$37*$B$40)),0),$B$49),0)</f>
        <v>0</v>
      </c>
      <c r="F175" s="59"/>
      <c r="G175" s="4">
        <f t="shared" si="14"/>
        <v>0</v>
      </c>
      <c r="H175" s="4">
        <f t="shared" si="15"/>
        <v>0</v>
      </c>
      <c r="I175" s="11">
        <f t="shared" si="13"/>
        <v>0</v>
      </c>
    </row>
    <row r="176" spans="4:9">
      <c r="D176" s="9" cm="1">
        <f t="array" ref="D176">IFERROR(MAX(ROUNDUP((_FV(B176,"quantity")*$B$49)*(1-$B$10)*(1-$B$36)*(1-($B$37*$B$40)),0),$B$49),0)</f>
        <v>0</v>
      </c>
      <c r="F176" s="59"/>
      <c r="G176" s="4">
        <f t="shared" si="14"/>
        <v>0</v>
      </c>
      <c r="H176" s="4">
        <f t="shared" si="15"/>
        <v>0</v>
      </c>
      <c r="I176" s="11">
        <f t="shared" si="13"/>
        <v>0</v>
      </c>
    </row>
    <row r="177" spans="4:9">
      <c r="D177" s="9" cm="1">
        <f t="array" ref="D177">IFERROR(MAX(ROUNDUP((_FV(B177,"quantity")*$B$49)*(1-$B$10)*(1-$B$36)*(1-($B$37*$B$40)),0),$B$49),0)</f>
        <v>0</v>
      </c>
      <c r="F177" s="59"/>
      <c r="G177" s="4">
        <f t="shared" si="14"/>
        <v>0</v>
      </c>
      <c r="H177" s="4">
        <f t="shared" si="15"/>
        <v>0</v>
      </c>
      <c r="I177" s="11">
        <f t="shared" si="13"/>
        <v>0</v>
      </c>
    </row>
    <row r="178" spans="4:9">
      <c r="D178" s="9" cm="1">
        <f t="array" ref="D178">IFERROR(MAX(ROUNDUP((_FV(B178,"quantity")*$B$49)*(1-$B$10)*(1-$B$36)*(1-($B$37*$B$40)),0),$B$49),0)</f>
        <v>0</v>
      </c>
      <c r="F178" s="59"/>
      <c r="G178" s="4">
        <f t="shared" si="14"/>
        <v>0</v>
      </c>
      <c r="H178" s="4">
        <f t="shared" si="15"/>
        <v>0</v>
      </c>
      <c r="I178" s="11">
        <f t="shared" si="13"/>
        <v>0</v>
      </c>
    </row>
    <row r="179" spans="4:9">
      <c r="D179" s="9" cm="1">
        <f t="array" ref="D179">IFERROR(MAX(ROUNDUP((_FV(B179,"quantity")*$B$49)*(1-$B$10)*(1-$B$36)*(1-($B$37*$B$40)),0),$B$49),0)</f>
        <v>0</v>
      </c>
      <c r="F179" s="59"/>
      <c r="G179" s="4">
        <f t="shared" si="14"/>
        <v>0</v>
      </c>
      <c r="H179" s="4">
        <f t="shared" si="15"/>
        <v>0</v>
      </c>
      <c r="I179" s="11">
        <f t="shared" si="13"/>
        <v>0</v>
      </c>
    </row>
    <row r="180" spans="4:9">
      <c r="D180" s="9" cm="1">
        <f t="array" ref="D180">IFERROR(MAX(ROUNDUP((_FV(B180,"quantity")*$B$49)*(1-$B$10)*(1-$B$36)*(1-($B$37*$B$40)),0),$B$49),0)</f>
        <v>0</v>
      </c>
      <c r="F180" s="59"/>
      <c r="G180" s="4">
        <f t="shared" si="14"/>
        <v>0</v>
      </c>
      <c r="H180" s="4">
        <f t="shared" si="15"/>
        <v>0</v>
      </c>
      <c r="I180" s="11">
        <f t="shared" si="13"/>
        <v>0</v>
      </c>
    </row>
    <row r="181" spans="4:9">
      <c r="D181" s="9" cm="1">
        <f t="array" ref="D181">IFERROR(MAX(ROUNDUP((_FV(B181,"quantity")*$B$49)*(1-$B$10)*(1-$B$36)*(1-($B$37*$B$40)),0),$B$49),0)</f>
        <v>0</v>
      </c>
      <c r="F181" s="59"/>
      <c r="G181" s="4">
        <f t="shared" si="14"/>
        <v>0</v>
      </c>
      <c r="H181" s="4">
        <f t="shared" si="15"/>
        <v>0</v>
      </c>
      <c r="I181" s="11">
        <f t="shared" si="13"/>
        <v>0</v>
      </c>
    </row>
    <row r="182" spans="4:9">
      <c r="D182" s="9" cm="1">
        <f t="array" ref="D182">IFERROR(MAX(ROUNDUP((_FV(B182,"quantity")*$B$49)*(1-$B$10)*(1-$B$36)*(1-($B$37*$B$40)),0),$B$49),0)</f>
        <v>0</v>
      </c>
      <c r="F182" s="59"/>
      <c r="G182" s="4">
        <f t="shared" si="14"/>
        <v>0</v>
      </c>
      <c r="H182" s="4">
        <f t="shared" si="15"/>
        <v>0</v>
      </c>
      <c r="I182" s="11">
        <f t="shared" si="13"/>
        <v>0</v>
      </c>
    </row>
    <row r="183" spans="4:9">
      <c r="D183" s="9" cm="1">
        <f t="array" ref="D183">IFERROR(MAX(ROUNDUP((_FV(B183,"quantity")*$B$49)*(1-$B$10)*(1-$B$36)*(1-($B$37*$B$40)),0),$B$49),0)</f>
        <v>0</v>
      </c>
      <c r="F183" s="59"/>
      <c r="G183" s="4">
        <f t="shared" si="14"/>
        <v>0</v>
      </c>
      <c r="H183" s="4">
        <f t="shared" si="15"/>
        <v>0</v>
      </c>
      <c r="I183" s="11">
        <f t="shared" si="13"/>
        <v>0</v>
      </c>
    </row>
    <row r="184" spans="4:9">
      <c r="D184" s="9" cm="1">
        <f t="array" ref="D184">IFERROR(MAX(ROUNDUP((_FV(B184,"quantity")*$B$49)*(1-$B$10)*(1-$B$36)*(1-($B$37*$B$40)),0),$B$49),0)</f>
        <v>0</v>
      </c>
      <c r="F184" s="59"/>
      <c r="G184" s="4">
        <f t="shared" si="14"/>
        <v>0</v>
      </c>
      <c r="H184" s="4">
        <f t="shared" si="15"/>
        <v>0</v>
      </c>
      <c r="I184" s="11">
        <f t="shared" si="13"/>
        <v>0</v>
      </c>
    </row>
    <row r="185" spans="4:9">
      <c r="D185" s="9" cm="1">
        <f t="array" ref="D185">IFERROR(MAX(ROUNDUP((_FV(B185,"quantity")*$B$49)*(1-$B$10)*(1-$B$36)*(1-($B$37*$B$40)),0),$B$49),0)</f>
        <v>0</v>
      </c>
      <c r="F185" s="59"/>
      <c r="G185" s="4">
        <f t="shared" si="14"/>
        <v>0</v>
      </c>
      <c r="H185" s="4">
        <f t="shared" si="15"/>
        <v>0</v>
      </c>
      <c r="I185" s="11">
        <f t="shared" si="13"/>
        <v>0</v>
      </c>
    </row>
    <row r="186" spans="4:9">
      <c r="D186" s="9" cm="1">
        <f t="array" ref="D186">IFERROR(MAX(ROUNDUP((_FV(B186,"quantity")*$B$49)*(1-$B$10)*(1-$B$36)*(1-($B$37*$B$40)),0),$B$49),0)</f>
        <v>0</v>
      </c>
      <c r="F186" s="59"/>
      <c r="G186" s="4">
        <f t="shared" si="14"/>
        <v>0</v>
      </c>
      <c r="H186" s="4">
        <f t="shared" si="15"/>
        <v>0</v>
      </c>
      <c r="I186" s="11">
        <f t="shared" si="13"/>
        <v>0</v>
      </c>
    </row>
    <row r="187" spans="4:9">
      <c r="D187" s="9" cm="1">
        <f t="array" ref="D187">IFERROR(MAX(ROUNDUP((_FV(B187,"quantity")*$B$49)*(1-$B$10)*(1-$B$36)*(1-($B$37*$B$40)),0),$B$49),0)</f>
        <v>0</v>
      </c>
      <c r="F187" s="59"/>
      <c r="G187" s="4">
        <f t="shared" si="14"/>
        <v>0</v>
      </c>
      <c r="H187" s="4">
        <f t="shared" si="15"/>
        <v>0</v>
      </c>
      <c r="I187" s="11">
        <f t="shared" si="13"/>
        <v>0</v>
      </c>
    </row>
    <row r="188" spans="4:9">
      <c r="D188" s="9" cm="1">
        <f t="array" ref="D188">IFERROR(MAX(ROUNDUP((_FV(B188,"quantity")*$B$49)*(1-$B$10)*(1-$B$36)*(1-($B$37*$B$40)),0),$B$49),0)</f>
        <v>0</v>
      </c>
      <c r="F188" s="59"/>
      <c r="G188" s="4">
        <f t="shared" si="14"/>
        <v>0</v>
      </c>
      <c r="H188" s="4">
        <f t="shared" si="15"/>
        <v>0</v>
      </c>
      <c r="I188" s="11">
        <f t="shared" si="13"/>
        <v>0</v>
      </c>
    </row>
    <row r="189" spans="4:9">
      <c r="D189" s="9" cm="1">
        <f t="array" ref="D189">IFERROR(MAX(ROUNDUP((_FV(B189,"quantity")*$B$49)*(1-$B$10)*(1-$B$36)*(1-($B$37*$B$40)),0),$B$49),0)</f>
        <v>0</v>
      </c>
      <c r="F189" s="59"/>
      <c r="G189" s="4">
        <f t="shared" si="14"/>
        <v>0</v>
      </c>
      <c r="H189" s="4">
        <f t="shared" si="15"/>
        <v>0</v>
      </c>
      <c r="I189" s="11">
        <f t="shared" si="13"/>
        <v>0</v>
      </c>
    </row>
    <row r="190" spans="4:9">
      <c r="D190" s="9" cm="1">
        <f t="array" ref="D190">IFERROR(MAX(ROUNDUP((_FV(B190,"quantity")*$B$49)*(1-$B$10)*(1-$B$36)*(1-($B$37*$B$40)),0),$B$49),0)</f>
        <v>0</v>
      </c>
      <c r="F190" s="59"/>
      <c r="G190" s="4">
        <f t="shared" si="14"/>
        <v>0</v>
      </c>
      <c r="H190" s="4">
        <f t="shared" si="15"/>
        <v>0</v>
      </c>
      <c r="I190" s="11">
        <f t="shared" si="13"/>
        <v>0</v>
      </c>
    </row>
    <row r="191" spans="4:9">
      <c r="D191" s="9" cm="1">
        <f t="array" ref="D191">IFERROR(MAX(ROUNDUP((_FV(B191,"quantity")*$B$49)*(1-$B$10)*(1-$B$36)*(1-($B$37*$B$40)),0),$B$49),0)</f>
        <v>0</v>
      </c>
      <c r="F191" s="59"/>
      <c r="G191" s="4">
        <f t="shared" si="14"/>
        <v>0</v>
      </c>
      <c r="H191" s="4">
        <f t="shared" si="15"/>
        <v>0</v>
      </c>
      <c r="I191" s="11">
        <f t="shared" si="13"/>
        <v>0</v>
      </c>
    </row>
    <row r="192" spans="4:9">
      <c r="D192" s="9" cm="1">
        <f t="array" ref="D192">IFERROR(MAX(ROUNDUP((_FV(B192,"quantity")*$B$49)*(1-$B$10)*(1-$B$36)*(1-($B$37*$B$40)),0),$B$49),0)</f>
        <v>0</v>
      </c>
      <c r="F192" s="59"/>
      <c r="G192" s="4">
        <f t="shared" si="14"/>
        <v>0</v>
      </c>
      <c r="H192" s="4">
        <f t="shared" si="15"/>
        <v>0</v>
      </c>
      <c r="I192" s="11">
        <f t="shared" si="13"/>
        <v>0</v>
      </c>
    </row>
    <row r="193" spans="4:9">
      <c r="D193" s="9" cm="1">
        <f t="array" ref="D193">IFERROR(MAX(ROUNDUP((_FV(B193,"quantity")*$B$49)*(1-$B$10)*(1-$B$36)*(1-($B$37*$B$40)),0),$B$49),0)</f>
        <v>0</v>
      </c>
      <c r="F193" s="59"/>
      <c r="G193" s="4">
        <f t="shared" si="14"/>
        <v>0</v>
      </c>
      <c r="H193" s="4">
        <f t="shared" si="15"/>
        <v>0</v>
      </c>
      <c r="I193" s="11">
        <f t="shared" si="13"/>
        <v>0</v>
      </c>
    </row>
    <row r="194" spans="4:9">
      <c r="D194" s="9" cm="1">
        <f t="array" ref="D194">IFERROR(MAX(ROUNDUP((_FV(B194,"quantity")*$B$49)*(1-$B$10)*(1-$B$36)*(1-($B$37*$B$40)),0),$B$49),0)</f>
        <v>0</v>
      </c>
      <c r="F194" s="59"/>
      <c r="G194" s="4">
        <f t="shared" si="14"/>
        <v>0</v>
      </c>
      <c r="H194" s="4">
        <f t="shared" si="15"/>
        <v>0</v>
      </c>
      <c r="I194" s="11">
        <f t="shared" si="13"/>
        <v>0</v>
      </c>
    </row>
    <row r="195" spans="4:9">
      <c r="D195" s="9" cm="1">
        <f t="array" ref="D195">IFERROR(MAX(ROUNDUP((_FV(B195,"quantity")*$B$49)*(1-$B$10)*(1-$B$36)*(1-($B$37*$B$40)),0),$B$49),0)</f>
        <v>0</v>
      </c>
      <c r="F195" s="59"/>
      <c r="G195" s="4">
        <f t="shared" si="14"/>
        <v>0</v>
      </c>
      <c r="H195" s="4">
        <f t="shared" si="15"/>
        <v>0</v>
      </c>
      <c r="I195" s="11">
        <f t="shared" si="13"/>
        <v>0</v>
      </c>
    </row>
    <row r="196" spans="4:9">
      <c r="D196" s="9" cm="1">
        <f t="array" ref="D196">IFERROR(MAX(ROUNDUP((_FV(B196,"quantity")*$B$49)*(1-$B$10)*(1-$B$36)*(1-($B$37*$B$40)),0),$B$49),0)</f>
        <v>0</v>
      </c>
      <c r="F196" s="59"/>
      <c r="G196" s="4">
        <f t="shared" si="14"/>
        <v>0</v>
      </c>
      <c r="H196" s="4">
        <f t="shared" si="15"/>
        <v>0</v>
      </c>
      <c r="I196" s="11">
        <f t="shared" si="13"/>
        <v>0</v>
      </c>
    </row>
    <row r="197" spans="4:9">
      <c r="D197" s="9" cm="1">
        <f t="array" ref="D197">IFERROR(MAX(ROUNDUP((_FV(B197,"quantity")*$B$49)*(1-$B$10)*(1-$B$36)*(1-($B$37*$B$40)),0),$B$49),0)</f>
        <v>0</v>
      </c>
      <c r="F197" s="59"/>
      <c r="G197" s="4">
        <f t="shared" si="14"/>
        <v>0</v>
      </c>
      <c r="H197" s="4">
        <f t="shared" si="15"/>
        <v>0</v>
      </c>
      <c r="I197" s="11">
        <f t="shared" si="13"/>
        <v>0</v>
      </c>
    </row>
    <row r="198" spans="4:9">
      <c r="D198" s="9" cm="1">
        <f t="array" ref="D198">IFERROR(MAX(ROUNDUP((_FV(B198,"quantity")*$B$49)*(1-$B$10)*(1-$B$36)*(1-($B$37*$B$40)),0),$B$49),0)</f>
        <v>0</v>
      </c>
      <c r="F198" s="59"/>
      <c r="G198" s="4">
        <f t="shared" si="14"/>
        <v>0</v>
      </c>
      <c r="H198" s="4">
        <f t="shared" si="15"/>
        <v>0</v>
      </c>
      <c r="I198" s="11">
        <f t="shared" si="13"/>
        <v>0</v>
      </c>
    </row>
    <row r="199" spans="4:9">
      <c r="D199" s="9" cm="1">
        <f t="array" ref="D199">IFERROR(MAX(ROUNDUP((_FV(B199,"quantity")*$B$49)*(1-$B$10)*(1-$B$36)*(1-($B$37*$B$40)),0),$B$49),0)</f>
        <v>0</v>
      </c>
      <c r="F199" s="59"/>
      <c r="G199" s="4">
        <f t="shared" si="14"/>
        <v>0</v>
      </c>
      <c r="H199" s="4">
        <f t="shared" si="15"/>
        <v>0</v>
      </c>
      <c r="I199" s="11">
        <f t="shared" si="13"/>
        <v>0</v>
      </c>
    </row>
    <row r="200" spans="4:9">
      <c r="D200" s="9" cm="1">
        <f t="array" ref="D200">IFERROR(MAX(ROUNDUP((_FV(B200,"quantity")*$B$49)*(1-$B$10)*(1-$B$36)*(1-($B$37*$B$40)),0),$B$49),0)</f>
        <v>0</v>
      </c>
      <c r="F200" s="59"/>
      <c r="G200" s="4">
        <f t="shared" si="14"/>
        <v>0</v>
      </c>
      <c r="H200" s="4">
        <f t="shared" si="15"/>
        <v>0</v>
      </c>
      <c r="I200" s="11">
        <f t="shared" si="13"/>
        <v>0</v>
      </c>
    </row>
    <row r="201" spans="4:9">
      <c r="D201" s="9" cm="1">
        <f t="array" ref="D201">IFERROR(MAX(ROUNDUP((_FV(B201,"quantity")*$B$49)*(1-$B$10)*(1-$B$36)*(1-($B$37*$B$40)),0),$B$49),0)</f>
        <v>0</v>
      </c>
      <c r="F201" s="59"/>
      <c r="G201" s="4">
        <f t="shared" si="14"/>
        <v>0</v>
      </c>
      <c r="H201" s="4">
        <f t="shared" si="15"/>
        <v>0</v>
      </c>
      <c r="I201" s="11">
        <f t="shared" si="13"/>
        <v>0</v>
      </c>
    </row>
    <row r="202" spans="4:9">
      <c r="D202" s="9" cm="1">
        <f t="array" ref="D202">IFERROR(MAX(ROUNDUP((_FV(B202,"quantity")*$B$49)*(1-$B$10)*(1-$B$36)*(1-($B$37*$B$40)),0),$B$49),0)</f>
        <v>0</v>
      </c>
      <c r="F202" s="59"/>
      <c r="G202" s="4">
        <f t="shared" si="14"/>
        <v>0</v>
      </c>
      <c r="H202" s="4">
        <f t="shared" si="15"/>
        <v>0</v>
      </c>
      <c r="I202" s="11">
        <f t="shared" si="13"/>
        <v>0</v>
      </c>
    </row>
    <row r="203" spans="4:9">
      <c r="D203" s="9" cm="1">
        <f t="array" ref="D203">IFERROR(MAX(ROUNDUP((_FV(B203,"quantity")*$B$49)*(1-$B$10)*(1-$B$36)*(1-($B$37*$B$40)),0),$B$49),0)</f>
        <v>0</v>
      </c>
      <c r="F203" s="59"/>
      <c r="G203" s="4">
        <f t="shared" si="14"/>
        <v>0</v>
      </c>
      <c r="H203" s="4">
        <f t="shared" si="15"/>
        <v>0</v>
      </c>
      <c r="I203" s="11">
        <f t="shared" si="13"/>
        <v>0</v>
      </c>
    </row>
    <row r="204" spans="4:9">
      <c r="D204" s="9" cm="1">
        <f t="array" ref="D204">IFERROR(MAX(ROUNDUP((_FV(B204,"quantity")*$B$49)*(1-$B$10)*(1-$B$36)*(1-($B$37*$B$40)),0),$B$49),0)</f>
        <v>0</v>
      </c>
      <c r="F204" s="59"/>
      <c r="G204" s="4">
        <f t="shared" si="14"/>
        <v>0</v>
      </c>
      <c r="H204" s="4">
        <f t="shared" si="15"/>
        <v>0</v>
      </c>
      <c r="I204" s="11">
        <f t="shared" si="13"/>
        <v>0</v>
      </c>
    </row>
    <row r="205" spans="4:9">
      <c r="D205" s="9" cm="1">
        <f t="array" ref="D205">IFERROR(MAX(ROUNDUP((_FV(B205,"quantity")*$B$49)*(1-$B$10)*(1-$B$36)*(1-($B$37*$B$40)),0),$B$49),0)</f>
        <v>0</v>
      </c>
      <c r="F205" s="59"/>
      <c r="G205" s="4">
        <f t="shared" si="14"/>
        <v>0</v>
      </c>
      <c r="H205" s="4">
        <f t="shared" si="15"/>
        <v>0</v>
      </c>
      <c r="I205" s="11">
        <f t="shared" si="13"/>
        <v>0</v>
      </c>
    </row>
    <row r="206" spans="4:9">
      <c r="D206" s="9" cm="1">
        <f t="array" ref="D206">IFERROR(MAX(ROUNDUP((_FV(B206,"quantity")*$B$49)*(1-$B$10)*(1-$B$36)*(1-($B$37*$B$40)),0),$B$49),0)</f>
        <v>0</v>
      </c>
      <c r="F206" s="59"/>
      <c r="G206" s="4">
        <f t="shared" si="14"/>
        <v>0</v>
      </c>
      <c r="H206" s="4">
        <f t="shared" si="15"/>
        <v>0</v>
      </c>
      <c r="I206" s="11">
        <f t="shared" si="13"/>
        <v>0</v>
      </c>
    </row>
    <row r="207" spans="4:9">
      <c r="D207" s="9" cm="1">
        <f t="array" ref="D207">IFERROR(MAX(ROUNDUP((_FV(B207,"quantity")*$B$49)*(1-$B$10)*(1-$B$36)*(1-($B$37*$B$40)),0),$B$49),0)</f>
        <v>0</v>
      </c>
      <c r="F207" s="59"/>
      <c r="G207" s="4">
        <f t="shared" si="14"/>
        <v>0</v>
      </c>
      <c r="H207" s="4">
        <f t="shared" si="15"/>
        <v>0</v>
      </c>
      <c r="I207" s="11">
        <f t="shared" si="13"/>
        <v>0</v>
      </c>
    </row>
    <row r="208" spans="4:9">
      <c r="D208" s="9" cm="1">
        <f t="array" ref="D208">IFERROR(MAX(ROUNDUP((_FV(B208,"quantity")*$B$49)*(1-$B$10)*(1-$B$36)*(1-($B$37*$B$40)),0),$B$49),0)</f>
        <v>0</v>
      </c>
      <c r="F208" s="59"/>
      <c r="G208" s="4">
        <f t="shared" si="14"/>
        <v>0</v>
      </c>
      <c r="H208" s="4">
        <f t="shared" si="15"/>
        <v>0</v>
      </c>
      <c r="I208" s="11">
        <f t="shared" si="13"/>
        <v>0</v>
      </c>
    </row>
    <row r="209" spans="4:9">
      <c r="D209" s="9" cm="1">
        <f t="array" ref="D209">IFERROR(MAX(ROUNDUP((_FV(B209,"quantity")*$B$49)*(1-$B$10)*(1-$B$36)*(1-($B$37*$B$40)),0),$B$49),0)</f>
        <v>0</v>
      </c>
      <c r="F209" s="59"/>
      <c r="G209" s="4">
        <f t="shared" si="14"/>
        <v>0</v>
      </c>
      <c r="H209" s="4">
        <f t="shared" si="15"/>
        <v>0</v>
      </c>
      <c r="I209" s="11">
        <f t="shared" si="13"/>
        <v>0</v>
      </c>
    </row>
    <row r="210" spans="4:9">
      <c r="D210" s="9" cm="1">
        <f t="array" ref="D210">IFERROR(MAX(ROUNDUP((_FV(B210,"quantity")*$B$49)*(1-$B$10)*(1-$B$36)*(1-($B$37*$B$40)),0),$B$49),0)</f>
        <v>0</v>
      </c>
      <c r="F210" s="59"/>
      <c r="G210" s="4">
        <f t="shared" si="14"/>
        <v>0</v>
      </c>
      <c r="H210" s="4">
        <f t="shared" si="15"/>
        <v>0</v>
      </c>
      <c r="I210" s="11">
        <f t="shared" si="13"/>
        <v>0</v>
      </c>
    </row>
    <row r="211" spans="4:9">
      <c r="D211" s="9" cm="1">
        <f t="array" ref="D211">IFERROR(MAX(ROUNDUP((_FV(B211,"quantity")*$B$49)*(1-$B$10)*(1-$B$36)*(1-($B$37*$B$40)),0),$B$49),0)</f>
        <v>0</v>
      </c>
      <c r="F211" s="59"/>
      <c r="G211" s="4">
        <f t="shared" si="14"/>
        <v>0</v>
      </c>
      <c r="H211" s="4">
        <f t="shared" si="15"/>
        <v>0</v>
      </c>
      <c r="I211" s="11">
        <f t="shared" ref="I211:I274" si="16">H211/$B$49</f>
        <v>0</v>
      </c>
    </row>
    <row r="212" spans="4:9">
      <c r="D212" s="9" cm="1">
        <f t="array" ref="D212">IFERROR(MAX(ROUNDUP((_FV(B212,"quantity")*$B$49)*(1-$B$10)*(1-$B$36)*(1-($B$37*$B$40)),0),$B$49),0)</f>
        <v>0</v>
      </c>
      <c r="F212" s="59"/>
      <c r="G212" s="4">
        <f t="shared" ref="G212:G274" si="17">IF($F212&gt;0,$F212,E212)</f>
        <v>0</v>
      </c>
      <c r="H212" s="4">
        <f t="shared" ref="H212:H274" si="18">$D212*$G212</f>
        <v>0</v>
      </c>
      <c r="I212" s="11">
        <f t="shared" si="16"/>
        <v>0</v>
      </c>
    </row>
    <row r="213" spans="4:9">
      <c r="D213" s="9" cm="1">
        <f t="array" ref="D213">IFERROR(MAX(ROUNDUP((_FV(B213,"quantity")*$B$49)*(1-$B$10)*(1-$B$36)*(1-($B$37*$B$40)),0),$B$49),0)</f>
        <v>0</v>
      </c>
      <c r="F213" s="59"/>
      <c r="G213" s="4">
        <f t="shared" si="17"/>
        <v>0</v>
      </c>
      <c r="H213" s="4">
        <f t="shared" si="18"/>
        <v>0</v>
      </c>
      <c r="I213" s="11">
        <f t="shared" si="16"/>
        <v>0</v>
      </c>
    </row>
    <row r="214" spans="4:9">
      <c r="D214" s="9" cm="1">
        <f t="array" ref="D214">IFERROR(MAX(ROUNDUP((_FV(B214,"quantity")*$B$49)*(1-$B$10)*(1-$B$36)*(1-($B$37*$B$40)),0),$B$49),0)</f>
        <v>0</v>
      </c>
      <c r="F214" s="59"/>
      <c r="G214" s="4">
        <f t="shared" si="17"/>
        <v>0</v>
      </c>
      <c r="H214" s="4">
        <f t="shared" si="18"/>
        <v>0</v>
      </c>
      <c r="I214" s="11">
        <f t="shared" si="16"/>
        <v>0</v>
      </c>
    </row>
    <row r="215" spans="4:9">
      <c r="D215" s="9" cm="1">
        <f t="array" ref="D215">IFERROR(MAX(ROUNDUP((_FV(B215,"quantity")*$B$49)*(1-$B$10)*(1-$B$36)*(1-($B$37*$B$40)),0),$B$49),0)</f>
        <v>0</v>
      </c>
      <c r="F215" s="59"/>
      <c r="G215" s="4">
        <f t="shared" si="17"/>
        <v>0</v>
      </c>
      <c r="H215" s="4">
        <f t="shared" si="18"/>
        <v>0</v>
      </c>
      <c r="I215" s="11">
        <f t="shared" si="16"/>
        <v>0</v>
      </c>
    </row>
    <row r="216" spans="4:9">
      <c r="D216" s="9" cm="1">
        <f t="array" ref="D216">IFERROR(MAX(ROUNDUP((_FV(B216,"quantity")*$B$49)*(1-$B$10)*(1-$B$36)*(1-($B$37*$B$40)),0),$B$49),0)</f>
        <v>0</v>
      </c>
      <c r="F216" s="59"/>
      <c r="G216" s="4">
        <f t="shared" si="17"/>
        <v>0</v>
      </c>
      <c r="H216" s="4">
        <f t="shared" si="18"/>
        <v>0</v>
      </c>
      <c r="I216" s="11">
        <f t="shared" si="16"/>
        <v>0</v>
      </c>
    </row>
    <row r="217" spans="4:9">
      <c r="D217" s="9" cm="1">
        <f t="array" ref="D217">IFERROR(MAX(ROUNDUP((_FV(B217,"quantity")*$B$49)*(1-$B$10)*(1-$B$36)*(1-($B$37*$B$40)),0),$B$49),0)</f>
        <v>0</v>
      </c>
      <c r="F217" s="59"/>
      <c r="G217" s="4">
        <f t="shared" si="17"/>
        <v>0</v>
      </c>
      <c r="H217" s="4">
        <f t="shared" si="18"/>
        <v>0</v>
      </c>
      <c r="I217" s="11">
        <f t="shared" si="16"/>
        <v>0</v>
      </c>
    </row>
    <row r="218" spans="4:9">
      <c r="D218" s="9" cm="1">
        <f t="array" ref="D218">IFERROR(MAX(ROUNDUP((_FV(B218,"quantity")*$B$49)*(1-$B$10)*(1-$B$36)*(1-($B$37*$B$40)),0),$B$49),0)</f>
        <v>0</v>
      </c>
      <c r="F218" s="59"/>
      <c r="G218" s="4">
        <f t="shared" si="17"/>
        <v>0</v>
      </c>
      <c r="H218" s="4">
        <f t="shared" si="18"/>
        <v>0</v>
      </c>
      <c r="I218" s="11">
        <f t="shared" si="16"/>
        <v>0</v>
      </c>
    </row>
    <row r="219" spans="4:9">
      <c r="D219" s="9" cm="1">
        <f t="array" ref="D219">IFERROR(MAX(ROUNDUP((_FV(B219,"quantity")*$B$49)*(1-$B$10)*(1-$B$36)*(1-($B$37*$B$40)),0),$B$49),0)</f>
        <v>0</v>
      </c>
      <c r="F219" s="59"/>
      <c r="G219" s="4">
        <f t="shared" si="17"/>
        <v>0</v>
      </c>
      <c r="H219" s="4">
        <f t="shared" si="18"/>
        <v>0</v>
      </c>
      <c r="I219" s="11">
        <f t="shared" si="16"/>
        <v>0</v>
      </c>
    </row>
    <row r="220" spans="4:9">
      <c r="D220" s="9" cm="1">
        <f t="array" ref="D220">IFERROR(MAX(ROUNDUP((_FV(B220,"quantity")*$B$49)*(1-$B$10)*(1-$B$36)*(1-($B$37*$B$40)),0),$B$49),0)</f>
        <v>0</v>
      </c>
      <c r="F220" s="59"/>
      <c r="G220" s="4">
        <f t="shared" si="17"/>
        <v>0</v>
      </c>
      <c r="H220" s="4">
        <f t="shared" si="18"/>
        <v>0</v>
      </c>
      <c r="I220" s="11">
        <f t="shared" si="16"/>
        <v>0</v>
      </c>
    </row>
    <row r="221" spans="4:9">
      <c r="D221" s="9" cm="1">
        <f t="array" ref="D221">IFERROR(MAX(ROUNDUP((_FV(B221,"quantity")*$B$49)*(1-$B$10)*(1-$B$36)*(1-($B$37*$B$40)),0),$B$49),0)</f>
        <v>0</v>
      </c>
      <c r="F221" s="59"/>
      <c r="G221" s="4">
        <f t="shared" si="17"/>
        <v>0</v>
      </c>
      <c r="H221" s="4">
        <f t="shared" si="18"/>
        <v>0</v>
      </c>
      <c r="I221" s="11">
        <f t="shared" si="16"/>
        <v>0</v>
      </c>
    </row>
    <row r="222" spans="4:9">
      <c r="D222" s="9" cm="1">
        <f t="array" ref="D222">IFERROR(MAX(ROUNDUP((_FV(B222,"quantity")*$B$49)*(1-$B$10)*(1-$B$36)*(1-($B$37*$B$40)),0),$B$49),0)</f>
        <v>0</v>
      </c>
      <c r="F222" s="59"/>
      <c r="G222" s="4">
        <f t="shared" si="17"/>
        <v>0</v>
      </c>
      <c r="H222" s="4">
        <f t="shared" si="18"/>
        <v>0</v>
      </c>
      <c r="I222" s="11">
        <f t="shared" si="16"/>
        <v>0</v>
      </c>
    </row>
    <row r="223" spans="4:9">
      <c r="D223" s="9" cm="1">
        <f t="array" ref="D223">IFERROR(MAX(ROUNDUP((_FV(B223,"quantity")*$B$49)*(1-$B$10)*(1-$B$36)*(1-($B$37*$B$40)),0),$B$49),0)</f>
        <v>0</v>
      </c>
      <c r="F223" s="59"/>
      <c r="G223" s="4">
        <f t="shared" si="17"/>
        <v>0</v>
      </c>
      <c r="H223" s="4">
        <f t="shared" si="18"/>
        <v>0</v>
      </c>
      <c r="I223" s="11">
        <f t="shared" si="16"/>
        <v>0</v>
      </c>
    </row>
    <row r="224" spans="4:9">
      <c r="D224" s="9" cm="1">
        <f t="array" ref="D224">IFERROR(MAX(ROUNDUP((_FV(B224,"quantity")*$B$49)*(1-$B$10)*(1-$B$36)*(1-($B$37*$B$40)),0),$B$49),0)</f>
        <v>0</v>
      </c>
      <c r="F224" s="59"/>
      <c r="G224" s="4">
        <f t="shared" si="17"/>
        <v>0</v>
      </c>
      <c r="H224" s="4">
        <f t="shared" si="18"/>
        <v>0</v>
      </c>
      <c r="I224" s="11">
        <f t="shared" si="16"/>
        <v>0</v>
      </c>
    </row>
    <row r="225" spans="4:9">
      <c r="D225" s="9" cm="1">
        <f t="array" ref="D225">IFERROR(MAX(ROUNDUP((_FV(B225,"quantity")*$B$49)*(1-$B$10)*(1-$B$36)*(1-($B$37*$B$40)),0),$B$49),0)</f>
        <v>0</v>
      </c>
      <c r="F225" s="59"/>
      <c r="G225" s="4">
        <f t="shared" si="17"/>
        <v>0</v>
      </c>
      <c r="H225" s="4">
        <f t="shared" si="18"/>
        <v>0</v>
      </c>
      <c r="I225" s="11">
        <f t="shared" si="16"/>
        <v>0</v>
      </c>
    </row>
    <row r="226" spans="4:9">
      <c r="D226" s="9" cm="1">
        <f t="array" ref="D226">IFERROR(MAX(ROUNDUP((_FV(B226,"quantity")*$B$49)*(1-$B$10)*(1-$B$36)*(1-($B$37*$B$40)),0),$B$49),0)</f>
        <v>0</v>
      </c>
      <c r="F226" s="59"/>
      <c r="G226" s="4">
        <f t="shared" si="17"/>
        <v>0</v>
      </c>
      <c r="H226" s="4">
        <f t="shared" si="18"/>
        <v>0</v>
      </c>
      <c r="I226" s="11">
        <f t="shared" si="16"/>
        <v>0</v>
      </c>
    </row>
    <row r="227" spans="4:9">
      <c r="D227" s="9" cm="1">
        <f t="array" ref="D227">IFERROR(MAX(ROUNDUP((_FV(B227,"quantity")*$B$49)*(1-$B$10)*(1-$B$36)*(1-($B$37*$B$40)),0),$B$49),0)</f>
        <v>0</v>
      </c>
      <c r="F227" s="59"/>
      <c r="G227" s="4">
        <f t="shared" si="17"/>
        <v>0</v>
      </c>
      <c r="H227" s="4">
        <f t="shared" si="18"/>
        <v>0</v>
      </c>
      <c r="I227" s="11">
        <f t="shared" si="16"/>
        <v>0</v>
      </c>
    </row>
    <row r="228" spans="4:9">
      <c r="D228" s="9" cm="1">
        <f t="array" ref="D228">IFERROR(MAX(ROUNDUP((_FV(B228,"quantity")*$B$49)*(1-$B$10)*(1-$B$36)*(1-($B$37*$B$40)),0),$B$49),0)</f>
        <v>0</v>
      </c>
      <c r="F228" s="59"/>
      <c r="G228" s="4">
        <f t="shared" si="17"/>
        <v>0</v>
      </c>
      <c r="H228" s="4">
        <f t="shared" si="18"/>
        <v>0</v>
      </c>
      <c r="I228" s="11">
        <f t="shared" si="16"/>
        <v>0</v>
      </c>
    </row>
    <row r="229" spans="4:9">
      <c r="D229" s="9" cm="1">
        <f t="array" ref="D229">IFERROR(MAX(ROUNDUP((_FV(B229,"quantity")*$B$49)*(1-$B$10)*(1-$B$36)*(1-($B$37*$B$40)),0),$B$49),0)</f>
        <v>0</v>
      </c>
      <c r="F229" s="59"/>
      <c r="G229" s="4">
        <f t="shared" si="17"/>
        <v>0</v>
      </c>
      <c r="H229" s="4">
        <f t="shared" si="18"/>
        <v>0</v>
      </c>
      <c r="I229" s="11">
        <f t="shared" si="16"/>
        <v>0</v>
      </c>
    </row>
    <row r="230" spans="4:9">
      <c r="D230" s="9" cm="1">
        <f t="array" ref="D230">IFERROR(MAX(ROUNDUP((_FV(B230,"quantity")*$B$49)*(1-$B$10)*(1-$B$36)*(1-($B$37*$B$40)),0),$B$49),0)</f>
        <v>0</v>
      </c>
      <c r="F230" s="59"/>
      <c r="G230" s="4">
        <f t="shared" si="17"/>
        <v>0</v>
      </c>
      <c r="H230" s="4">
        <f t="shared" si="18"/>
        <v>0</v>
      </c>
      <c r="I230" s="11">
        <f t="shared" si="16"/>
        <v>0</v>
      </c>
    </row>
    <row r="231" spans="4:9">
      <c r="D231" s="9" cm="1">
        <f t="array" ref="D231">IFERROR(MAX(ROUNDUP((_FV(B231,"quantity")*$B$49)*(1-$B$10)*(1-$B$36)*(1-($B$37*$B$40)),0),$B$49),0)</f>
        <v>0</v>
      </c>
      <c r="F231" s="59"/>
      <c r="G231" s="4">
        <f t="shared" si="17"/>
        <v>0</v>
      </c>
      <c r="H231" s="4">
        <f t="shared" si="18"/>
        <v>0</v>
      </c>
      <c r="I231" s="11">
        <f t="shared" si="16"/>
        <v>0</v>
      </c>
    </row>
    <row r="232" spans="4:9">
      <c r="D232" s="9" cm="1">
        <f t="array" ref="D232">IFERROR(MAX(ROUNDUP((_FV(B232,"quantity")*$B$49)*(1-$B$10)*(1-$B$36)*(1-($B$37*$B$40)),0),$B$49),0)</f>
        <v>0</v>
      </c>
      <c r="F232" s="59"/>
      <c r="G232" s="4">
        <f t="shared" si="17"/>
        <v>0</v>
      </c>
      <c r="H232" s="4">
        <f t="shared" si="18"/>
        <v>0</v>
      </c>
      <c r="I232" s="11">
        <f t="shared" si="16"/>
        <v>0</v>
      </c>
    </row>
    <row r="233" spans="4:9">
      <c r="D233" s="9" cm="1">
        <f t="array" ref="D233">IFERROR(MAX(ROUNDUP((_FV(B233,"quantity")*$B$49)*(1-$B$10)*(1-$B$36)*(1-($B$37*$B$40)),0),$B$49),0)</f>
        <v>0</v>
      </c>
      <c r="F233" s="59"/>
      <c r="G233" s="4">
        <f t="shared" si="17"/>
        <v>0</v>
      </c>
      <c r="H233" s="4">
        <f t="shared" si="18"/>
        <v>0</v>
      </c>
      <c r="I233" s="11">
        <f t="shared" si="16"/>
        <v>0</v>
      </c>
    </row>
    <row r="234" spans="4:9">
      <c r="D234" s="9" cm="1">
        <f t="array" ref="D234">IFERROR(MAX(ROUNDUP((_FV(B234,"quantity")*$B$49)*(1-$B$10)*(1-$B$36)*(1-($B$37*$B$40)),0),$B$49),0)</f>
        <v>0</v>
      </c>
      <c r="F234" s="59"/>
      <c r="G234" s="4">
        <f t="shared" si="17"/>
        <v>0</v>
      </c>
      <c r="H234" s="4">
        <f t="shared" si="18"/>
        <v>0</v>
      </c>
      <c r="I234" s="11">
        <f t="shared" si="16"/>
        <v>0</v>
      </c>
    </row>
    <row r="235" spans="4:9">
      <c r="D235" s="9" cm="1">
        <f t="array" ref="D235">IFERROR(MAX(ROUNDUP((_FV(B235,"quantity")*$B$49)*(1-$B$10)*(1-$B$36)*(1-($B$37*$B$40)),0),$B$49),0)</f>
        <v>0</v>
      </c>
      <c r="F235" s="59"/>
      <c r="G235" s="4">
        <f t="shared" si="17"/>
        <v>0</v>
      </c>
      <c r="H235" s="4">
        <f t="shared" si="18"/>
        <v>0</v>
      </c>
      <c r="I235" s="11">
        <f t="shared" si="16"/>
        <v>0</v>
      </c>
    </row>
    <row r="236" spans="4:9">
      <c r="D236" s="9" cm="1">
        <f t="array" ref="D236">IFERROR(MAX(ROUNDUP((_FV(B236,"quantity")*$B$49)*(1-$B$10)*(1-$B$36)*(1-($B$37*$B$40)),0),$B$49),0)</f>
        <v>0</v>
      </c>
      <c r="F236" s="59"/>
      <c r="G236" s="4">
        <f t="shared" si="17"/>
        <v>0</v>
      </c>
      <c r="H236" s="4">
        <f t="shared" si="18"/>
        <v>0</v>
      </c>
      <c r="I236" s="11">
        <f t="shared" si="16"/>
        <v>0</v>
      </c>
    </row>
    <row r="237" spans="4:9">
      <c r="D237" s="9" cm="1">
        <f t="array" ref="D237">IFERROR(MAX(ROUNDUP((_FV(B237,"quantity")*$B$49)*(1-$B$10)*(1-$B$36)*(1-($B$37*$B$40)),0),$B$49),0)</f>
        <v>0</v>
      </c>
      <c r="F237" s="59"/>
      <c r="G237" s="4">
        <f t="shared" si="17"/>
        <v>0</v>
      </c>
      <c r="H237" s="4">
        <f t="shared" si="18"/>
        <v>0</v>
      </c>
      <c r="I237" s="11">
        <f t="shared" si="16"/>
        <v>0</v>
      </c>
    </row>
    <row r="238" spans="4:9">
      <c r="D238" s="9" cm="1">
        <f t="array" ref="D238">IFERROR(MAX(ROUNDUP((_FV(B238,"quantity")*$B$49)*(1-$B$10)*(1-$B$36)*(1-($B$37*$B$40)),0),$B$49),0)</f>
        <v>0</v>
      </c>
      <c r="F238" s="59"/>
      <c r="G238" s="4">
        <f t="shared" si="17"/>
        <v>0</v>
      </c>
      <c r="H238" s="4">
        <f t="shared" si="18"/>
        <v>0</v>
      </c>
      <c r="I238" s="11">
        <f t="shared" si="16"/>
        <v>0</v>
      </c>
    </row>
    <row r="239" spans="4:9">
      <c r="D239" s="9" cm="1">
        <f t="array" ref="D239">IFERROR(MAX(ROUNDUP((_FV(B239,"quantity")*$B$49)*(1-$B$10)*(1-$B$36)*(1-($B$37*$B$40)),0),$B$49),0)</f>
        <v>0</v>
      </c>
      <c r="F239" s="59"/>
      <c r="G239" s="4">
        <f t="shared" si="17"/>
        <v>0</v>
      </c>
      <c r="H239" s="4">
        <f t="shared" si="18"/>
        <v>0</v>
      </c>
      <c r="I239" s="11">
        <f t="shared" si="16"/>
        <v>0</v>
      </c>
    </row>
    <row r="240" spans="4:9">
      <c r="D240" s="9" cm="1">
        <f t="array" ref="D240">IFERROR(MAX(ROUNDUP((_FV(B240,"quantity")*$B$49)*(1-$B$10)*(1-$B$36)*(1-($B$37*$B$40)),0),$B$49),0)</f>
        <v>0</v>
      </c>
      <c r="F240" s="59"/>
      <c r="G240" s="4">
        <f t="shared" si="17"/>
        <v>0</v>
      </c>
      <c r="H240" s="4">
        <f t="shared" si="18"/>
        <v>0</v>
      </c>
      <c r="I240" s="11">
        <f t="shared" si="16"/>
        <v>0</v>
      </c>
    </row>
    <row r="241" spans="4:9">
      <c r="D241" s="9" cm="1">
        <f t="array" ref="D241">IFERROR(MAX(ROUNDUP((_FV(B241,"quantity")*$B$49)*(1-$B$10)*(1-$B$36)*(1-($B$37*$B$40)),0),$B$49),0)</f>
        <v>0</v>
      </c>
      <c r="F241" s="59"/>
      <c r="G241" s="4">
        <f t="shared" si="17"/>
        <v>0</v>
      </c>
      <c r="H241" s="4">
        <f t="shared" si="18"/>
        <v>0</v>
      </c>
      <c r="I241" s="11">
        <f t="shared" si="16"/>
        <v>0</v>
      </c>
    </row>
    <row r="242" spans="4:9">
      <c r="D242" s="9" cm="1">
        <f t="array" ref="D242">IFERROR(MAX(ROUNDUP((_FV(B242,"quantity")*$B$49)*(1-$B$10)*(1-$B$36)*(1-($B$37*$B$40)),0),$B$49),0)</f>
        <v>0</v>
      </c>
      <c r="F242" s="59"/>
      <c r="G242" s="4">
        <f t="shared" si="17"/>
        <v>0</v>
      </c>
      <c r="H242" s="4">
        <f t="shared" si="18"/>
        <v>0</v>
      </c>
      <c r="I242" s="11">
        <f t="shared" si="16"/>
        <v>0</v>
      </c>
    </row>
    <row r="243" spans="4:9">
      <c r="D243" s="9" cm="1">
        <f t="array" ref="D243">IFERROR(MAX(ROUNDUP((_FV(B243,"quantity")*$B$49)*(1-$B$10)*(1-$B$36)*(1-($B$37*$B$40)),0),$B$49),0)</f>
        <v>0</v>
      </c>
      <c r="F243" s="59"/>
      <c r="G243" s="4">
        <f t="shared" si="17"/>
        <v>0</v>
      </c>
      <c r="H243" s="4">
        <f t="shared" si="18"/>
        <v>0</v>
      </c>
      <c r="I243" s="11">
        <f t="shared" si="16"/>
        <v>0</v>
      </c>
    </row>
    <row r="244" spans="4:9">
      <c r="D244" s="9" cm="1">
        <f t="array" ref="D244">IFERROR(MAX(ROUNDUP((_FV(B244,"quantity")*$B$49)*(1-$B$10)*(1-$B$36)*(1-($B$37*$B$40)),0),$B$49),0)</f>
        <v>0</v>
      </c>
      <c r="F244" s="59"/>
      <c r="G244" s="4">
        <f t="shared" si="17"/>
        <v>0</v>
      </c>
      <c r="H244" s="4">
        <f t="shared" si="18"/>
        <v>0</v>
      </c>
      <c r="I244" s="11">
        <f t="shared" si="16"/>
        <v>0</v>
      </c>
    </row>
    <row r="245" spans="4:9">
      <c r="D245" s="9" cm="1">
        <f t="array" ref="D245">IFERROR(MAX(ROUNDUP((_FV(B245,"quantity")*$B$49)*(1-$B$10)*(1-$B$36)*(1-($B$37*$B$40)),0),$B$49),0)</f>
        <v>0</v>
      </c>
      <c r="F245" s="59"/>
      <c r="G245" s="4">
        <f t="shared" si="17"/>
        <v>0</v>
      </c>
      <c r="H245" s="4">
        <f t="shared" si="18"/>
        <v>0</v>
      </c>
      <c r="I245" s="11">
        <f t="shared" si="16"/>
        <v>0</v>
      </c>
    </row>
    <row r="246" spans="4:9">
      <c r="D246" s="9" cm="1">
        <f t="array" ref="D246">IFERROR(MAX(ROUNDUP((_FV(B246,"quantity")*$B$49)*(1-$B$10)*(1-$B$36)*(1-($B$37*$B$40)),0),$B$49),0)</f>
        <v>0</v>
      </c>
      <c r="F246" s="59"/>
      <c r="G246" s="4">
        <f t="shared" si="17"/>
        <v>0</v>
      </c>
      <c r="H246" s="4">
        <f t="shared" si="18"/>
        <v>0</v>
      </c>
      <c r="I246" s="11">
        <f t="shared" si="16"/>
        <v>0</v>
      </c>
    </row>
    <row r="247" spans="4:9">
      <c r="D247" s="9" cm="1">
        <f t="array" ref="D247">IFERROR(MAX(ROUNDUP((_FV(B247,"quantity")*$B$49)*(1-$B$10)*(1-$B$36)*(1-($B$37*$B$40)),0),$B$49),0)</f>
        <v>0</v>
      </c>
      <c r="F247" s="59"/>
      <c r="G247" s="4">
        <f t="shared" si="17"/>
        <v>0</v>
      </c>
      <c r="H247" s="4">
        <f t="shared" si="18"/>
        <v>0</v>
      </c>
      <c r="I247" s="11">
        <f t="shared" si="16"/>
        <v>0</v>
      </c>
    </row>
    <row r="248" spans="4:9">
      <c r="D248" s="9" cm="1">
        <f t="array" ref="D248">IFERROR(MAX(ROUNDUP((_FV(B248,"quantity")*$B$49)*(1-$B$10)*(1-$B$36)*(1-($B$37*$B$40)),0),$B$49),0)</f>
        <v>0</v>
      </c>
      <c r="F248" s="59"/>
      <c r="G248" s="4">
        <f t="shared" si="17"/>
        <v>0</v>
      </c>
      <c r="H248" s="4">
        <f t="shared" si="18"/>
        <v>0</v>
      </c>
      <c r="I248" s="11">
        <f t="shared" si="16"/>
        <v>0</v>
      </c>
    </row>
    <row r="249" spans="4:9">
      <c r="D249" s="9" cm="1">
        <f t="array" ref="D249">IFERROR(MAX(ROUNDUP((_FV(B249,"quantity")*$B$49)*(1-$B$10)*(1-$B$36)*(1-($B$37*$B$40)),0),$B$49),0)</f>
        <v>0</v>
      </c>
      <c r="F249" s="59"/>
      <c r="G249" s="4">
        <f t="shared" si="17"/>
        <v>0</v>
      </c>
      <c r="H249" s="4">
        <f t="shared" si="18"/>
        <v>0</v>
      </c>
      <c r="I249" s="11">
        <f t="shared" si="16"/>
        <v>0</v>
      </c>
    </row>
    <row r="250" spans="4:9">
      <c r="D250" s="9" cm="1">
        <f t="array" ref="D250">IFERROR(MAX(ROUNDUP((_FV(B250,"quantity")*$B$49)*(1-$B$10)*(1-$B$36)*(1-($B$37*$B$40)),0),$B$49),0)</f>
        <v>0</v>
      </c>
      <c r="F250" s="59"/>
      <c r="G250" s="4">
        <f t="shared" si="17"/>
        <v>0</v>
      </c>
      <c r="H250" s="4">
        <f t="shared" si="18"/>
        <v>0</v>
      </c>
      <c r="I250" s="11">
        <f t="shared" si="16"/>
        <v>0</v>
      </c>
    </row>
    <row r="251" spans="4:9">
      <c r="D251" s="9" cm="1">
        <f t="array" ref="D251">IFERROR(MAX(ROUNDUP((_FV(B251,"quantity")*$B$49)*(1-$B$10)*(1-$B$36)*(1-($B$37*$B$40)),0),$B$49),0)</f>
        <v>0</v>
      </c>
      <c r="F251" s="59"/>
      <c r="G251" s="4">
        <f t="shared" si="17"/>
        <v>0</v>
      </c>
      <c r="H251" s="4">
        <f t="shared" si="18"/>
        <v>0</v>
      </c>
      <c r="I251" s="11">
        <f t="shared" si="16"/>
        <v>0</v>
      </c>
    </row>
    <row r="252" spans="4:9">
      <c r="D252" s="9" cm="1">
        <f t="array" ref="D252">IFERROR(MAX(ROUNDUP((_FV(B252,"quantity")*$B$49)*(1-$B$10)*(1-$B$36)*(1-($B$37*$B$40)),0),$B$49),0)</f>
        <v>0</v>
      </c>
      <c r="F252" s="59"/>
      <c r="G252" s="4">
        <f t="shared" si="17"/>
        <v>0</v>
      </c>
      <c r="H252" s="4">
        <f t="shared" si="18"/>
        <v>0</v>
      </c>
      <c r="I252" s="11">
        <f t="shared" si="16"/>
        <v>0</v>
      </c>
    </row>
    <row r="253" spans="4:9">
      <c r="D253" s="9" cm="1">
        <f t="array" ref="D253">IFERROR(MAX(ROUNDUP((_FV(B253,"quantity")*$B$49)*(1-$B$10)*(1-$B$36)*(1-($B$37*$B$40)),0),$B$49),0)</f>
        <v>0</v>
      </c>
      <c r="F253" s="59"/>
      <c r="G253" s="4">
        <f t="shared" si="17"/>
        <v>0</v>
      </c>
      <c r="H253" s="4">
        <f t="shared" si="18"/>
        <v>0</v>
      </c>
      <c r="I253" s="11">
        <f t="shared" si="16"/>
        <v>0</v>
      </c>
    </row>
    <row r="254" spans="4:9">
      <c r="D254" s="9" cm="1">
        <f t="array" ref="D254">IFERROR(MAX(ROUNDUP((_FV(B254,"quantity")*$B$49)*(1-$B$10)*(1-$B$36)*(1-($B$37*$B$40)),0),$B$49),0)</f>
        <v>0</v>
      </c>
      <c r="F254" s="59"/>
      <c r="G254" s="4">
        <f t="shared" si="17"/>
        <v>0</v>
      </c>
      <c r="H254" s="4">
        <f t="shared" si="18"/>
        <v>0</v>
      </c>
      <c r="I254" s="11">
        <f t="shared" si="16"/>
        <v>0</v>
      </c>
    </row>
    <row r="255" spans="4:9">
      <c r="D255" s="9" cm="1">
        <f t="array" ref="D255">IFERROR(MAX(ROUNDUP((_FV(B255,"quantity")*$B$49)*(1-$B$10)*(1-$B$36)*(1-($B$37*$B$40)),0),$B$49),0)</f>
        <v>0</v>
      </c>
      <c r="F255" s="59"/>
      <c r="G255" s="4">
        <f t="shared" si="17"/>
        <v>0</v>
      </c>
      <c r="H255" s="4">
        <f t="shared" si="18"/>
        <v>0</v>
      </c>
      <c r="I255" s="11">
        <f t="shared" si="16"/>
        <v>0</v>
      </c>
    </row>
    <row r="256" spans="4:9">
      <c r="D256" s="9" cm="1">
        <f t="array" ref="D256">IFERROR(MAX(ROUNDUP((_FV(B256,"quantity")*$B$49)*(1-$B$10)*(1-$B$36)*(1-($B$37*$B$40)),0),$B$49),0)</f>
        <v>0</v>
      </c>
      <c r="F256" s="59"/>
      <c r="G256" s="4">
        <f t="shared" si="17"/>
        <v>0</v>
      </c>
      <c r="H256" s="4">
        <f t="shared" si="18"/>
        <v>0</v>
      </c>
      <c r="I256" s="11">
        <f t="shared" si="16"/>
        <v>0</v>
      </c>
    </row>
    <row r="257" spans="4:9">
      <c r="D257" s="9" cm="1">
        <f t="array" ref="D257">IFERROR(MAX(ROUNDUP((_FV(B257,"quantity")*$B$49)*(1-$B$10)*(1-$B$36)*(1-($B$37*$B$40)),0),$B$49),0)</f>
        <v>0</v>
      </c>
      <c r="F257" s="59"/>
      <c r="G257" s="4">
        <f t="shared" si="17"/>
        <v>0</v>
      </c>
      <c r="H257" s="4">
        <f t="shared" si="18"/>
        <v>0</v>
      </c>
      <c r="I257" s="11">
        <f t="shared" si="16"/>
        <v>0</v>
      </c>
    </row>
    <row r="258" spans="4:9">
      <c r="D258" s="9" cm="1">
        <f t="array" ref="D258">IFERROR(MAX(ROUNDUP((_FV(B258,"quantity")*$B$49)*(1-$B$10)*(1-$B$36)*(1-($B$37*$B$40)),0),$B$49),0)</f>
        <v>0</v>
      </c>
      <c r="F258" s="59"/>
      <c r="G258" s="4">
        <f t="shared" si="17"/>
        <v>0</v>
      </c>
      <c r="H258" s="4">
        <f t="shared" si="18"/>
        <v>0</v>
      </c>
      <c r="I258" s="11">
        <f t="shared" si="16"/>
        <v>0</v>
      </c>
    </row>
    <row r="259" spans="4:9">
      <c r="D259" s="9" cm="1">
        <f t="array" ref="D259">IFERROR(MAX(ROUNDUP((_FV(B259,"quantity")*$B$49)*(1-$B$10)*(1-$B$36)*(1-($B$37*$B$40)),0),$B$49),0)</f>
        <v>0</v>
      </c>
      <c r="F259" s="59"/>
      <c r="G259" s="4">
        <f t="shared" si="17"/>
        <v>0</v>
      </c>
      <c r="H259" s="4">
        <f t="shared" si="18"/>
        <v>0</v>
      </c>
      <c r="I259" s="11">
        <f t="shared" si="16"/>
        <v>0</v>
      </c>
    </row>
    <row r="260" spans="4:9">
      <c r="D260" s="9" cm="1">
        <f t="array" ref="D260">IFERROR(MAX(ROUNDUP((_FV(B260,"quantity")*$B$49)*(1-$B$10)*(1-$B$36)*(1-($B$37*$B$40)),0),$B$49),0)</f>
        <v>0</v>
      </c>
      <c r="F260" s="59"/>
      <c r="G260" s="4">
        <f t="shared" si="17"/>
        <v>0</v>
      </c>
      <c r="H260" s="4">
        <f t="shared" si="18"/>
        <v>0</v>
      </c>
      <c r="I260" s="11">
        <f t="shared" si="16"/>
        <v>0</v>
      </c>
    </row>
    <row r="261" spans="4:9">
      <c r="D261" s="9" cm="1">
        <f t="array" ref="D261">IFERROR(MAX(ROUNDUP((_FV(B261,"quantity")*$B$49)*(1-$B$10)*(1-$B$36)*(1-($B$37*$B$40)),0),$B$49),0)</f>
        <v>0</v>
      </c>
      <c r="F261" s="59"/>
      <c r="G261" s="4">
        <f t="shared" si="17"/>
        <v>0</v>
      </c>
      <c r="H261" s="4">
        <f t="shared" si="18"/>
        <v>0</v>
      </c>
      <c r="I261" s="11">
        <f t="shared" si="16"/>
        <v>0</v>
      </c>
    </row>
    <row r="262" spans="4:9">
      <c r="D262" s="9" cm="1">
        <f t="array" ref="D262">IFERROR(MAX(ROUNDUP((_FV(B262,"quantity")*$B$49)*(1-$B$10)*(1-$B$36)*(1-($B$37*$B$40)),0),$B$49),0)</f>
        <v>0</v>
      </c>
      <c r="F262" s="59"/>
      <c r="G262" s="4">
        <f t="shared" si="17"/>
        <v>0</v>
      </c>
      <c r="H262" s="4">
        <f t="shared" si="18"/>
        <v>0</v>
      </c>
      <c r="I262" s="11">
        <f t="shared" si="16"/>
        <v>0</v>
      </c>
    </row>
    <row r="263" spans="4:9">
      <c r="D263" s="9" cm="1">
        <f t="array" ref="D263">IFERROR(MAX(ROUNDUP((_FV(B263,"quantity")*$B$49)*(1-$B$10)*(1-$B$36)*(1-($B$37*$B$40)),0),$B$49),0)</f>
        <v>0</v>
      </c>
      <c r="F263" s="59"/>
      <c r="G263" s="4">
        <f t="shared" si="17"/>
        <v>0</v>
      </c>
      <c r="H263" s="4">
        <f t="shared" si="18"/>
        <v>0</v>
      </c>
      <c r="I263" s="11">
        <f t="shared" si="16"/>
        <v>0</v>
      </c>
    </row>
    <row r="264" spans="4:9">
      <c r="D264" s="9" cm="1">
        <f t="array" ref="D264">IFERROR(MAX(ROUNDUP((_FV(B264,"quantity")*$B$49)*(1-$B$10)*(1-$B$36)*(1-($B$37*$B$40)),0),$B$49),0)</f>
        <v>0</v>
      </c>
      <c r="F264" s="59"/>
      <c r="G264" s="4">
        <f t="shared" si="17"/>
        <v>0</v>
      </c>
      <c r="H264" s="4">
        <f t="shared" si="18"/>
        <v>0</v>
      </c>
      <c r="I264" s="11">
        <f t="shared" si="16"/>
        <v>0</v>
      </c>
    </row>
    <row r="265" spans="4:9">
      <c r="D265" s="9" cm="1">
        <f t="array" ref="D265">IFERROR(MAX(ROUNDUP((_FV(B265,"quantity")*$B$49)*(1-$B$10)*(1-$B$36)*(1-($B$37*$B$40)),0),$B$49),0)</f>
        <v>0</v>
      </c>
      <c r="F265" s="59"/>
      <c r="G265" s="4">
        <f t="shared" si="17"/>
        <v>0</v>
      </c>
      <c r="H265" s="4">
        <f t="shared" si="18"/>
        <v>0</v>
      </c>
      <c r="I265" s="11">
        <f t="shared" si="16"/>
        <v>0</v>
      </c>
    </row>
    <row r="266" spans="4:9">
      <c r="D266" s="9" cm="1">
        <f t="array" ref="D266">IFERROR(MAX(ROUNDUP((_FV(B266,"quantity")*$B$49)*(1-$B$10)*(1-$B$36)*(1-($B$37*$B$40)),0),$B$49),0)</f>
        <v>0</v>
      </c>
      <c r="F266" s="59"/>
      <c r="G266" s="4">
        <f t="shared" si="17"/>
        <v>0</v>
      </c>
      <c r="H266" s="4">
        <f t="shared" si="18"/>
        <v>0</v>
      </c>
      <c r="I266" s="11">
        <f t="shared" si="16"/>
        <v>0</v>
      </c>
    </row>
    <row r="267" spans="4:9">
      <c r="D267" s="9" cm="1">
        <f t="array" ref="D267">IFERROR(MAX(ROUNDUP((_FV(B267,"quantity")*$B$49)*(1-$B$10)*(1-$B$36)*(1-($B$37*$B$40)),0),$B$49),0)</f>
        <v>0</v>
      </c>
      <c r="F267" s="59"/>
      <c r="G267" s="4">
        <f t="shared" si="17"/>
        <v>0</v>
      </c>
      <c r="H267" s="4">
        <f t="shared" si="18"/>
        <v>0</v>
      </c>
      <c r="I267" s="11">
        <f t="shared" si="16"/>
        <v>0</v>
      </c>
    </row>
    <row r="268" spans="4:9">
      <c r="D268" s="9" cm="1">
        <f t="array" ref="D268">IFERROR(MAX(ROUNDUP((_FV(B268,"quantity")*$B$49)*(1-$B$10)*(1-$B$36)*(1-($B$37*$B$40)),0),$B$49),0)</f>
        <v>0</v>
      </c>
      <c r="F268" s="59"/>
      <c r="G268" s="4">
        <f t="shared" si="17"/>
        <v>0</v>
      </c>
      <c r="H268" s="4">
        <f t="shared" si="18"/>
        <v>0</v>
      </c>
      <c r="I268" s="11">
        <f t="shared" si="16"/>
        <v>0</v>
      </c>
    </row>
    <row r="269" spans="4:9">
      <c r="D269" s="9" cm="1">
        <f t="array" ref="D269">IFERROR(MAX(ROUNDUP((_FV(B269,"quantity")*$B$49)*(1-$B$10)*(1-$B$36)*(1-($B$37*$B$40)),0),$B$49),0)</f>
        <v>0</v>
      </c>
      <c r="F269" s="59"/>
      <c r="G269" s="4">
        <f t="shared" si="17"/>
        <v>0</v>
      </c>
      <c r="H269" s="4">
        <f t="shared" si="18"/>
        <v>0</v>
      </c>
      <c r="I269" s="11">
        <f t="shared" si="16"/>
        <v>0</v>
      </c>
    </row>
    <row r="270" spans="4:9">
      <c r="D270" s="9" cm="1">
        <f t="array" ref="D270">IFERROR(MAX(ROUNDUP((_FV(B270,"quantity")*$B$49)*(1-$B$10)*(1-$B$36)*(1-($B$37*$B$40)),0),$B$49),0)</f>
        <v>0</v>
      </c>
      <c r="F270" s="59"/>
      <c r="G270" s="4">
        <f t="shared" si="17"/>
        <v>0</v>
      </c>
      <c r="H270" s="4">
        <f t="shared" si="18"/>
        <v>0</v>
      </c>
      <c r="I270" s="11">
        <f t="shared" si="16"/>
        <v>0</v>
      </c>
    </row>
    <row r="271" spans="4:9">
      <c r="D271" s="9" cm="1">
        <f t="array" ref="D271">IFERROR(MAX(ROUNDUP((_FV(B271,"quantity")*$B$49)*(1-$B$10)*(1-$B$36)*(1-($B$37*$B$40)),0),$B$49),0)</f>
        <v>0</v>
      </c>
      <c r="F271" s="59"/>
      <c r="G271" s="4">
        <f t="shared" si="17"/>
        <v>0</v>
      </c>
      <c r="H271" s="4">
        <f t="shared" si="18"/>
        <v>0</v>
      </c>
      <c r="I271" s="11">
        <f t="shared" si="16"/>
        <v>0</v>
      </c>
    </row>
    <row r="272" spans="4:9">
      <c r="D272" s="9" cm="1">
        <f t="array" ref="D272">IFERROR(MAX(ROUNDUP((_FV(B272,"quantity")*$B$49)*(1-$B$10)*(1-$B$36)*(1-($B$37*$B$40)),0),$B$49),0)</f>
        <v>0</v>
      </c>
      <c r="F272" s="59"/>
      <c r="G272" s="4">
        <f t="shared" si="17"/>
        <v>0</v>
      </c>
      <c r="H272" s="4">
        <f t="shared" si="18"/>
        <v>0</v>
      </c>
      <c r="I272" s="11">
        <f t="shared" si="16"/>
        <v>0</v>
      </c>
    </row>
    <row r="273" spans="4:9">
      <c r="D273" s="9" cm="1">
        <f t="array" ref="D273">IFERROR(MAX(ROUNDUP((_FV(B273,"quantity")*$B$49)*(1-$B$10)*(1-$B$36)*(1-($B$37*$B$40)),0),$B$49),0)</f>
        <v>0</v>
      </c>
      <c r="F273" s="59"/>
      <c r="G273" s="4">
        <f t="shared" si="17"/>
        <v>0</v>
      </c>
      <c r="H273" s="4">
        <f t="shared" si="18"/>
        <v>0</v>
      </c>
      <c r="I273" s="11">
        <f t="shared" si="16"/>
        <v>0</v>
      </c>
    </row>
    <row r="274" spans="4:9">
      <c r="D274" s="9" cm="1">
        <f t="array" ref="D274">IFERROR(MAX(ROUNDUP((_FV(B274,"quantity")*$B$49)*(1-$B$10)*(1-$B$36)*(1-($B$37*$B$40)),0),$B$49),0)</f>
        <v>0</v>
      </c>
      <c r="F274" s="59"/>
      <c r="G274" s="4">
        <f t="shared" si="17"/>
        <v>0</v>
      </c>
      <c r="H274" s="4">
        <f t="shared" si="18"/>
        <v>0</v>
      </c>
      <c r="I274" s="11">
        <f t="shared" si="16"/>
        <v>0</v>
      </c>
    </row>
  </sheetData>
  <dataValidations count="1">
    <dataValidation type="decimal" allowBlank="1" showInputMessage="1" showErrorMessage="1" sqref="B21:D22" xr:uid="{CF201F9A-B886-4FE9-BAA0-024DE9D992F0}">
      <formula1>-10</formula1>
      <formula2>10</formula2>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0">
        <x14:dataValidation type="list" allowBlank="1" showInputMessage="1" showErrorMessage="1" xr:uid="{9C68EAAF-D8DC-4748-8603-48BF4A511BE2}">
          <x14:formula1>
            <xm:f>_xlfn.ANCHORARRAY(Characters!$A$2)</xm:f>
          </x14:formula1>
          <xm:sqref>B27</xm:sqref>
        </x14:dataValidation>
        <x14:dataValidation type="list" allowBlank="1" showInputMessage="1" showErrorMessage="1" xr:uid="{6F322F02-7DCF-430D-BCAC-8779332DC13B}">
          <x14:formula1>
            <xm:f>h_DataValidation!$A$2:$A$12</xm:f>
          </x14:formula1>
          <xm:sqref>B10:D10</xm:sqref>
        </x14:dataValidation>
        <x14:dataValidation type="list" allowBlank="1" showInputMessage="1" showErrorMessage="1" xr:uid="{6850BB23-408A-4BE3-B2CA-D9AC3FBF125A}">
          <x14:formula1>
            <xm:f>h_DataValidation!$B$2:$B$12</xm:f>
          </x14:formula1>
          <xm:sqref>B11:D11</xm:sqref>
        </x14:dataValidation>
        <x14:dataValidation type="list" allowBlank="1" showInputMessage="1" showErrorMessage="1" xr:uid="{37ED20B6-5C54-46A6-B46B-3E1C560171C9}">
          <x14:formula1>
            <xm:f>h_ManufacturingBonuses!$A$2:$A$6</xm:f>
          </x14:formula1>
          <xm:sqref>B12:D12</xm:sqref>
        </x14:dataValidation>
        <x14:dataValidation type="list" allowBlank="1" showInputMessage="1" showErrorMessage="1" xr:uid="{6A13A34B-5BA6-4EA0-B5A2-F58BC41AE4FD}">
          <x14:formula1>
            <xm:f>h_DataValidation!$J$2:$J$3</xm:f>
          </x14:formula1>
          <xm:sqref>D6</xm:sqref>
        </x14:dataValidation>
        <x14:dataValidation type="list" allowBlank="1" showInputMessage="1" showErrorMessage="1" xr:uid="{83B5587A-31A2-4080-8379-E072B033F968}">
          <x14:formula1>
            <xm:f>h_ManufacturingBonuses!$A$10:$A$12</xm:f>
          </x14:formula1>
          <xm:sqref>B15:D16</xm:sqref>
        </x14:dataValidation>
        <x14:dataValidation type="list" allowBlank="1" showInputMessage="1" showErrorMessage="1" xr:uid="{0D043281-9033-4A30-A9A4-3F4D04B6B7EC}">
          <x14:formula1>
            <xm:f>h_ManufacturingBonuses!$A$19:$A$21</xm:f>
          </x14:formula1>
          <xm:sqref>B17:D17</xm:sqref>
        </x14:dataValidation>
        <x14:dataValidation type="list" allowBlank="1" showInputMessage="1" showErrorMessage="1" xr:uid="{C9DC0C39-ACD5-403C-870D-53B5141D3734}">
          <x14:formula1>
            <xm:f>h_DataValidation!$I$2:$I$3</xm:f>
          </x14:formula1>
          <xm:sqref>B23:D23</xm:sqref>
        </x14:dataValidation>
        <x14:dataValidation type="list" allowBlank="1" showInputMessage="1" showErrorMessage="1" xr:uid="{18C5B41D-5CC2-4406-9D25-2895C66870F4}">
          <x14:formula1>
            <xm:f>h_DataValidation!$H$2:$H$7</xm:f>
          </x14:formula1>
          <xm:sqref>B28:D33 F28:F33</xm:sqref>
        </x14:dataValidation>
        <x14:dataValidation type="list" allowBlank="1" showInputMessage="1" showErrorMessage="1" xr:uid="{0A2560A8-3467-4380-8EB0-E30CC0C24DD0}">
          <x14:formula1>
            <xm:f>h_DataValidation!$K$2:$K$3</xm:f>
          </x14:formula1>
          <xm:sqref>B24:D24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BD19-98E8-4F4A-92B2-95966A434A16}">
  <dimension ref="A1:J25"/>
  <sheetViews>
    <sheetView workbookViewId="0">
      <selection activeCell="C12" sqref="C12"/>
    </sheetView>
  </sheetViews>
  <sheetFormatPr defaultRowHeight="15"/>
  <cols>
    <col min="1" max="2" width="37.140625" bestFit="1" customWidth="1"/>
    <col min="3" max="3" width="33.28515625" style="4" customWidth="1"/>
    <col min="4" max="4" width="12.42578125" style="9" bestFit="1" customWidth="1"/>
    <col min="5" max="5" width="14.140625" customWidth="1"/>
    <col min="6" max="6" width="18.42578125" bestFit="1" customWidth="1"/>
    <col min="7" max="7" width="35.7109375" customWidth="1"/>
    <col min="8" max="8" width="32" customWidth="1"/>
    <col min="9" max="9" width="27.85546875" style="4" customWidth="1"/>
    <col min="10" max="10" width="14" style="9" customWidth="1"/>
    <col min="11" max="11" width="15.28515625" customWidth="1"/>
    <col min="12" max="12" width="10.7109375" customWidth="1"/>
  </cols>
  <sheetData>
    <row r="1" spans="1:10">
      <c r="A1" s="1" t="s">
        <v>233</v>
      </c>
      <c r="B1" s="1" t="s">
        <v>234</v>
      </c>
    </row>
    <row r="2" spans="1:10">
      <c r="A2" s="12" t="s">
        <v>18</v>
      </c>
      <c r="B2" s="12" t="s">
        <v>22</v>
      </c>
    </row>
    <row r="3" spans="1:10">
      <c r="A3" s="49" t="e" cm="1">
        <f t="array" ref="A3">_xldudf_EVEONLINE_INVENTORYSEARCH(A2,TRUE)</f>
        <v>#N/A</v>
      </c>
      <c r="B3" s="49" t="e" cm="1" vm="57">
        <f t="array" ref="B3">_xldudf_EVEONLINE_SEARCHREGION(B2)</f>
        <v>#VALUE!</v>
      </c>
    </row>
    <row r="5" spans="1:10">
      <c r="A5" t="s">
        <v>235</v>
      </c>
    </row>
    <row r="6" spans="1:10" s="1" customFormat="1">
      <c r="A6" s="1" t="s">
        <v>236</v>
      </c>
      <c r="B6" s="1" t="s">
        <v>237</v>
      </c>
      <c r="C6" s="10" t="s">
        <v>238</v>
      </c>
      <c r="D6" s="13" t="s">
        <v>239</v>
      </c>
      <c r="E6" s="1" t="s">
        <v>240</v>
      </c>
      <c r="F6" s="1" t="s">
        <v>241</v>
      </c>
      <c r="G6" s="1" t="s">
        <v>242</v>
      </c>
      <c r="H6" s="1" t="s">
        <v>243</v>
      </c>
      <c r="I6" s="10"/>
      <c r="J6" s="13"/>
    </row>
    <row r="7" spans="1:10" s="4" customFormat="1">
      <c r="A7" s="4" t="e" vm="7">
        <f>MAX(_xlfn.ANCHORARRAY(C15))</f>
        <v>#VALUE!</v>
      </c>
      <c r="B7" s="4" t="e" vm="7">
        <f>MIN(_xlfn.ANCHORARRAY(C15))</f>
        <v>#VALUE!</v>
      </c>
      <c r="C7" s="4" t="e" vm="7">
        <f>MAX(_xlfn.ANCHORARRAY(I15))</f>
        <v>#VALUE!</v>
      </c>
      <c r="D7" s="4" t="e" vm="7">
        <f>MIN(_xlfn.ANCHORARRAY(I15))</f>
        <v>#VALUE!</v>
      </c>
      <c r="E7" s="4" t="e" vm="7">
        <f>B7-C7</f>
        <v>#VALUE!</v>
      </c>
      <c r="F7" s="20" t="e" vm="7">
        <f>E7/B7</f>
        <v>#VALUE!</v>
      </c>
      <c r="G7" s="9" t="e">
        <f>SUMIFS(_xlfn.ANCHORARRAY(J15),_xlfn.ANCHORARRAY(I15),C7)</f>
        <v>#VALUE!</v>
      </c>
      <c r="H7" s="4" t="e">
        <f>G7*E7</f>
        <v>#VALUE!</v>
      </c>
      <c r="J7" s="9"/>
    </row>
    <row r="11" spans="1:10">
      <c r="A11" s="7" t="s">
        <v>244</v>
      </c>
    </row>
    <row r="13" spans="1:10" s="7" customFormat="1">
      <c r="A13" s="7" t="s">
        <v>245</v>
      </c>
      <c r="C13" s="6"/>
      <c r="D13" s="60"/>
      <c r="G13" s="7" t="s">
        <v>246</v>
      </c>
      <c r="I13" s="6"/>
      <c r="J13" s="60"/>
    </row>
    <row r="14" spans="1:10" s="1" customFormat="1">
      <c r="A14" s="1" t="s">
        <v>247</v>
      </c>
      <c r="B14" s="1" t="s">
        <v>85</v>
      </c>
      <c r="C14" s="10" t="s">
        <v>77</v>
      </c>
      <c r="D14" s="13" t="s">
        <v>78</v>
      </c>
      <c r="G14" s="1" t="s">
        <v>247</v>
      </c>
      <c r="H14" s="1" t="s">
        <v>85</v>
      </c>
      <c r="I14" s="10" t="s">
        <v>77</v>
      </c>
      <c r="J14" s="13" t="s">
        <v>78</v>
      </c>
    </row>
    <row r="15" spans="1:10">
      <c r="A15" t="e" cm="1" vm="58">
        <f t="array" ref="A15">_xlfn.SORTBY(_xlfn._xlws.FILTER(_xlfn.ANCHORARRAY(h_ItemMarketInfo!$A$2), NOT(_FV(_xlfn.ANCHORARRAY(h_ItemMarketInfo!$A$2),"is_buy_order"))),_FV(_xlfn._xlws.FILTER(_xlfn.ANCHORARRAY(h_ItemMarketInfo!$A$2),NOT(_FV(_xlfn.ANCHORARRAY(h_ItemMarketInfo!$A$2),"is_buy_order"))),"price"),1)</f>
        <v>#VALUE!</v>
      </c>
      <c r="B15" t="e" cm="1" vm="26">
        <f t="array" ref="B15">_FV(_xlfn.ANCHORARRAY(A15),"location")</f>
        <v>#VALUE!</v>
      </c>
      <c r="C15" s="4" t="e" cm="1" vm="23">
        <f t="array" ref="C15">_FV(_xlfn.ANCHORARRAY(A15),"price")</f>
        <v>#VALUE!</v>
      </c>
      <c r="D15" s="9" t="e" cm="1" vm="24">
        <f t="array" ref="D15">_FV(_xlfn.ANCHORARRAY(A15),"volume_remain")</f>
        <v>#VALUE!</v>
      </c>
      <c r="G15" t="e" cm="1" vm="58">
        <f t="array" ref="G15">_xlfn.SORTBY(_xlfn._xlws.FILTER(_xlfn.ANCHORARRAY(h_ItemMarketInfo!$A$2),_FV(_xlfn.ANCHORARRAY( h_ItemMarketInfo!$A$2),"is_buy_order")),_FV(_xlfn._xlws.FILTER(_xlfn.ANCHORARRAY(h_ItemMarketInfo!$A$2),_FV(_xlfn.ANCHORARRAY(h_ItemMarketInfo!$A$2),"is_buy_order")),"price"),-1)</f>
        <v>#VALUE!</v>
      </c>
      <c r="H15" t="e" cm="1" vm="26">
        <f t="array" ref="H15">_FV(_xlfn.ANCHORARRAY(G15),"location")</f>
        <v>#VALUE!</v>
      </c>
      <c r="I15" s="4" t="e" cm="1" vm="23">
        <f t="array" ref="I15">_FV(_xlfn.ANCHORARRAY(G15),"price")</f>
        <v>#VALUE!</v>
      </c>
      <c r="J15" s="9" t="e" cm="1" vm="24">
        <f t="array" ref="J15">_FV(_xlfn.ANCHORARRAY(G15),"volume_remain")</f>
        <v>#VALUE!</v>
      </c>
    </row>
    <row r="16" spans="1:10">
      <c r="E16" s="61"/>
      <c r="F16" s="9"/>
    </row>
    <row r="17" spans="6:6">
      <c r="F17" s="9"/>
    </row>
    <row r="18" spans="6:6">
      <c r="F18" s="9"/>
    </row>
    <row r="19" spans="6:6">
      <c r="F19" s="9"/>
    </row>
    <row r="20" spans="6:6">
      <c r="F20" s="9"/>
    </row>
    <row r="21" spans="6:6">
      <c r="F21" s="9"/>
    </row>
    <row r="22" spans="6:6">
      <c r="F22" s="9"/>
    </row>
    <row r="23" spans="6:6">
      <c r="F23" s="9"/>
    </row>
    <row r="24" spans="6:6">
      <c r="F24" s="9"/>
    </row>
    <row r="25" spans="6:6">
      <c r="F25" s="9"/>
    </row>
  </sheetData>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8156395-2882-46F5-AFDF-841B687B4D44}">
          <x14:formula1>
            <xm:f>_xlfn.ANCHORARRAY(h_regions!$I$2)</xm:f>
          </x14:formula1>
          <xm:sqref>B2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3E356-CC95-413F-9278-C21FC29CED13}">
  <dimension ref="A1:C4"/>
  <sheetViews>
    <sheetView workbookViewId="0">
      <selection activeCell="B1" sqref="B1"/>
    </sheetView>
  </sheetViews>
  <sheetFormatPr defaultRowHeight="15"/>
  <cols>
    <col min="1" max="1" width="37" customWidth="1"/>
    <col min="2" max="2" width="31.42578125" customWidth="1"/>
  </cols>
  <sheetData>
    <row r="1" spans="1:3">
      <c r="A1" s="25" t="s">
        <v>34</v>
      </c>
      <c r="B1" s="28">
        <f>ManufacturingSimple!B27</f>
        <v>0</v>
      </c>
    </row>
    <row r="3" spans="1:3">
      <c r="A3" t="s">
        <v>248</v>
      </c>
      <c r="B3" t="s">
        <v>36</v>
      </c>
      <c r="C3" t="s">
        <v>249</v>
      </c>
    </row>
    <row r="4" spans="1:3">
      <c r="A4" t="e" cm="1">
        <f t="array" ref="A4">_xldudf_EVEONLINE_CHARACTER_SKILLS(B1)</f>
        <v>#N/A</v>
      </c>
      <c r="B4" t="e" cm="1" vm="2">
        <f t="array" ref="B4">_FV(_xlfn.ANCHORARRAY(A4),"name")</f>
        <v>#VALUE!</v>
      </c>
      <c r="C4" t="e" cm="1" vm="8">
        <f t="array" ref="C4">_FV(_xlfn.ANCHORARRAY(A4),"active_skill_level")</f>
        <v>#VALUE!</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EFB00-3EBE-47CA-BE58-84A5AF2D6DBC}">
  <dimension ref="A1:E65"/>
  <sheetViews>
    <sheetView workbookViewId="0"/>
  </sheetViews>
  <sheetFormatPr defaultRowHeight="15"/>
  <cols>
    <col min="1" max="1" width="32.28515625" customWidth="1"/>
    <col min="2" max="2" width="31.5703125" bestFit="1" customWidth="1"/>
    <col min="3" max="3" width="27.5703125" bestFit="1" customWidth="1"/>
    <col min="4" max="4" width="28.140625" bestFit="1" customWidth="1"/>
  </cols>
  <sheetData>
    <row r="1" spans="1:4">
      <c r="A1" t="s">
        <v>146</v>
      </c>
      <c r="B1" t="s">
        <v>250</v>
      </c>
      <c r="C1" t="s">
        <v>251</v>
      </c>
      <c r="D1" t="s">
        <v>252</v>
      </c>
    </row>
    <row r="2" spans="1:4">
      <c r="A2" t="s">
        <v>148</v>
      </c>
      <c r="B2" s="20">
        <v>0</v>
      </c>
      <c r="C2" s="20">
        <v>0</v>
      </c>
      <c r="D2" s="20">
        <v>0</v>
      </c>
    </row>
    <row r="3" spans="1:4">
      <c r="A3" t="s">
        <v>253</v>
      </c>
      <c r="B3" s="20">
        <v>0</v>
      </c>
      <c r="C3" s="20">
        <v>0</v>
      </c>
      <c r="D3" s="20">
        <v>0</v>
      </c>
    </row>
    <row r="4" spans="1:4">
      <c r="A4" t="s">
        <v>147</v>
      </c>
      <c r="B4" s="20">
        <v>0.01</v>
      </c>
      <c r="C4" s="20">
        <v>0.15</v>
      </c>
      <c r="D4" s="20">
        <v>0.03</v>
      </c>
    </row>
    <row r="5" spans="1:4">
      <c r="A5" t="s">
        <v>254</v>
      </c>
      <c r="B5" s="20">
        <v>0.01</v>
      </c>
      <c r="C5" s="20">
        <v>0.2</v>
      </c>
      <c r="D5" s="20">
        <v>0.04</v>
      </c>
    </row>
    <row r="6" spans="1:4">
      <c r="A6" t="s">
        <v>149</v>
      </c>
      <c r="B6" s="20">
        <v>0.01</v>
      </c>
      <c r="C6" s="20">
        <v>0.3</v>
      </c>
      <c r="D6" s="20">
        <v>0.05</v>
      </c>
    </row>
    <row r="9" spans="1:4">
      <c r="A9" t="s">
        <v>255</v>
      </c>
      <c r="B9" t="s">
        <v>256</v>
      </c>
      <c r="C9" t="s">
        <v>257</v>
      </c>
    </row>
    <row r="10" spans="1:4">
      <c r="A10" t="s">
        <v>153</v>
      </c>
      <c r="B10" s="17">
        <v>0</v>
      </c>
      <c r="C10" s="17">
        <v>0</v>
      </c>
    </row>
    <row r="11" spans="1:4">
      <c r="A11" t="s">
        <v>258</v>
      </c>
      <c r="B11" s="17">
        <v>0.02</v>
      </c>
      <c r="C11" s="17">
        <v>0.2</v>
      </c>
    </row>
    <row r="12" spans="1:4">
      <c r="A12" t="s">
        <v>152</v>
      </c>
      <c r="B12" s="17">
        <v>2.4E-2</v>
      </c>
      <c r="C12" s="17">
        <v>0.24</v>
      </c>
    </row>
    <row r="13" spans="1:4">
      <c r="B13" s="17"/>
      <c r="C13" s="17"/>
    </row>
    <row r="14" spans="1:4">
      <c r="B14" s="17"/>
      <c r="C14" s="17"/>
    </row>
    <row r="18" spans="1:3">
      <c r="A18" t="s">
        <v>259</v>
      </c>
      <c r="B18" t="s">
        <v>260</v>
      </c>
    </row>
    <row r="19" spans="1:3">
      <c r="A19" t="s">
        <v>157</v>
      </c>
      <c r="B19">
        <v>1</v>
      </c>
    </row>
    <row r="20" spans="1:3">
      <c r="A20" t="s">
        <v>261</v>
      </c>
      <c r="B20">
        <v>1.9</v>
      </c>
    </row>
    <row r="21" spans="1:3">
      <c r="A21" t="s">
        <v>156</v>
      </c>
      <c r="B21">
        <v>2.1</v>
      </c>
    </row>
    <row r="24" spans="1:3">
      <c r="A24" t="s">
        <v>262</v>
      </c>
      <c r="B24" t="s">
        <v>263</v>
      </c>
    </row>
    <row r="25" spans="1:3">
      <c r="A25" t="s">
        <v>169</v>
      </c>
      <c r="B25" s="17">
        <v>2.5000000000000001E-3</v>
      </c>
    </row>
    <row r="26" spans="1:3">
      <c r="A26" t="s">
        <v>168</v>
      </c>
      <c r="B26" s="17">
        <v>0</v>
      </c>
    </row>
    <row r="29" spans="1:3">
      <c r="A29" t="s">
        <v>43</v>
      </c>
      <c r="B29" t="s">
        <v>264</v>
      </c>
      <c r="C29" t="s">
        <v>265</v>
      </c>
    </row>
    <row r="30" spans="1:3">
      <c r="A30" t="s">
        <v>174</v>
      </c>
      <c r="B30" t="s">
        <v>266</v>
      </c>
      <c r="C30" s="20">
        <v>0.04</v>
      </c>
    </row>
    <row r="31" spans="1:3">
      <c r="A31" t="s">
        <v>176</v>
      </c>
      <c r="B31" t="s">
        <v>267</v>
      </c>
      <c r="C31" s="20">
        <v>0.03</v>
      </c>
    </row>
    <row r="32" spans="1:3">
      <c r="A32" t="s">
        <v>182</v>
      </c>
      <c r="B32" t="s">
        <v>268</v>
      </c>
      <c r="C32" s="20">
        <v>0.11</v>
      </c>
    </row>
    <row r="35" spans="1:2">
      <c r="A35" t="s">
        <v>269</v>
      </c>
    </row>
    <row r="36" spans="1:2">
      <c r="A36">
        <v>0</v>
      </c>
      <c r="B36" s="17">
        <f>A36*$C$30</f>
        <v>0</v>
      </c>
    </row>
    <row r="37" spans="1:2">
      <c r="A37">
        <v>1</v>
      </c>
      <c r="B37" s="17">
        <f t="shared" ref="B37:B41" si="0">A37*$C$30</f>
        <v>0.04</v>
      </c>
    </row>
    <row r="38" spans="1:2">
      <c r="A38">
        <v>2</v>
      </c>
      <c r="B38" s="17">
        <f t="shared" si="0"/>
        <v>0.08</v>
      </c>
    </row>
    <row r="39" spans="1:2">
      <c r="A39">
        <v>3</v>
      </c>
      <c r="B39" s="17">
        <f t="shared" si="0"/>
        <v>0.12</v>
      </c>
    </row>
    <row r="40" spans="1:2">
      <c r="A40">
        <v>4</v>
      </c>
      <c r="B40" s="17">
        <f t="shared" si="0"/>
        <v>0.16</v>
      </c>
    </row>
    <row r="41" spans="1:2">
      <c r="A41">
        <v>5</v>
      </c>
      <c r="B41" s="17">
        <f t="shared" si="0"/>
        <v>0.2</v>
      </c>
    </row>
    <row r="44" spans="1:2">
      <c r="A44" t="s">
        <v>270</v>
      </c>
    </row>
    <row r="45" spans="1:2">
      <c r="A45">
        <v>0</v>
      </c>
      <c r="B45" s="17">
        <f>A45*$C$31</f>
        <v>0</v>
      </c>
    </row>
    <row r="46" spans="1:2">
      <c r="A46">
        <v>1</v>
      </c>
      <c r="B46" s="17">
        <f t="shared" ref="B46:B50" si="1">A46*$C$31</f>
        <v>0.03</v>
      </c>
    </row>
    <row r="47" spans="1:2">
      <c r="A47">
        <v>2</v>
      </c>
      <c r="B47" s="17">
        <f t="shared" si="1"/>
        <v>0.06</v>
      </c>
    </row>
    <row r="48" spans="1:2">
      <c r="A48">
        <v>3</v>
      </c>
      <c r="B48" s="17">
        <f t="shared" si="1"/>
        <v>0.09</v>
      </c>
    </row>
    <row r="49" spans="1:5">
      <c r="A49">
        <v>4</v>
      </c>
      <c r="B49" s="17">
        <f t="shared" si="1"/>
        <v>0.12</v>
      </c>
    </row>
    <row r="50" spans="1:5">
      <c r="A50">
        <v>5</v>
      </c>
      <c r="B50" s="17">
        <f t="shared" si="1"/>
        <v>0.15</v>
      </c>
    </row>
    <row r="53" spans="1:5">
      <c r="A53" t="s">
        <v>271</v>
      </c>
      <c r="B53" t="s">
        <v>272</v>
      </c>
    </row>
    <row r="54" spans="1:5">
      <c r="A54">
        <v>0</v>
      </c>
      <c r="B54" s="26">
        <v>0.08</v>
      </c>
      <c r="C54" s="26"/>
      <c r="D54" s="27"/>
      <c r="E54" s="27"/>
    </row>
    <row r="55" spans="1:5">
      <c r="A55">
        <v>1</v>
      </c>
      <c r="B55" s="26">
        <f>B54-(B54*C32)</f>
        <v>7.1199999999999999E-2</v>
      </c>
      <c r="C55" s="26"/>
      <c r="D55" s="27"/>
      <c r="E55" s="27"/>
    </row>
    <row r="56" spans="1:5">
      <c r="A56">
        <v>2</v>
      </c>
      <c r="B56" s="26">
        <f>B55-(B$54*C$32)</f>
        <v>6.2399999999999997E-2</v>
      </c>
      <c r="C56" s="26"/>
      <c r="D56" s="27"/>
      <c r="E56" s="27"/>
    </row>
    <row r="57" spans="1:5">
      <c r="A57">
        <v>3</v>
      </c>
      <c r="B57" s="26">
        <f>B56-(B$54*C$32)</f>
        <v>5.3599999999999995E-2</v>
      </c>
      <c r="C57" s="26"/>
      <c r="D57" s="27"/>
      <c r="E57" s="27"/>
    </row>
    <row r="58" spans="1:5">
      <c r="A58">
        <v>4</v>
      </c>
      <c r="B58" s="26">
        <f>B57-(B$54*C$32)</f>
        <v>4.4799999999999993E-2</v>
      </c>
      <c r="C58" s="26"/>
      <c r="D58" s="27"/>
      <c r="E58" s="27"/>
    </row>
    <row r="59" spans="1:5">
      <c r="A59">
        <v>5</v>
      </c>
      <c r="B59" s="26">
        <f>B58-(B$54*C$32)</f>
        <v>3.599999999999999E-2</v>
      </c>
      <c r="C59" s="26"/>
      <c r="D59" s="27"/>
      <c r="E59" s="27"/>
    </row>
    <row r="62" spans="1:5">
      <c r="A62" t="s">
        <v>273</v>
      </c>
      <c r="B62" s="17">
        <v>0.03</v>
      </c>
    </row>
    <row r="63" spans="1:5">
      <c r="A63" t="s">
        <v>274</v>
      </c>
      <c r="B63" s="17">
        <v>3.0000000000000001E-3</v>
      </c>
    </row>
    <row r="64" spans="1:5">
      <c r="A64" t="s">
        <v>275</v>
      </c>
      <c r="B64" s="17">
        <v>2.9999999999999997E-4</v>
      </c>
    </row>
    <row r="65" spans="1:2">
      <c r="A65" t="s">
        <v>276</v>
      </c>
      <c r="B65" s="17">
        <v>2.0000000000000001E-4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6C062-FEAB-4E4D-9F4D-2D99B32FEC9F}">
  <dimension ref="A1:K12"/>
  <sheetViews>
    <sheetView workbookViewId="0"/>
  </sheetViews>
  <sheetFormatPr defaultRowHeight="15"/>
  <cols>
    <col min="1" max="1" width="11.42578125" bestFit="1" customWidth="1"/>
    <col min="2" max="2" width="10.28515625" bestFit="1" customWidth="1"/>
    <col min="8" max="8" width="9.140625" style="8"/>
  </cols>
  <sheetData>
    <row r="1" spans="1:11">
      <c r="A1" t="s">
        <v>277</v>
      </c>
      <c r="B1" t="s">
        <v>278</v>
      </c>
      <c r="C1" t="s">
        <v>279</v>
      </c>
      <c r="D1" t="s">
        <v>280</v>
      </c>
      <c r="E1" t="s">
        <v>260</v>
      </c>
      <c r="F1" t="s">
        <v>281</v>
      </c>
      <c r="G1" t="s">
        <v>262</v>
      </c>
      <c r="H1" s="8" t="s">
        <v>282</v>
      </c>
      <c r="I1" t="s">
        <v>283</v>
      </c>
      <c r="J1" t="s">
        <v>284</v>
      </c>
      <c r="K1" s="25" t="s">
        <v>165</v>
      </c>
    </row>
    <row r="2" spans="1:11">
      <c r="A2" s="17">
        <v>0</v>
      </c>
      <c r="B2" s="17">
        <v>0</v>
      </c>
      <c r="C2">
        <v>0</v>
      </c>
      <c r="D2">
        <v>0</v>
      </c>
      <c r="E2">
        <v>1</v>
      </c>
      <c r="F2" t="s">
        <v>157</v>
      </c>
      <c r="G2" t="s">
        <v>169</v>
      </c>
      <c r="H2" s="8">
        <v>0</v>
      </c>
      <c r="I2" t="s">
        <v>163</v>
      </c>
      <c r="J2" t="s">
        <v>137</v>
      </c>
      <c r="K2" t="s">
        <v>148</v>
      </c>
    </row>
    <row r="3" spans="1:11">
      <c r="A3" s="17">
        <v>0.01</v>
      </c>
      <c r="B3" s="17">
        <v>0.02</v>
      </c>
      <c r="C3">
        <v>1</v>
      </c>
      <c r="D3">
        <v>2</v>
      </c>
      <c r="E3">
        <v>1.9</v>
      </c>
      <c r="F3" t="s">
        <v>261</v>
      </c>
      <c r="G3" t="s">
        <v>168</v>
      </c>
      <c r="H3" s="8">
        <v>1</v>
      </c>
      <c r="I3" t="s">
        <v>164</v>
      </c>
      <c r="J3" t="s">
        <v>285</v>
      </c>
      <c r="K3" t="s">
        <v>166</v>
      </c>
    </row>
    <row r="4" spans="1:11">
      <c r="A4" s="17">
        <v>0.02</v>
      </c>
      <c r="B4" s="17">
        <v>0.04</v>
      </c>
      <c r="D4">
        <v>2.4</v>
      </c>
      <c r="E4">
        <v>2.1</v>
      </c>
      <c r="F4" t="s">
        <v>156</v>
      </c>
      <c r="H4" s="8">
        <v>2</v>
      </c>
    </row>
    <row r="5" spans="1:11">
      <c r="A5" s="17">
        <v>0.03</v>
      </c>
      <c r="B5" s="17">
        <v>0.06</v>
      </c>
      <c r="H5" s="8">
        <v>3</v>
      </c>
    </row>
    <row r="6" spans="1:11">
      <c r="A6" s="17">
        <v>0.04</v>
      </c>
      <c r="B6" s="17">
        <v>0.08</v>
      </c>
      <c r="H6" s="8">
        <v>4</v>
      </c>
    </row>
    <row r="7" spans="1:11">
      <c r="A7" s="17">
        <v>0.05</v>
      </c>
      <c r="B7" s="17">
        <v>0.1</v>
      </c>
      <c r="H7" s="8">
        <v>5</v>
      </c>
    </row>
    <row r="8" spans="1:11">
      <c r="A8" s="17">
        <v>0.06</v>
      </c>
      <c r="B8" s="17">
        <v>0.12</v>
      </c>
    </row>
    <row r="9" spans="1:11">
      <c r="A9" s="17">
        <v>7.0000000000000007E-2</v>
      </c>
      <c r="B9" s="17">
        <v>0.14000000000000001</v>
      </c>
    </row>
    <row r="10" spans="1:11">
      <c r="A10" s="17">
        <v>0.08</v>
      </c>
      <c r="B10" s="17">
        <v>0.16</v>
      </c>
    </row>
    <row r="11" spans="1:11">
      <c r="A11" s="17">
        <v>0.09</v>
      </c>
      <c r="B11" s="17">
        <v>0.18</v>
      </c>
    </row>
    <row r="12" spans="1:11">
      <c r="A12" s="17">
        <v>0.1</v>
      </c>
      <c r="B12" s="17">
        <v>0.2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80B74-E8C4-49D1-8889-4E32168C320A}">
  <dimension ref="A1:Q250"/>
  <sheetViews>
    <sheetView workbookViewId="0">
      <selection activeCell="K21" sqref="K21"/>
    </sheetView>
  </sheetViews>
  <sheetFormatPr defaultRowHeight="15"/>
  <cols>
    <col min="1" max="4" width="41.140625" customWidth="1"/>
    <col min="5" max="5" width="37.140625" customWidth="1"/>
    <col min="6" max="6" width="16.5703125" style="4" customWidth="1"/>
    <col min="7" max="7" width="9.140625" style="9"/>
    <col min="8" max="8" width="11.7109375" style="9" customWidth="1"/>
    <col min="9" max="9" width="17" style="4" customWidth="1"/>
    <col min="10" max="10" width="9.140625" style="9"/>
    <col min="11" max="11" width="11.7109375" style="9" customWidth="1"/>
    <col min="13" max="13" width="33.140625" bestFit="1" customWidth="1"/>
    <col min="14" max="15" width="33.140625" customWidth="1"/>
    <col min="16" max="16" width="9.5703125" style="9" bestFit="1" customWidth="1"/>
  </cols>
  <sheetData>
    <row r="1" spans="1:17">
      <c r="A1" t="s">
        <v>247</v>
      </c>
      <c r="B1" t="s">
        <v>286</v>
      </c>
      <c r="C1" t="s">
        <v>287</v>
      </c>
      <c r="D1" t="s">
        <v>288</v>
      </c>
      <c r="E1" t="s">
        <v>289</v>
      </c>
      <c r="F1" s="4" t="s">
        <v>290</v>
      </c>
      <c r="G1" s="9" t="s">
        <v>291</v>
      </c>
      <c r="H1" s="9" t="s">
        <v>292</v>
      </c>
      <c r="I1" s="4" t="s">
        <v>293</v>
      </c>
      <c r="J1" s="9" t="s">
        <v>294</v>
      </c>
      <c r="K1" s="9" t="s">
        <v>292</v>
      </c>
      <c r="M1" s="9"/>
      <c r="N1" s="9"/>
      <c r="O1" s="9"/>
      <c r="Q1" s="9"/>
    </row>
    <row r="2" spans="1:17">
      <c r="A2" t="e" cm="1" vm="59">
        <f t="array" ref="A2">_xldudf_EVEONLINE_MARKET_ORDERS(_FV(ItemMarketInfo!B3,"id"),ItemMarketInfo!A3)</f>
        <v>#VALUE!</v>
      </c>
      <c r="B2" t="e" cm="1" vm="58">
        <f t="array" ref="B2">_xlfn._xlws.FILTER(_xlfn.ANCHORARRAY(A2), NOT(_FV(_xlfn.ANCHORARRAY(A2),"is_buy_order")))</f>
        <v>#VALUE!</v>
      </c>
      <c r="C2" t="e" cm="1" vm="7">
        <f t="array" ref="C2">_xlfn.SORTBY(_xlfn.ANCHORARRAY(B2),_FV(_xlfn.ANCHORARRAY(B2),"price"))</f>
        <v>#VALUE!</v>
      </c>
      <c r="D2" t="e" cm="1" vm="58">
        <f t="array" ref="D2">_xlfn._xlws.FILTER(_xlfn.ANCHORARRAY(A2),_FV(_xlfn.ANCHORARRAY( A2),"is_buy_order"))</f>
        <v>#VALUE!</v>
      </c>
      <c r="E2" t="e" cm="1" vm="7">
        <f t="array" ref="E2">_xlfn.SORTBY(_xlfn.ANCHORARRAY(D2),_FV(_xlfn.ANCHORARRAY(D2),"price"),-1)</f>
        <v>#VALUE!</v>
      </c>
      <c r="F2" s="4" t="e" cm="1" vm="23">
        <f t="array" ref="F2">_FV(_xlfn.ANCHORARRAY(C2),"price")</f>
        <v>#VALUE!</v>
      </c>
      <c r="G2" s="9" t="e" vm="7">
        <f>H2</f>
        <v>#VALUE!</v>
      </c>
      <c r="H2" s="9" t="e" cm="1" vm="7">
        <f t="array" ref="H2">IF(C2="",0,_FV(C2,"volume_remain"))</f>
        <v>#VALUE!</v>
      </c>
      <c r="I2" s="4" t="e" cm="1" vm="23">
        <f t="array" ref="I2">_FV(_xlfn.ANCHORARRAY(E2),"price")</f>
        <v>#VALUE!</v>
      </c>
      <c r="J2" s="9" t="e" vm="7">
        <f>K2</f>
        <v>#VALUE!</v>
      </c>
      <c r="K2" s="9" t="e" cm="1" vm="7">
        <f t="array" ref="K2">IF(E2="",0,_FV(E2,"volume_remain"))</f>
        <v>#VALUE!</v>
      </c>
    </row>
    <row r="3" spans="1:17">
      <c r="G3" s="9" t="e" vm="7">
        <f>H3+G2</f>
        <v>#VALUE!</v>
      </c>
      <c r="H3" s="9" cm="1">
        <f t="array" ref="H3">IF(C3="",0,_FV(C3,"volume_remain"))</f>
        <v>0</v>
      </c>
      <c r="J3" s="9" t="e" vm="7">
        <f t="shared" ref="J3:J66" si="0">K3+J2</f>
        <v>#VALUE!</v>
      </c>
      <c r="K3" s="9" cm="1">
        <f t="array" ref="K3">IF(E3="",0,_FV(E3,"volume_remain"))</f>
        <v>0</v>
      </c>
    </row>
    <row r="4" spans="1:17">
      <c r="G4" s="9" t="e" vm="7">
        <f t="shared" ref="G4:G67" si="1">H4+G3</f>
        <v>#VALUE!</v>
      </c>
      <c r="H4" s="9" cm="1">
        <f t="array" ref="H4">IF(C4="",0,_FV(C4,"volume_remain"))</f>
        <v>0</v>
      </c>
      <c r="J4" s="9" t="e" vm="7">
        <f t="shared" si="0"/>
        <v>#VALUE!</v>
      </c>
      <c r="K4" s="9" cm="1">
        <f t="array" ref="K4">IF(E4="",0,_FV(E4,"volume_remain"))</f>
        <v>0</v>
      </c>
    </row>
    <row r="5" spans="1:17">
      <c r="G5" s="9" t="e" vm="7">
        <f t="shared" si="1"/>
        <v>#VALUE!</v>
      </c>
      <c r="H5" s="9" cm="1">
        <f t="array" ref="H5">IF(C5="",0,_FV(C5,"volume_remain"))</f>
        <v>0</v>
      </c>
      <c r="J5" s="9" t="e" vm="7">
        <f t="shared" si="0"/>
        <v>#VALUE!</v>
      </c>
      <c r="K5" s="9" cm="1">
        <f t="array" ref="K5">IF(E5="",0,_FV(E5,"volume_remain"))</f>
        <v>0</v>
      </c>
    </row>
    <row r="6" spans="1:17">
      <c r="G6" s="9" t="e" vm="7">
        <f t="shared" si="1"/>
        <v>#VALUE!</v>
      </c>
      <c r="H6" s="9" cm="1">
        <f t="array" ref="H6">IF(C6="",0,_FV(C6,"volume_remain"))</f>
        <v>0</v>
      </c>
      <c r="J6" s="9" t="e" vm="7">
        <f t="shared" si="0"/>
        <v>#VALUE!</v>
      </c>
      <c r="K6" s="9" cm="1">
        <f t="array" ref="K6">IF(E6="",0,_FV(E6,"volume_remain"))</f>
        <v>0</v>
      </c>
    </row>
    <row r="7" spans="1:17">
      <c r="G7" s="9" t="e" vm="7">
        <f t="shared" si="1"/>
        <v>#VALUE!</v>
      </c>
      <c r="H7" s="9" cm="1">
        <f t="array" ref="H7">IF(C7="",0,_FV(C7,"volume_remain"))</f>
        <v>0</v>
      </c>
      <c r="J7" s="9" t="e" vm="7">
        <f t="shared" si="0"/>
        <v>#VALUE!</v>
      </c>
      <c r="K7" s="9" cm="1">
        <f t="array" ref="K7">IF(E7="",0,_FV(E7,"volume_remain"))</f>
        <v>0</v>
      </c>
    </row>
    <row r="8" spans="1:17">
      <c r="G8" s="9" t="e" vm="7">
        <f t="shared" si="1"/>
        <v>#VALUE!</v>
      </c>
      <c r="H8" s="9" cm="1">
        <f t="array" ref="H8">IF(C8="",0,_FV(C8,"volume_remain"))</f>
        <v>0</v>
      </c>
      <c r="J8" s="9" t="e" vm="7">
        <f t="shared" si="0"/>
        <v>#VALUE!</v>
      </c>
      <c r="K8" s="9" cm="1">
        <f t="array" ref="K8">IF(E8="",0,_FV(E8,"volume_remain"))</f>
        <v>0</v>
      </c>
    </row>
    <row r="9" spans="1:17">
      <c r="G9" s="9" t="e" vm="7">
        <f t="shared" si="1"/>
        <v>#VALUE!</v>
      </c>
      <c r="H9" s="9" cm="1">
        <f t="array" ref="H9">IF(C9="",0,_FV(C9,"volume_remain"))</f>
        <v>0</v>
      </c>
      <c r="J9" s="9" t="e" vm="7">
        <f t="shared" si="0"/>
        <v>#VALUE!</v>
      </c>
      <c r="K9" s="9" cm="1">
        <f t="array" ref="K9">IF(E9="",0,_FV(E9,"volume_remain"))</f>
        <v>0</v>
      </c>
    </row>
    <row r="10" spans="1:17">
      <c r="G10" s="9" t="e" vm="7">
        <f t="shared" si="1"/>
        <v>#VALUE!</v>
      </c>
      <c r="H10" s="9" cm="1">
        <f t="array" ref="H10">IF(C10="",0,_FV(C10,"volume_remain"))</f>
        <v>0</v>
      </c>
      <c r="J10" s="9" t="e" vm="7">
        <f t="shared" si="0"/>
        <v>#VALUE!</v>
      </c>
      <c r="K10" s="9" cm="1">
        <f t="array" ref="K10">IF(E10="",0,_FV(E10,"volume_remain"))</f>
        <v>0</v>
      </c>
    </row>
    <row r="11" spans="1:17">
      <c r="G11" s="9" t="e" vm="7">
        <f t="shared" si="1"/>
        <v>#VALUE!</v>
      </c>
      <c r="H11" s="9" cm="1">
        <f t="array" ref="H11">IF(C11="",0,_FV(C11,"volume_remain"))</f>
        <v>0</v>
      </c>
      <c r="J11" s="9" t="e" vm="7">
        <f t="shared" si="0"/>
        <v>#VALUE!</v>
      </c>
      <c r="K11" s="9" cm="1">
        <f t="array" ref="K11">IF(E11="",0,_FV(E11,"volume_remain"))</f>
        <v>0</v>
      </c>
    </row>
    <row r="12" spans="1:17">
      <c r="G12" s="9" t="e" vm="7">
        <f t="shared" si="1"/>
        <v>#VALUE!</v>
      </c>
      <c r="H12" s="9" cm="1">
        <f t="array" ref="H12">IF(C12="",0,_FV(C12,"volume_remain"))</f>
        <v>0</v>
      </c>
      <c r="J12" s="9" t="e" vm="7">
        <f t="shared" si="0"/>
        <v>#VALUE!</v>
      </c>
      <c r="K12" s="9" cm="1">
        <f t="array" ref="K12">IF(E12="",0,_FV(E12,"volume_remain"))</f>
        <v>0</v>
      </c>
    </row>
    <row r="13" spans="1:17">
      <c r="G13" s="9" t="e" vm="7">
        <f t="shared" si="1"/>
        <v>#VALUE!</v>
      </c>
      <c r="H13" s="9" cm="1">
        <f t="array" ref="H13">IF(C13="",0,_FV(C13,"volume_remain"))</f>
        <v>0</v>
      </c>
      <c r="J13" s="9" t="e" vm="7">
        <f t="shared" si="0"/>
        <v>#VALUE!</v>
      </c>
      <c r="K13" s="9" cm="1">
        <f t="array" ref="K13">IF(E13="",0,_FV(E13,"volume_remain"))</f>
        <v>0</v>
      </c>
    </row>
    <row r="14" spans="1:17">
      <c r="G14" s="9" t="e" vm="7">
        <f t="shared" si="1"/>
        <v>#VALUE!</v>
      </c>
      <c r="H14" s="9" cm="1">
        <f t="array" ref="H14">IF(C14="",0,_FV(C14,"volume_remain"))</f>
        <v>0</v>
      </c>
      <c r="J14" s="9" t="e" vm="7">
        <f t="shared" si="0"/>
        <v>#VALUE!</v>
      </c>
      <c r="K14" s="9" cm="1">
        <f t="array" ref="K14">IF(E14="",0,_FV(E14,"volume_remain"))</f>
        <v>0</v>
      </c>
    </row>
    <row r="15" spans="1:17">
      <c r="G15" s="9" t="e" vm="7">
        <f t="shared" si="1"/>
        <v>#VALUE!</v>
      </c>
      <c r="H15" s="9" cm="1">
        <f t="array" ref="H15">IF(C15="",0,_FV(C15,"volume_remain"))</f>
        <v>0</v>
      </c>
      <c r="J15" s="9" t="e" vm="7">
        <f t="shared" si="0"/>
        <v>#VALUE!</v>
      </c>
      <c r="K15" s="9" cm="1">
        <f t="array" ref="K15">IF(E15="",0,_FV(E15,"volume_remain"))</f>
        <v>0</v>
      </c>
    </row>
    <row r="16" spans="1:17">
      <c r="G16" s="9" t="e" vm="7">
        <f t="shared" si="1"/>
        <v>#VALUE!</v>
      </c>
      <c r="H16" s="9" cm="1">
        <f t="array" ref="H16">IF(C16="",0,_FV(C16,"volume_remain"))</f>
        <v>0</v>
      </c>
      <c r="J16" s="9" t="e" vm="7">
        <f t="shared" si="0"/>
        <v>#VALUE!</v>
      </c>
      <c r="K16" s="9" cm="1">
        <f t="array" ref="K16">IF(E16="",0,_FV(E16,"volume_remain"))</f>
        <v>0</v>
      </c>
    </row>
    <row r="17" spans="7:11">
      <c r="G17" s="9" t="e" vm="7">
        <f t="shared" si="1"/>
        <v>#VALUE!</v>
      </c>
      <c r="H17" s="9" cm="1">
        <f t="array" ref="H17">IF(C17="",0,_FV(C17,"volume_remain"))</f>
        <v>0</v>
      </c>
      <c r="J17" s="9" t="e" vm="7">
        <f t="shared" si="0"/>
        <v>#VALUE!</v>
      </c>
      <c r="K17" s="9" cm="1">
        <f t="array" ref="K17">IF(E17="",0,_FV(E17,"volume_remain"))</f>
        <v>0</v>
      </c>
    </row>
    <row r="18" spans="7:11">
      <c r="G18" s="9" t="e" vm="7">
        <f t="shared" si="1"/>
        <v>#VALUE!</v>
      </c>
      <c r="H18" s="9" cm="1">
        <f t="array" ref="H18">IF(C18="",0,_FV(C18,"volume_remain"))</f>
        <v>0</v>
      </c>
      <c r="J18" s="9" t="e" vm="7">
        <f t="shared" si="0"/>
        <v>#VALUE!</v>
      </c>
      <c r="K18" s="9" cm="1">
        <f t="array" ref="K18">IF(E18="",0,_FV(E18,"volume_remain"))</f>
        <v>0</v>
      </c>
    </row>
    <row r="19" spans="7:11">
      <c r="G19" s="9" t="e" vm="7">
        <f t="shared" si="1"/>
        <v>#VALUE!</v>
      </c>
      <c r="H19" s="9" cm="1">
        <f t="array" ref="H19">IF(C19="",0,_FV(C19,"volume_remain"))</f>
        <v>0</v>
      </c>
      <c r="J19" s="9" t="e" vm="7">
        <f t="shared" si="0"/>
        <v>#VALUE!</v>
      </c>
      <c r="K19" s="9" cm="1">
        <f t="array" ref="K19">IF(E19="",0,_FV(E19,"volume_remain"))</f>
        <v>0</v>
      </c>
    </row>
    <row r="20" spans="7:11">
      <c r="G20" s="9" t="e" vm="7">
        <f t="shared" si="1"/>
        <v>#VALUE!</v>
      </c>
      <c r="H20" s="9" cm="1">
        <f t="array" ref="H20">IF(C20="",0,_FV(C20,"volume_remain"))</f>
        <v>0</v>
      </c>
      <c r="J20" s="9" t="e" vm="7">
        <f t="shared" si="0"/>
        <v>#VALUE!</v>
      </c>
      <c r="K20" s="9" cm="1">
        <f t="array" ref="K20">IF(E20="",0,_FV(E20,"volume_remain"))</f>
        <v>0</v>
      </c>
    </row>
    <row r="21" spans="7:11">
      <c r="G21" s="9" t="e" vm="7">
        <f t="shared" si="1"/>
        <v>#VALUE!</v>
      </c>
      <c r="H21" s="9" cm="1">
        <f t="array" ref="H21">IF(C21="",0,_FV(C21,"volume_remain"))</f>
        <v>0</v>
      </c>
      <c r="J21" s="9" t="e" vm="7">
        <f t="shared" si="0"/>
        <v>#VALUE!</v>
      </c>
      <c r="K21" s="9" cm="1">
        <f t="array" ref="K21">IF(E21="",0,_FV(E21,"volume_remain"))</f>
        <v>0</v>
      </c>
    </row>
    <row r="22" spans="7:11">
      <c r="G22" s="9" t="e" vm="7">
        <f t="shared" si="1"/>
        <v>#VALUE!</v>
      </c>
      <c r="H22" s="9" cm="1">
        <f t="array" ref="H22">IF(C22="",0,_FV(C22,"volume_remain"))</f>
        <v>0</v>
      </c>
      <c r="J22" s="9" t="e" vm="7">
        <f t="shared" si="0"/>
        <v>#VALUE!</v>
      </c>
      <c r="K22" s="9" cm="1">
        <f t="array" ref="K22">IF(E22="",0,_FV(E22,"volume_remain"))</f>
        <v>0</v>
      </c>
    </row>
    <row r="23" spans="7:11">
      <c r="G23" s="9" t="e" vm="7">
        <f t="shared" si="1"/>
        <v>#VALUE!</v>
      </c>
      <c r="H23" s="9" cm="1">
        <f t="array" ref="H23">IF(C23="",0,_FV(C23,"volume_remain"))</f>
        <v>0</v>
      </c>
      <c r="J23" s="9" t="e" vm="7">
        <f t="shared" si="0"/>
        <v>#VALUE!</v>
      </c>
      <c r="K23" s="9" cm="1">
        <f t="array" ref="K23">IF(E23="",0,_FV(E23,"volume_remain"))</f>
        <v>0</v>
      </c>
    </row>
    <row r="24" spans="7:11">
      <c r="G24" s="9" t="e" vm="7">
        <f t="shared" si="1"/>
        <v>#VALUE!</v>
      </c>
      <c r="H24" s="9" cm="1">
        <f t="array" ref="H24">IF(C24="",0,_FV(C24,"volume_remain"))</f>
        <v>0</v>
      </c>
      <c r="J24" s="9" t="e" vm="7">
        <f t="shared" si="0"/>
        <v>#VALUE!</v>
      </c>
      <c r="K24" s="9" cm="1">
        <f t="array" ref="K24">IF(E24="",0,_FV(E24,"volume_remain"))</f>
        <v>0</v>
      </c>
    </row>
    <row r="25" spans="7:11">
      <c r="G25" s="9" t="e" vm="7">
        <f t="shared" si="1"/>
        <v>#VALUE!</v>
      </c>
      <c r="H25" s="9" cm="1">
        <f t="array" ref="H25">IF(C25="",0,_FV(C25,"volume_remain"))</f>
        <v>0</v>
      </c>
      <c r="J25" s="9" t="e" vm="7">
        <f t="shared" si="0"/>
        <v>#VALUE!</v>
      </c>
      <c r="K25" s="9" cm="1">
        <f t="array" ref="K25">IF(E25="",0,_FV(E25,"volume_remain"))</f>
        <v>0</v>
      </c>
    </row>
    <row r="26" spans="7:11">
      <c r="G26" s="9" t="e" vm="7">
        <f t="shared" si="1"/>
        <v>#VALUE!</v>
      </c>
      <c r="H26" s="9" cm="1">
        <f t="array" ref="H26">IF(C26="",0,_FV(C26,"volume_remain"))</f>
        <v>0</v>
      </c>
      <c r="J26" s="9" t="e" vm="7">
        <f t="shared" si="0"/>
        <v>#VALUE!</v>
      </c>
      <c r="K26" s="9" cm="1">
        <f t="array" ref="K26">IF(E26="",0,_FV(E26,"volume_remain"))</f>
        <v>0</v>
      </c>
    </row>
    <row r="27" spans="7:11">
      <c r="G27" s="9" t="e" vm="7">
        <f t="shared" si="1"/>
        <v>#VALUE!</v>
      </c>
      <c r="H27" s="9" cm="1">
        <f t="array" ref="H27">IF(C27="",0,_FV(C27,"volume_remain"))</f>
        <v>0</v>
      </c>
      <c r="J27" s="9" t="e" vm="7">
        <f t="shared" si="0"/>
        <v>#VALUE!</v>
      </c>
      <c r="K27" s="9" cm="1">
        <f t="array" ref="K27">IF(E27="",0,_FV(E27,"volume_remain"))</f>
        <v>0</v>
      </c>
    </row>
    <row r="28" spans="7:11">
      <c r="G28" s="9" t="e" vm="7">
        <f t="shared" si="1"/>
        <v>#VALUE!</v>
      </c>
      <c r="H28" s="9" cm="1">
        <f t="array" ref="H28">IF(C28="",0,_FV(C28,"volume_remain"))</f>
        <v>0</v>
      </c>
      <c r="J28" s="9" t="e" vm="7">
        <f t="shared" si="0"/>
        <v>#VALUE!</v>
      </c>
      <c r="K28" s="9" cm="1">
        <f t="array" ref="K28">IF(E28="",0,_FV(E28,"volume_remain"))</f>
        <v>0</v>
      </c>
    </row>
    <row r="29" spans="7:11">
      <c r="G29" s="9" t="e" vm="7">
        <f t="shared" si="1"/>
        <v>#VALUE!</v>
      </c>
      <c r="H29" s="9" cm="1">
        <f t="array" ref="H29">IF(C29="",0,_FV(C29,"volume_remain"))</f>
        <v>0</v>
      </c>
      <c r="J29" s="9" t="e" vm="7">
        <f t="shared" si="0"/>
        <v>#VALUE!</v>
      </c>
      <c r="K29" s="9" cm="1">
        <f t="array" ref="K29">IF(E29="",0,_FV(E29,"volume_remain"))</f>
        <v>0</v>
      </c>
    </row>
    <row r="30" spans="7:11">
      <c r="G30" s="9" t="e" vm="7">
        <f t="shared" si="1"/>
        <v>#VALUE!</v>
      </c>
      <c r="H30" s="9" cm="1">
        <f t="array" ref="H30">IF(C30="",0,_FV(C30,"volume_remain"))</f>
        <v>0</v>
      </c>
      <c r="J30" s="9" t="e" vm="7">
        <f t="shared" si="0"/>
        <v>#VALUE!</v>
      </c>
      <c r="K30" s="9" cm="1">
        <f t="array" ref="K30">IF(E30="",0,_FV(E30,"volume_remain"))</f>
        <v>0</v>
      </c>
    </row>
    <row r="31" spans="7:11">
      <c r="G31" s="9" t="e" vm="7">
        <f t="shared" si="1"/>
        <v>#VALUE!</v>
      </c>
      <c r="H31" s="9" cm="1">
        <f t="array" ref="H31">IF(C31="",0,_FV(C31,"volume_remain"))</f>
        <v>0</v>
      </c>
      <c r="J31" s="9" t="e" vm="7">
        <f t="shared" si="0"/>
        <v>#VALUE!</v>
      </c>
      <c r="K31" s="9" cm="1">
        <f t="array" ref="K31">IF(E31="",0,_FV(E31,"volume_remain"))</f>
        <v>0</v>
      </c>
    </row>
    <row r="32" spans="7:11">
      <c r="G32" s="9" t="e" vm="7">
        <f t="shared" si="1"/>
        <v>#VALUE!</v>
      </c>
      <c r="H32" s="9" cm="1">
        <f t="array" ref="H32">IF(C32="",0,_FV(C32,"volume_remain"))</f>
        <v>0</v>
      </c>
      <c r="J32" s="9" t="e" vm="7">
        <f t="shared" si="0"/>
        <v>#VALUE!</v>
      </c>
      <c r="K32" s="9" cm="1">
        <f t="array" ref="K32">IF(E32="",0,_FV(E32,"volume_remain"))</f>
        <v>0</v>
      </c>
    </row>
    <row r="33" spans="7:11">
      <c r="G33" s="9" t="e" vm="7">
        <f t="shared" si="1"/>
        <v>#VALUE!</v>
      </c>
      <c r="H33" s="9" cm="1">
        <f t="array" ref="H33">IF(C33="",0,_FV(C33,"volume_remain"))</f>
        <v>0</v>
      </c>
      <c r="J33" s="9" t="e" vm="7">
        <f t="shared" si="0"/>
        <v>#VALUE!</v>
      </c>
      <c r="K33" s="9" cm="1">
        <f t="array" ref="K33">IF(E33="",0,_FV(E33,"volume_remain"))</f>
        <v>0</v>
      </c>
    </row>
    <row r="34" spans="7:11">
      <c r="G34" s="9" t="e" vm="7">
        <f t="shared" si="1"/>
        <v>#VALUE!</v>
      </c>
      <c r="H34" s="9" cm="1">
        <f t="array" ref="H34">IF(C34="",0,_FV(C34,"volume_remain"))</f>
        <v>0</v>
      </c>
      <c r="J34" s="9" t="e" vm="7">
        <f t="shared" si="0"/>
        <v>#VALUE!</v>
      </c>
      <c r="K34" s="9" cm="1">
        <f t="array" ref="K34">IF(E34="",0,_FV(E34,"volume_remain"))</f>
        <v>0</v>
      </c>
    </row>
    <row r="35" spans="7:11">
      <c r="G35" s="9" t="e" vm="7">
        <f t="shared" si="1"/>
        <v>#VALUE!</v>
      </c>
      <c r="H35" s="9" cm="1">
        <f t="array" ref="H35">IF(C35="",0,_FV(C35,"volume_remain"))</f>
        <v>0</v>
      </c>
      <c r="J35" s="9" t="e" vm="7">
        <f t="shared" si="0"/>
        <v>#VALUE!</v>
      </c>
      <c r="K35" s="9" cm="1">
        <f t="array" ref="K35">IF(E35="",0,_FV(E35,"volume_remain"))</f>
        <v>0</v>
      </c>
    </row>
    <row r="36" spans="7:11">
      <c r="G36" s="9" t="e" vm="7">
        <f t="shared" si="1"/>
        <v>#VALUE!</v>
      </c>
      <c r="H36" s="9" cm="1">
        <f t="array" ref="H36">IF(C36="",0,_FV(C36,"volume_remain"))</f>
        <v>0</v>
      </c>
      <c r="J36" s="9" t="e" vm="7">
        <f t="shared" si="0"/>
        <v>#VALUE!</v>
      </c>
      <c r="K36" s="9" cm="1">
        <f t="array" ref="K36">IF(E36="",0,_FV(E36,"volume_remain"))</f>
        <v>0</v>
      </c>
    </row>
    <row r="37" spans="7:11">
      <c r="G37" s="9" t="e" vm="7">
        <f t="shared" si="1"/>
        <v>#VALUE!</v>
      </c>
      <c r="H37" s="9" cm="1">
        <f t="array" ref="H37">IF(C37="",0,_FV(C37,"volume_remain"))</f>
        <v>0</v>
      </c>
      <c r="J37" s="9" t="e" vm="7">
        <f t="shared" si="0"/>
        <v>#VALUE!</v>
      </c>
      <c r="K37" s="9" cm="1">
        <f t="array" ref="K37">IF(E37="",0,_FV(E37,"volume_remain"))</f>
        <v>0</v>
      </c>
    </row>
    <row r="38" spans="7:11">
      <c r="G38" s="9" t="e" vm="7">
        <f t="shared" si="1"/>
        <v>#VALUE!</v>
      </c>
      <c r="H38" s="9" cm="1">
        <f t="array" ref="H38">IF(C38="",0,_FV(C38,"volume_remain"))</f>
        <v>0</v>
      </c>
      <c r="J38" s="9" t="e" vm="7">
        <f t="shared" si="0"/>
        <v>#VALUE!</v>
      </c>
      <c r="K38" s="9" cm="1">
        <f t="array" ref="K38">IF(E38="",0,_FV(E38,"volume_remain"))</f>
        <v>0</v>
      </c>
    </row>
    <row r="39" spans="7:11">
      <c r="G39" s="9" t="e" vm="7">
        <f t="shared" si="1"/>
        <v>#VALUE!</v>
      </c>
      <c r="H39" s="9" cm="1">
        <f t="array" ref="H39">IF(C39="",0,_FV(C39,"volume_remain"))</f>
        <v>0</v>
      </c>
      <c r="J39" s="9" t="e" vm="7">
        <f t="shared" si="0"/>
        <v>#VALUE!</v>
      </c>
      <c r="K39" s="9" cm="1">
        <f t="array" ref="K39">IF(E39="",0,_FV(E39,"volume_remain"))</f>
        <v>0</v>
      </c>
    </row>
    <row r="40" spans="7:11">
      <c r="G40" s="9" t="e" vm="7">
        <f t="shared" si="1"/>
        <v>#VALUE!</v>
      </c>
      <c r="H40" s="9" cm="1">
        <f t="array" ref="H40">IF(C40="",0,_FV(C40,"volume_remain"))</f>
        <v>0</v>
      </c>
      <c r="J40" s="9" t="e" vm="7">
        <f t="shared" si="0"/>
        <v>#VALUE!</v>
      </c>
      <c r="K40" s="9" cm="1">
        <f t="array" ref="K40">IF(E40="",0,_FV(E40,"volume_remain"))</f>
        <v>0</v>
      </c>
    </row>
    <row r="41" spans="7:11">
      <c r="G41" s="9" t="e" vm="7">
        <f t="shared" si="1"/>
        <v>#VALUE!</v>
      </c>
      <c r="H41" s="9" cm="1">
        <f t="array" ref="H41">IF(C41="",0,_FV(C41,"volume_remain"))</f>
        <v>0</v>
      </c>
      <c r="J41" s="9" t="e" vm="7">
        <f t="shared" si="0"/>
        <v>#VALUE!</v>
      </c>
      <c r="K41" s="9" cm="1">
        <f t="array" ref="K41">IF(E41="",0,_FV(E41,"volume_remain"))</f>
        <v>0</v>
      </c>
    </row>
    <row r="42" spans="7:11">
      <c r="G42" s="9" t="e" vm="7">
        <f t="shared" si="1"/>
        <v>#VALUE!</v>
      </c>
      <c r="H42" s="9" cm="1">
        <f t="array" ref="H42">IF(C42="",0,_FV(C42,"volume_remain"))</f>
        <v>0</v>
      </c>
      <c r="J42" s="9" t="e" vm="7">
        <f t="shared" si="0"/>
        <v>#VALUE!</v>
      </c>
      <c r="K42" s="9" cm="1">
        <f t="array" ref="K42">IF(E42="",0,_FV(E42,"volume_remain"))</f>
        <v>0</v>
      </c>
    </row>
    <row r="43" spans="7:11">
      <c r="G43" s="9" t="e" vm="7">
        <f t="shared" si="1"/>
        <v>#VALUE!</v>
      </c>
      <c r="H43" s="9" cm="1">
        <f t="array" ref="H43">IF(C43="",0,_FV(C43,"volume_remain"))</f>
        <v>0</v>
      </c>
      <c r="J43" s="9" t="e" vm="7">
        <f t="shared" si="0"/>
        <v>#VALUE!</v>
      </c>
      <c r="K43" s="9" cm="1">
        <f t="array" ref="K43">IF(E43="",0,_FV(E43,"volume_remain"))</f>
        <v>0</v>
      </c>
    </row>
    <row r="44" spans="7:11">
      <c r="G44" s="9" t="e" vm="7">
        <f t="shared" si="1"/>
        <v>#VALUE!</v>
      </c>
      <c r="H44" s="9" cm="1">
        <f t="array" ref="H44">IF(C44="",0,_FV(C44,"volume_remain"))</f>
        <v>0</v>
      </c>
      <c r="J44" s="9" t="e" vm="7">
        <f t="shared" si="0"/>
        <v>#VALUE!</v>
      </c>
      <c r="K44" s="9" cm="1">
        <f t="array" ref="K44">IF(E44="",0,_FV(E44,"volume_remain"))</f>
        <v>0</v>
      </c>
    </row>
    <row r="45" spans="7:11">
      <c r="G45" s="9" t="e" vm="7">
        <f t="shared" si="1"/>
        <v>#VALUE!</v>
      </c>
      <c r="H45" s="9" cm="1">
        <f t="array" ref="H45">IF(C45="",0,_FV(C45,"volume_remain"))</f>
        <v>0</v>
      </c>
      <c r="J45" s="9" t="e" vm="7">
        <f t="shared" si="0"/>
        <v>#VALUE!</v>
      </c>
      <c r="K45" s="9" cm="1">
        <f t="array" ref="K45">IF(E45="",0,_FV(E45,"volume_remain"))</f>
        <v>0</v>
      </c>
    </row>
    <row r="46" spans="7:11">
      <c r="G46" s="9" t="e" vm="7">
        <f t="shared" si="1"/>
        <v>#VALUE!</v>
      </c>
      <c r="H46" s="9" cm="1">
        <f t="array" ref="H46">IF(C46="",0,_FV(C46,"volume_remain"))</f>
        <v>0</v>
      </c>
      <c r="J46" s="9" t="e" vm="7">
        <f t="shared" si="0"/>
        <v>#VALUE!</v>
      </c>
      <c r="K46" s="9" cm="1">
        <f t="array" ref="K46">IF(E46="",0,_FV(E46,"volume_remain"))</f>
        <v>0</v>
      </c>
    </row>
    <row r="47" spans="7:11">
      <c r="G47" s="9" t="e" vm="7">
        <f t="shared" si="1"/>
        <v>#VALUE!</v>
      </c>
      <c r="H47" s="9" cm="1">
        <f t="array" ref="H47">IF(C47="",0,_FV(C47,"volume_remain"))</f>
        <v>0</v>
      </c>
      <c r="J47" s="9" t="e" vm="7">
        <f t="shared" si="0"/>
        <v>#VALUE!</v>
      </c>
      <c r="K47" s="9" cm="1">
        <f t="array" ref="K47">IF(E47="",0,_FV(E47,"volume_remain"))</f>
        <v>0</v>
      </c>
    </row>
    <row r="48" spans="7:11">
      <c r="G48" s="9" t="e" vm="7">
        <f t="shared" si="1"/>
        <v>#VALUE!</v>
      </c>
      <c r="H48" s="9" cm="1">
        <f t="array" ref="H48">IF(C48="",0,_FV(C48,"volume_remain"))</f>
        <v>0</v>
      </c>
      <c r="J48" s="9" t="e" vm="7">
        <f t="shared" si="0"/>
        <v>#VALUE!</v>
      </c>
      <c r="K48" s="9" cm="1">
        <f t="array" ref="K48">IF(E48="",0,_FV(E48,"volume_remain"))</f>
        <v>0</v>
      </c>
    </row>
    <row r="49" spans="7:11">
      <c r="G49" s="9" t="e" vm="7">
        <f t="shared" si="1"/>
        <v>#VALUE!</v>
      </c>
      <c r="H49" s="9" cm="1">
        <f t="array" ref="H49">IF(C49="",0,_FV(C49,"volume_remain"))</f>
        <v>0</v>
      </c>
      <c r="J49" s="9" t="e" vm="7">
        <f t="shared" si="0"/>
        <v>#VALUE!</v>
      </c>
      <c r="K49" s="9" cm="1">
        <f t="array" ref="K49">IF(E49="",0,_FV(E49,"volume_remain"))</f>
        <v>0</v>
      </c>
    </row>
    <row r="50" spans="7:11">
      <c r="G50" s="9" t="e" vm="7">
        <f t="shared" si="1"/>
        <v>#VALUE!</v>
      </c>
      <c r="H50" s="9" cm="1">
        <f t="array" ref="H50">IF(C50="",0,_FV(C50,"volume_remain"))</f>
        <v>0</v>
      </c>
      <c r="J50" s="9" t="e" vm="7">
        <f t="shared" si="0"/>
        <v>#VALUE!</v>
      </c>
      <c r="K50" s="9" cm="1">
        <f t="array" ref="K50">IF(E50="",0,_FV(E50,"volume_remain"))</f>
        <v>0</v>
      </c>
    </row>
    <row r="51" spans="7:11">
      <c r="G51" s="9" t="e" vm="7">
        <f t="shared" si="1"/>
        <v>#VALUE!</v>
      </c>
      <c r="H51" s="9" cm="1">
        <f t="array" ref="H51">IF(C51="",0,_FV(C51,"volume_remain"))</f>
        <v>0</v>
      </c>
      <c r="J51" s="9" t="e" vm="7">
        <f t="shared" si="0"/>
        <v>#VALUE!</v>
      </c>
      <c r="K51" s="9" cm="1">
        <f t="array" ref="K51">IF(E51="",0,_FV(E51,"volume_remain"))</f>
        <v>0</v>
      </c>
    </row>
    <row r="52" spans="7:11">
      <c r="G52" s="9" t="e" vm="7">
        <f t="shared" si="1"/>
        <v>#VALUE!</v>
      </c>
      <c r="H52" s="9" cm="1">
        <f t="array" ref="H52">IF(C52="",0,_FV(C52,"volume_remain"))</f>
        <v>0</v>
      </c>
      <c r="J52" s="9" t="e" vm="7">
        <f t="shared" si="0"/>
        <v>#VALUE!</v>
      </c>
      <c r="K52" s="9" cm="1">
        <f t="array" ref="K52">IF(E52="",0,_FV(E52,"volume_remain"))</f>
        <v>0</v>
      </c>
    </row>
    <row r="53" spans="7:11">
      <c r="G53" s="9" t="e" vm="7">
        <f t="shared" si="1"/>
        <v>#VALUE!</v>
      </c>
      <c r="H53" s="9" cm="1">
        <f t="array" ref="H53">IF(C53="",0,_FV(C53,"volume_remain"))</f>
        <v>0</v>
      </c>
      <c r="J53" s="9" t="e" vm="7">
        <f t="shared" si="0"/>
        <v>#VALUE!</v>
      </c>
      <c r="K53" s="9" cm="1">
        <f t="array" ref="K53">IF(E53="",0,_FV(E53,"volume_remain"))</f>
        <v>0</v>
      </c>
    </row>
    <row r="54" spans="7:11">
      <c r="G54" s="9" t="e" vm="7">
        <f t="shared" si="1"/>
        <v>#VALUE!</v>
      </c>
      <c r="H54" s="9" cm="1">
        <f t="array" ref="H54">IF(C54="",0,_FV(C54,"volume_remain"))</f>
        <v>0</v>
      </c>
      <c r="J54" s="9" t="e" vm="7">
        <f t="shared" si="0"/>
        <v>#VALUE!</v>
      </c>
      <c r="K54" s="9" cm="1">
        <f t="array" ref="K54">IF(E54="",0,_FV(E54,"volume_remain"))</f>
        <v>0</v>
      </c>
    </row>
    <row r="55" spans="7:11">
      <c r="G55" s="9" t="e" vm="7">
        <f t="shared" si="1"/>
        <v>#VALUE!</v>
      </c>
      <c r="H55" s="9" cm="1">
        <f t="array" ref="H55">IF(C55="",0,_FV(C55,"volume_remain"))</f>
        <v>0</v>
      </c>
      <c r="J55" s="9" t="e" vm="7">
        <f t="shared" si="0"/>
        <v>#VALUE!</v>
      </c>
      <c r="K55" s="9" cm="1">
        <f t="array" ref="K55">IF(E55="",0,_FV(E55,"volume_remain"))</f>
        <v>0</v>
      </c>
    </row>
    <row r="56" spans="7:11">
      <c r="G56" s="9" t="e" vm="7">
        <f t="shared" si="1"/>
        <v>#VALUE!</v>
      </c>
      <c r="H56" s="9" cm="1">
        <f t="array" ref="H56">IF(C56="",0,_FV(C56,"volume_remain"))</f>
        <v>0</v>
      </c>
      <c r="J56" s="9" t="e" vm="7">
        <f t="shared" si="0"/>
        <v>#VALUE!</v>
      </c>
      <c r="K56" s="9" cm="1">
        <f t="array" ref="K56">IF(E56="",0,_FV(E56,"volume_remain"))</f>
        <v>0</v>
      </c>
    </row>
    <row r="57" spans="7:11">
      <c r="G57" s="9" t="e" vm="7">
        <f t="shared" si="1"/>
        <v>#VALUE!</v>
      </c>
      <c r="H57" s="9" cm="1">
        <f t="array" ref="H57">IF(C57="",0,_FV(C57,"volume_remain"))</f>
        <v>0</v>
      </c>
      <c r="J57" s="9" t="e" vm="7">
        <f t="shared" si="0"/>
        <v>#VALUE!</v>
      </c>
      <c r="K57" s="9" cm="1">
        <f t="array" ref="K57">IF(E57="",0,_FV(E57,"volume_remain"))</f>
        <v>0</v>
      </c>
    </row>
    <row r="58" spans="7:11">
      <c r="G58" s="9" t="e" vm="7">
        <f t="shared" si="1"/>
        <v>#VALUE!</v>
      </c>
      <c r="H58" s="9" cm="1">
        <f t="array" ref="H58">IF(C58="",0,_FV(C58,"volume_remain"))</f>
        <v>0</v>
      </c>
      <c r="J58" s="9" t="e" vm="7">
        <f t="shared" si="0"/>
        <v>#VALUE!</v>
      </c>
      <c r="K58" s="9" cm="1">
        <f t="array" ref="K58">IF(E58="",0,_FV(E58,"volume_remain"))</f>
        <v>0</v>
      </c>
    </row>
    <row r="59" spans="7:11">
      <c r="G59" s="9" t="e" vm="7">
        <f t="shared" si="1"/>
        <v>#VALUE!</v>
      </c>
      <c r="H59" s="9" cm="1">
        <f t="array" ref="H59">IF(C59="",0,_FV(C59,"volume_remain"))</f>
        <v>0</v>
      </c>
      <c r="J59" s="9" t="e" vm="7">
        <f t="shared" si="0"/>
        <v>#VALUE!</v>
      </c>
      <c r="K59" s="9" cm="1">
        <f t="array" ref="K59">IF(E59="",0,_FV(E59,"volume_remain"))</f>
        <v>0</v>
      </c>
    </row>
    <row r="60" spans="7:11">
      <c r="G60" s="9" t="e" vm="7">
        <f t="shared" si="1"/>
        <v>#VALUE!</v>
      </c>
      <c r="H60" s="9" cm="1">
        <f t="array" ref="H60">IF(C60="",0,_FV(C60,"volume_remain"))</f>
        <v>0</v>
      </c>
      <c r="J60" s="9" t="e" vm="7">
        <f t="shared" si="0"/>
        <v>#VALUE!</v>
      </c>
      <c r="K60" s="9" cm="1">
        <f t="array" ref="K60">IF(E60="",0,_FV(E60,"volume_remain"))</f>
        <v>0</v>
      </c>
    </row>
    <row r="61" spans="7:11">
      <c r="G61" s="9" t="e" vm="7">
        <f t="shared" si="1"/>
        <v>#VALUE!</v>
      </c>
      <c r="H61" s="9" cm="1">
        <f t="array" ref="H61">IF(C61="",0,_FV(C61,"volume_remain"))</f>
        <v>0</v>
      </c>
      <c r="J61" s="9" t="e" vm="7">
        <f t="shared" si="0"/>
        <v>#VALUE!</v>
      </c>
      <c r="K61" s="9" cm="1">
        <f t="array" ref="K61">IF(E61="",0,_FV(E61,"volume_remain"))</f>
        <v>0</v>
      </c>
    </row>
    <row r="62" spans="7:11">
      <c r="G62" s="9" t="e" vm="7">
        <f t="shared" si="1"/>
        <v>#VALUE!</v>
      </c>
      <c r="H62" s="9" cm="1">
        <f t="array" ref="H62">IF(C62="",0,_FV(C62,"volume_remain"))</f>
        <v>0</v>
      </c>
      <c r="J62" s="9" t="e" vm="7">
        <f t="shared" si="0"/>
        <v>#VALUE!</v>
      </c>
      <c r="K62" s="9" cm="1">
        <f t="array" ref="K62">IF(E62="",0,_FV(E62,"volume_remain"))</f>
        <v>0</v>
      </c>
    </row>
    <row r="63" spans="7:11">
      <c r="G63" s="9" t="e" vm="7">
        <f t="shared" si="1"/>
        <v>#VALUE!</v>
      </c>
      <c r="H63" s="9" cm="1">
        <f t="array" ref="H63">IF(C63="",0,_FV(C63,"volume_remain"))</f>
        <v>0</v>
      </c>
      <c r="J63" s="9" t="e" vm="7">
        <f t="shared" si="0"/>
        <v>#VALUE!</v>
      </c>
      <c r="K63" s="9" cm="1">
        <f t="array" ref="K63">IF(E63="",0,_FV(E63,"volume_remain"))</f>
        <v>0</v>
      </c>
    </row>
    <row r="64" spans="7:11">
      <c r="G64" s="9" t="e" vm="7">
        <f t="shared" si="1"/>
        <v>#VALUE!</v>
      </c>
      <c r="H64" s="9" cm="1">
        <f t="array" ref="H64">IF(C64="",0,_FV(C64,"volume_remain"))</f>
        <v>0</v>
      </c>
      <c r="J64" s="9" t="e" vm="7">
        <f t="shared" si="0"/>
        <v>#VALUE!</v>
      </c>
      <c r="K64" s="9" cm="1">
        <f t="array" ref="K64">IF(E64="",0,_FV(E64,"volume_remain"))</f>
        <v>0</v>
      </c>
    </row>
    <row r="65" spans="7:11">
      <c r="G65" s="9" t="e" vm="7">
        <f t="shared" si="1"/>
        <v>#VALUE!</v>
      </c>
      <c r="H65" s="9" cm="1">
        <f t="array" ref="H65">IF(C65="",0,_FV(C65,"volume_remain"))</f>
        <v>0</v>
      </c>
      <c r="J65" s="9" t="e" vm="7">
        <f t="shared" si="0"/>
        <v>#VALUE!</v>
      </c>
      <c r="K65" s="9" cm="1">
        <f t="array" ref="K65">IF(E65="",0,_FV(E65,"volume_remain"))</f>
        <v>0</v>
      </c>
    </row>
    <row r="66" spans="7:11">
      <c r="G66" s="9" t="e" vm="7">
        <f t="shared" si="1"/>
        <v>#VALUE!</v>
      </c>
      <c r="H66" s="9" cm="1">
        <f t="array" ref="H66">IF(C66="",0,_FV(C66,"volume_remain"))</f>
        <v>0</v>
      </c>
      <c r="J66" s="9" t="e" vm="7">
        <f t="shared" si="0"/>
        <v>#VALUE!</v>
      </c>
      <c r="K66" s="9" cm="1">
        <f t="array" ref="K66">IF(E66="",0,_FV(E66,"volume_remain"))</f>
        <v>0</v>
      </c>
    </row>
    <row r="67" spans="7:11">
      <c r="G67" s="9" t="e" vm="7">
        <f t="shared" si="1"/>
        <v>#VALUE!</v>
      </c>
      <c r="H67" s="9" cm="1">
        <f t="array" ref="H67">IF(C67="",0,_FV(C67,"volume_remain"))</f>
        <v>0</v>
      </c>
      <c r="J67" s="9" t="e" vm="7">
        <f t="shared" ref="J67:J130" si="2">K67+J66</f>
        <v>#VALUE!</v>
      </c>
      <c r="K67" s="9" cm="1">
        <f t="array" ref="K67">IF(E67="",0,_FV(E67,"volume_remain"))</f>
        <v>0</v>
      </c>
    </row>
    <row r="68" spans="7:11">
      <c r="G68" s="9" t="e" vm="7">
        <f t="shared" ref="G68:G131" si="3">H68+G67</f>
        <v>#VALUE!</v>
      </c>
      <c r="H68" s="9" cm="1">
        <f t="array" ref="H68">IF(C68="",0,_FV(C68,"volume_remain"))</f>
        <v>0</v>
      </c>
      <c r="J68" s="9" t="e" vm="7">
        <f t="shared" si="2"/>
        <v>#VALUE!</v>
      </c>
      <c r="K68" s="9" cm="1">
        <f t="array" ref="K68">IF(E68="",0,_FV(E68,"volume_remain"))</f>
        <v>0</v>
      </c>
    </row>
    <row r="69" spans="7:11">
      <c r="G69" s="9" t="e" vm="7">
        <f t="shared" si="3"/>
        <v>#VALUE!</v>
      </c>
      <c r="H69" s="9" cm="1">
        <f t="array" ref="H69">IF(C69="",0,_FV(C69,"volume_remain"))</f>
        <v>0</v>
      </c>
      <c r="J69" s="9" t="e" vm="7">
        <f t="shared" si="2"/>
        <v>#VALUE!</v>
      </c>
      <c r="K69" s="9" cm="1">
        <f t="array" ref="K69">IF(E69="",0,_FV(E69,"volume_remain"))</f>
        <v>0</v>
      </c>
    </row>
    <row r="70" spans="7:11">
      <c r="G70" s="9" t="e" vm="7">
        <f t="shared" si="3"/>
        <v>#VALUE!</v>
      </c>
      <c r="H70" s="9" cm="1">
        <f t="array" ref="H70">IF(C70="",0,_FV(C70,"volume_remain"))</f>
        <v>0</v>
      </c>
      <c r="J70" s="9" t="e" vm="7">
        <f t="shared" si="2"/>
        <v>#VALUE!</v>
      </c>
      <c r="K70" s="9" cm="1">
        <f t="array" ref="K70">IF(E70="",0,_FV(E70,"volume_remain"))</f>
        <v>0</v>
      </c>
    </row>
    <row r="71" spans="7:11">
      <c r="G71" s="9" t="e" vm="7">
        <f t="shared" si="3"/>
        <v>#VALUE!</v>
      </c>
      <c r="H71" s="9" cm="1">
        <f t="array" ref="H71">IF(C71="",0,_FV(C71,"volume_remain"))</f>
        <v>0</v>
      </c>
      <c r="J71" s="9" t="e" vm="7">
        <f t="shared" si="2"/>
        <v>#VALUE!</v>
      </c>
      <c r="K71" s="9" cm="1">
        <f t="array" ref="K71">IF(E71="",0,_FV(E71,"volume_remain"))</f>
        <v>0</v>
      </c>
    </row>
    <row r="72" spans="7:11">
      <c r="G72" s="9" t="e" vm="7">
        <f t="shared" si="3"/>
        <v>#VALUE!</v>
      </c>
      <c r="H72" s="9" cm="1">
        <f t="array" ref="H72">IF(C72="",0,_FV(C72,"volume_remain"))</f>
        <v>0</v>
      </c>
      <c r="J72" s="9" t="e" vm="7">
        <f t="shared" si="2"/>
        <v>#VALUE!</v>
      </c>
      <c r="K72" s="9" cm="1">
        <f t="array" ref="K72">IF(E72="",0,_FV(E72,"volume_remain"))</f>
        <v>0</v>
      </c>
    </row>
    <row r="73" spans="7:11">
      <c r="G73" s="9" t="e" vm="7">
        <f t="shared" si="3"/>
        <v>#VALUE!</v>
      </c>
      <c r="H73" s="9" cm="1">
        <f t="array" ref="H73">IF(C73="",0,_FV(C73,"volume_remain"))</f>
        <v>0</v>
      </c>
      <c r="J73" s="9" t="e" vm="7">
        <f t="shared" si="2"/>
        <v>#VALUE!</v>
      </c>
      <c r="K73" s="9" cm="1">
        <f t="array" ref="K73">IF(E73="",0,_FV(E73,"volume_remain"))</f>
        <v>0</v>
      </c>
    </row>
    <row r="74" spans="7:11">
      <c r="G74" s="9" t="e" vm="7">
        <f t="shared" si="3"/>
        <v>#VALUE!</v>
      </c>
      <c r="H74" s="9" cm="1">
        <f t="array" ref="H74">IF(C74="",0,_FV(C74,"volume_remain"))</f>
        <v>0</v>
      </c>
      <c r="J74" s="9" t="e" vm="7">
        <f t="shared" si="2"/>
        <v>#VALUE!</v>
      </c>
      <c r="K74" s="9" cm="1">
        <f t="array" ref="K74">IF(E74="",0,_FV(E74,"volume_remain"))</f>
        <v>0</v>
      </c>
    </row>
    <row r="75" spans="7:11">
      <c r="G75" s="9" t="e" vm="7">
        <f t="shared" si="3"/>
        <v>#VALUE!</v>
      </c>
      <c r="H75" s="9" cm="1">
        <f t="array" ref="H75">IF(C75="",0,_FV(C75,"volume_remain"))</f>
        <v>0</v>
      </c>
      <c r="J75" s="9" t="e" vm="7">
        <f t="shared" si="2"/>
        <v>#VALUE!</v>
      </c>
      <c r="K75" s="9" cm="1">
        <f t="array" ref="K75">IF(E75="",0,_FV(E75,"volume_remain"))</f>
        <v>0</v>
      </c>
    </row>
    <row r="76" spans="7:11">
      <c r="G76" s="9" t="e" vm="7">
        <f t="shared" si="3"/>
        <v>#VALUE!</v>
      </c>
      <c r="H76" s="9" cm="1">
        <f t="array" ref="H76">IF(C76="",0,_FV(C76,"volume_remain"))</f>
        <v>0</v>
      </c>
      <c r="J76" s="9" t="e" vm="7">
        <f t="shared" si="2"/>
        <v>#VALUE!</v>
      </c>
      <c r="K76" s="9" cm="1">
        <f t="array" ref="K76">IF(E76="",0,_FV(E76,"volume_remain"))</f>
        <v>0</v>
      </c>
    </row>
    <row r="77" spans="7:11">
      <c r="G77" s="9" t="e" vm="7">
        <f t="shared" si="3"/>
        <v>#VALUE!</v>
      </c>
      <c r="H77" s="9" cm="1">
        <f t="array" ref="H77">IF(C77="",0,_FV(C77,"volume_remain"))</f>
        <v>0</v>
      </c>
      <c r="J77" s="9" t="e" vm="7">
        <f t="shared" si="2"/>
        <v>#VALUE!</v>
      </c>
      <c r="K77" s="9" cm="1">
        <f t="array" ref="K77">IF(E77="",0,_FV(E77,"volume_remain"))</f>
        <v>0</v>
      </c>
    </row>
    <row r="78" spans="7:11">
      <c r="G78" s="9" t="e" vm="7">
        <f t="shared" si="3"/>
        <v>#VALUE!</v>
      </c>
      <c r="H78" s="9" cm="1">
        <f t="array" ref="H78">IF(C78="",0,_FV(C78,"volume_remain"))</f>
        <v>0</v>
      </c>
      <c r="J78" s="9" t="e" vm="7">
        <f t="shared" si="2"/>
        <v>#VALUE!</v>
      </c>
      <c r="K78" s="9" cm="1">
        <f t="array" ref="K78">IF(E78="",0,_FV(E78,"volume_remain"))</f>
        <v>0</v>
      </c>
    </row>
    <row r="79" spans="7:11">
      <c r="G79" s="9" t="e" vm="7">
        <f t="shared" si="3"/>
        <v>#VALUE!</v>
      </c>
      <c r="H79" s="9" cm="1">
        <f t="array" ref="H79">IF(C79="",0,_FV(C79,"volume_remain"))</f>
        <v>0</v>
      </c>
      <c r="J79" s="9" t="e" vm="7">
        <f t="shared" si="2"/>
        <v>#VALUE!</v>
      </c>
      <c r="K79" s="9" cm="1">
        <f t="array" ref="K79">IF(E79="",0,_FV(E79,"volume_remain"))</f>
        <v>0</v>
      </c>
    </row>
    <row r="80" spans="7:11">
      <c r="G80" s="9" t="e" vm="7">
        <f t="shared" si="3"/>
        <v>#VALUE!</v>
      </c>
      <c r="H80" s="9" cm="1">
        <f t="array" ref="H80">IF(C80="",0,_FV(C80,"volume_remain"))</f>
        <v>0</v>
      </c>
      <c r="J80" s="9" t="e" vm="7">
        <f t="shared" si="2"/>
        <v>#VALUE!</v>
      </c>
      <c r="K80" s="9" cm="1">
        <f t="array" ref="K80">IF(E80="",0,_FV(E80,"volume_remain"))</f>
        <v>0</v>
      </c>
    </row>
    <row r="81" spans="7:11">
      <c r="G81" s="9" t="e" vm="7">
        <f t="shared" si="3"/>
        <v>#VALUE!</v>
      </c>
      <c r="H81" s="9" cm="1">
        <f t="array" ref="H81">IF(C81="",0,_FV(C81,"volume_remain"))</f>
        <v>0</v>
      </c>
      <c r="J81" s="9" t="e" vm="7">
        <f t="shared" si="2"/>
        <v>#VALUE!</v>
      </c>
      <c r="K81" s="9" cm="1">
        <f t="array" ref="K81">IF(E81="",0,_FV(E81,"volume_remain"))</f>
        <v>0</v>
      </c>
    </row>
    <row r="82" spans="7:11">
      <c r="G82" s="9" t="e" vm="7">
        <f t="shared" si="3"/>
        <v>#VALUE!</v>
      </c>
      <c r="H82" s="9" cm="1">
        <f t="array" ref="H82">IF(C82="",0,_FV(C82,"volume_remain"))</f>
        <v>0</v>
      </c>
      <c r="J82" s="9" t="e" vm="7">
        <f t="shared" si="2"/>
        <v>#VALUE!</v>
      </c>
      <c r="K82" s="9" cm="1">
        <f t="array" ref="K82">IF(E82="",0,_FV(E82,"volume_remain"))</f>
        <v>0</v>
      </c>
    </row>
    <row r="83" spans="7:11">
      <c r="G83" s="9" t="e" vm="7">
        <f t="shared" si="3"/>
        <v>#VALUE!</v>
      </c>
      <c r="H83" s="9" cm="1">
        <f t="array" ref="H83">IF(C83="",0,_FV(C83,"volume_remain"))</f>
        <v>0</v>
      </c>
      <c r="J83" s="9" t="e" vm="7">
        <f t="shared" si="2"/>
        <v>#VALUE!</v>
      </c>
      <c r="K83" s="9" cm="1">
        <f t="array" ref="K83">IF(E83="",0,_FV(E83,"volume_remain"))</f>
        <v>0</v>
      </c>
    </row>
    <row r="84" spans="7:11">
      <c r="G84" s="9" t="e" vm="7">
        <f t="shared" si="3"/>
        <v>#VALUE!</v>
      </c>
      <c r="H84" s="9" cm="1">
        <f t="array" ref="H84">IF(C84="",0,_FV(C84,"volume_remain"))</f>
        <v>0</v>
      </c>
      <c r="J84" s="9" t="e" vm="7">
        <f t="shared" si="2"/>
        <v>#VALUE!</v>
      </c>
      <c r="K84" s="9" cm="1">
        <f t="array" ref="K84">IF(E84="",0,_FV(E84,"volume_remain"))</f>
        <v>0</v>
      </c>
    </row>
    <row r="85" spans="7:11">
      <c r="G85" s="9" t="e" vm="7">
        <f t="shared" si="3"/>
        <v>#VALUE!</v>
      </c>
      <c r="H85" s="9" cm="1">
        <f t="array" ref="H85">IF(C85="",0,_FV(C85,"volume_remain"))</f>
        <v>0</v>
      </c>
      <c r="J85" s="9" t="e" vm="7">
        <f t="shared" si="2"/>
        <v>#VALUE!</v>
      </c>
      <c r="K85" s="9" cm="1">
        <f t="array" ref="K85">IF(E85="",0,_FV(E85,"volume_remain"))</f>
        <v>0</v>
      </c>
    </row>
    <row r="86" spans="7:11">
      <c r="G86" s="9" t="e" vm="7">
        <f t="shared" si="3"/>
        <v>#VALUE!</v>
      </c>
      <c r="H86" s="9" cm="1">
        <f t="array" ref="H86">IF(C86="",0,_FV(C86,"volume_remain"))</f>
        <v>0</v>
      </c>
      <c r="J86" s="9" t="e" vm="7">
        <f t="shared" si="2"/>
        <v>#VALUE!</v>
      </c>
      <c r="K86" s="9" cm="1">
        <f t="array" ref="K86">IF(E86="",0,_FV(E86,"volume_remain"))</f>
        <v>0</v>
      </c>
    </row>
    <row r="87" spans="7:11">
      <c r="G87" s="9" t="e" vm="7">
        <f t="shared" si="3"/>
        <v>#VALUE!</v>
      </c>
      <c r="H87" s="9" cm="1">
        <f t="array" ref="H87">IF(C87="",0,_FV(C87,"volume_remain"))</f>
        <v>0</v>
      </c>
      <c r="J87" s="9" t="e" vm="7">
        <f t="shared" si="2"/>
        <v>#VALUE!</v>
      </c>
      <c r="K87" s="9" cm="1">
        <f t="array" ref="K87">IF(E87="",0,_FV(E87,"volume_remain"))</f>
        <v>0</v>
      </c>
    </row>
    <row r="88" spans="7:11">
      <c r="G88" s="9" t="e" vm="7">
        <f t="shared" si="3"/>
        <v>#VALUE!</v>
      </c>
      <c r="H88" s="9" cm="1">
        <f t="array" ref="H88">IF(C88="",0,_FV(C88,"volume_remain"))</f>
        <v>0</v>
      </c>
      <c r="J88" s="9" t="e" vm="7">
        <f t="shared" si="2"/>
        <v>#VALUE!</v>
      </c>
      <c r="K88" s="9" cm="1">
        <f t="array" ref="K88">IF(E88="",0,_FV(E88,"volume_remain"))</f>
        <v>0</v>
      </c>
    </row>
    <row r="89" spans="7:11">
      <c r="G89" s="9" t="e" vm="7">
        <f t="shared" si="3"/>
        <v>#VALUE!</v>
      </c>
      <c r="H89" s="9" cm="1">
        <f t="array" ref="H89">IF(C89="",0,_FV(C89,"volume_remain"))</f>
        <v>0</v>
      </c>
      <c r="J89" s="9" t="e" vm="7">
        <f t="shared" si="2"/>
        <v>#VALUE!</v>
      </c>
      <c r="K89" s="9" cm="1">
        <f t="array" ref="K89">IF(E89="",0,_FV(E89,"volume_remain"))</f>
        <v>0</v>
      </c>
    </row>
    <row r="90" spans="7:11">
      <c r="G90" s="9" t="e" vm="7">
        <f t="shared" si="3"/>
        <v>#VALUE!</v>
      </c>
      <c r="H90" s="9" cm="1">
        <f t="array" ref="H90">IF(C90="",0,_FV(C90,"volume_remain"))</f>
        <v>0</v>
      </c>
      <c r="J90" s="9" t="e" vm="7">
        <f t="shared" si="2"/>
        <v>#VALUE!</v>
      </c>
      <c r="K90" s="9" cm="1">
        <f t="array" ref="K90">IF(E90="",0,_FV(E90,"volume_remain"))</f>
        <v>0</v>
      </c>
    </row>
    <row r="91" spans="7:11">
      <c r="G91" s="9" t="e" vm="7">
        <f t="shared" si="3"/>
        <v>#VALUE!</v>
      </c>
      <c r="H91" s="9" cm="1">
        <f t="array" ref="H91">IF(C91="",0,_FV(C91,"volume_remain"))</f>
        <v>0</v>
      </c>
      <c r="J91" s="9" t="e" vm="7">
        <f t="shared" si="2"/>
        <v>#VALUE!</v>
      </c>
      <c r="K91" s="9" cm="1">
        <f t="array" ref="K91">IF(E91="",0,_FV(E91,"volume_remain"))</f>
        <v>0</v>
      </c>
    </row>
    <row r="92" spans="7:11">
      <c r="G92" s="9" t="e" vm="7">
        <f t="shared" si="3"/>
        <v>#VALUE!</v>
      </c>
      <c r="H92" s="9" cm="1">
        <f t="array" ref="H92">IF(C92="",0,_FV(C92,"volume_remain"))</f>
        <v>0</v>
      </c>
      <c r="J92" s="9" t="e" vm="7">
        <f t="shared" si="2"/>
        <v>#VALUE!</v>
      </c>
      <c r="K92" s="9" cm="1">
        <f t="array" ref="K92">IF(E92="",0,_FV(E92,"volume_remain"))</f>
        <v>0</v>
      </c>
    </row>
    <row r="93" spans="7:11">
      <c r="G93" s="9" t="e" vm="7">
        <f t="shared" si="3"/>
        <v>#VALUE!</v>
      </c>
      <c r="H93" s="9" cm="1">
        <f t="array" ref="H93">IF(C93="",0,_FV(C93,"volume_remain"))</f>
        <v>0</v>
      </c>
      <c r="J93" s="9" t="e" vm="7">
        <f t="shared" si="2"/>
        <v>#VALUE!</v>
      </c>
      <c r="K93" s="9" cm="1">
        <f t="array" ref="K93">IF(E93="",0,_FV(E93,"volume_remain"))</f>
        <v>0</v>
      </c>
    </row>
    <row r="94" spans="7:11">
      <c r="G94" s="9" t="e" vm="7">
        <f t="shared" si="3"/>
        <v>#VALUE!</v>
      </c>
      <c r="H94" s="9" cm="1">
        <f t="array" ref="H94">IF(C94="",0,_FV(C94,"volume_remain"))</f>
        <v>0</v>
      </c>
      <c r="J94" s="9" t="e" vm="7">
        <f t="shared" si="2"/>
        <v>#VALUE!</v>
      </c>
      <c r="K94" s="9" cm="1">
        <f t="array" ref="K94">IF(E94="",0,_FV(E94,"volume_remain"))</f>
        <v>0</v>
      </c>
    </row>
    <row r="95" spans="7:11">
      <c r="G95" s="9" t="e" vm="7">
        <f t="shared" si="3"/>
        <v>#VALUE!</v>
      </c>
      <c r="H95" s="9" cm="1">
        <f t="array" ref="H95">IF(C95="",0,_FV(C95,"volume_remain"))</f>
        <v>0</v>
      </c>
      <c r="J95" s="9" t="e" vm="7">
        <f t="shared" si="2"/>
        <v>#VALUE!</v>
      </c>
      <c r="K95" s="9" cm="1">
        <f t="array" ref="K95">IF(E95="",0,_FV(E95,"volume_remain"))</f>
        <v>0</v>
      </c>
    </row>
    <row r="96" spans="7:11">
      <c r="G96" s="9" t="e" vm="7">
        <f t="shared" si="3"/>
        <v>#VALUE!</v>
      </c>
      <c r="H96" s="9" cm="1">
        <f t="array" ref="H96">IF(C96="",0,_FV(C96,"volume_remain"))</f>
        <v>0</v>
      </c>
      <c r="J96" s="9" t="e" vm="7">
        <f t="shared" si="2"/>
        <v>#VALUE!</v>
      </c>
      <c r="K96" s="9" cm="1">
        <f t="array" ref="K96">IF(E96="",0,_FV(E96,"volume_remain"))</f>
        <v>0</v>
      </c>
    </row>
    <row r="97" spans="7:11">
      <c r="G97" s="9" t="e" vm="7">
        <f t="shared" si="3"/>
        <v>#VALUE!</v>
      </c>
      <c r="H97" s="9" cm="1">
        <f t="array" ref="H97">IF(C97="",0,_FV(C97,"volume_remain"))</f>
        <v>0</v>
      </c>
      <c r="J97" s="9" t="e" vm="7">
        <f t="shared" si="2"/>
        <v>#VALUE!</v>
      </c>
      <c r="K97" s="9" cm="1">
        <f t="array" ref="K97">IF(E97="",0,_FV(E97,"volume_remain"))</f>
        <v>0</v>
      </c>
    </row>
    <row r="98" spans="7:11">
      <c r="G98" s="9" t="e" vm="7">
        <f t="shared" si="3"/>
        <v>#VALUE!</v>
      </c>
      <c r="H98" s="9" cm="1">
        <f t="array" ref="H98">IF(C98="",0,_FV(C98,"volume_remain"))</f>
        <v>0</v>
      </c>
      <c r="J98" s="9" t="e" vm="7">
        <f t="shared" si="2"/>
        <v>#VALUE!</v>
      </c>
      <c r="K98" s="9" cm="1">
        <f t="array" ref="K98">IF(E98="",0,_FV(E98,"volume_remain"))</f>
        <v>0</v>
      </c>
    </row>
    <row r="99" spans="7:11">
      <c r="G99" s="9" t="e" vm="7">
        <f t="shared" si="3"/>
        <v>#VALUE!</v>
      </c>
      <c r="H99" s="9" cm="1">
        <f t="array" ref="H99">IF(C99="",0,_FV(C99,"volume_remain"))</f>
        <v>0</v>
      </c>
      <c r="J99" s="9" t="e" vm="7">
        <f t="shared" si="2"/>
        <v>#VALUE!</v>
      </c>
      <c r="K99" s="9" cm="1">
        <f t="array" ref="K99">IF(E99="",0,_FV(E99,"volume_remain"))</f>
        <v>0</v>
      </c>
    </row>
    <row r="100" spans="7:11">
      <c r="G100" s="9" t="e" vm="7">
        <f t="shared" si="3"/>
        <v>#VALUE!</v>
      </c>
      <c r="H100" s="9" cm="1">
        <f t="array" ref="H100">IF(C100="",0,_FV(C100,"volume_remain"))</f>
        <v>0</v>
      </c>
      <c r="J100" s="9" t="e" vm="7">
        <f t="shared" si="2"/>
        <v>#VALUE!</v>
      </c>
      <c r="K100" s="9" cm="1">
        <f t="array" ref="K100">IF(E100="",0,_FV(E100,"volume_remain"))</f>
        <v>0</v>
      </c>
    </row>
    <row r="101" spans="7:11">
      <c r="G101" s="9" t="e" vm="7">
        <f t="shared" si="3"/>
        <v>#VALUE!</v>
      </c>
      <c r="H101" s="9" cm="1">
        <f t="array" ref="H101">IF(C101="",0,_FV(C101,"volume_remain"))</f>
        <v>0</v>
      </c>
      <c r="J101" s="9" t="e" vm="7">
        <f t="shared" si="2"/>
        <v>#VALUE!</v>
      </c>
      <c r="K101" s="9" cm="1">
        <f t="array" ref="K101">IF(E101="",0,_FV(E101,"volume_remain"))</f>
        <v>0</v>
      </c>
    </row>
    <row r="102" spans="7:11">
      <c r="G102" s="9" t="e" vm="7">
        <f t="shared" si="3"/>
        <v>#VALUE!</v>
      </c>
      <c r="H102" s="9" cm="1">
        <f t="array" ref="H102">IF(C102="",0,_FV(C102,"volume_remain"))</f>
        <v>0</v>
      </c>
      <c r="J102" s="9" t="e" vm="7">
        <f t="shared" si="2"/>
        <v>#VALUE!</v>
      </c>
      <c r="K102" s="9" cm="1">
        <f t="array" ref="K102">IF(E102="",0,_FV(E102,"volume_remain"))</f>
        <v>0</v>
      </c>
    </row>
    <row r="103" spans="7:11">
      <c r="G103" s="9" t="e" vm="7">
        <f t="shared" si="3"/>
        <v>#VALUE!</v>
      </c>
      <c r="H103" s="9" cm="1">
        <f t="array" ref="H103">IF(C103="",0,_FV(C103,"volume_remain"))</f>
        <v>0</v>
      </c>
      <c r="J103" s="9" t="e" vm="7">
        <f t="shared" si="2"/>
        <v>#VALUE!</v>
      </c>
      <c r="K103" s="9" cm="1">
        <f t="array" ref="K103">IF(E103="",0,_FV(E103,"volume_remain"))</f>
        <v>0</v>
      </c>
    </row>
    <row r="104" spans="7:11">
      <c r="G104" s="9" t="e" vm="7">
        <f t="shared" si="3"/>
        <v>#VALUE!</v>
      </c>
      <c r="H104" s="9" cm="1">
        <f t="array" ref="H104">IF(C104="",0,_FV(C104,"volume_remain"))</f>
        <v>0</v>
      </c>
      <c r="J104" s="9" t="e" vm="7">
        <f t="shared" si="2"/>
        <v>#VALUE!</v>
      </c>
      <c r="K104" s="9" cm="1">
        <f t="array" ref="K104">IF(E104="",0,_FV(E104,"volume_remain"))</f>
        <v>0</v>
      </c>
    </row>
    <row r="105" spans="7:11">
      <c r="G105" s="9" t="e" vm="7">
        <f t="shared" si="3"/>
        <v>#VALUE!</v>
      </c>
      <c r="H105" s="9" cm="1">
        <f t="array" ref="H105">IF(C105="",0,_FV(C105,"volume_remain"))</f>
        <v>0</v>
      </c>
      <c r="J105" s="9" t="e" vm="7">
        <f t="shared" si="2"/>
        <v>#VALUE!</v>
      </c>
      <c r="K105" s="9" cm="1">
        <f t="array" ref="K105">IF(E105="",0,_FV(E105,"volume_remain"))</f>
        <v>0</v>
      </c>
    </row>
    <row r="106" spans="7:11">
      <c r="G106" s="9" t="e" vm="7">
        <f t="shared" si="3"/>
        <v>#VALUE!</v>
      </c>
      <c r="H106" s="9" cm="1">
        <f t="array" ref="H106">IF(C106="",0,_FV(C106,"volume_remain"))</f>
        <v>0</v>
      </c>
      <c r="J106" s="9" t="e" vm="7">
        <f t="shared" si="2"/>
        <v>#VALUE!</v>
      </c>
      <c r="K106" s="9" cm="1">
        <f t="array" ref="K106">IF(E106="",0,_FV(E106,"volume_remain"))</f>
        <v>0</v>
      </c>
    </row>
    <row r="107" spans="7:11">
      <c r="G107" s="9" t="e" vm="7">
        <f t="shared" si="3"/>
        <v>#VALUE!</v>
      </c>
      <c r="H107" s="9" cm="1">
        <f t="array" ref="H107">IF(C107="",0,_FV(C107,"volume_remain"))</f>
        <v>0</v>
      </c>
      <c r="J107" s="9" t="e" vm="7">
        <f t="shared" si="2"/>
        <v>#VALUE!</v>
      </c>
      <c r="K107" s="9" cm="1">
        <f t="array" ref="K107">IF(E107="",0,_FV(E107,"volume_remain"))</f>
        <v>0</v>
      </c>
    </row>
    <row r="108" spans="7:11">
      <c r="G108" s="9" t="e" vm="7">
        <f t="shared" si="3"/>
        <v>#VALUE!</v>
      </c>
      <c r="H108" s="9" cm="1">
        <f t="array" ref="H108">IF(C108="",0,_FV(C108,"volume_remain"))</f>
        <v>0</v>
      </c>
      <c r="J108" s="9" t="e" vm="7">
        <f t="shared" si="2"/>
        <v>#VALUE!</v>
      </c>
      <c r="K108" s="9" cm="1">
        <f t="array" ref="K108">IF(E108="",0,_FV(E108,"volume_remain"))</f>
        <v>0</v>
      </c>
    </row>
    <row r="109" spans="7:11">
      <c r="G109" s="9" t="e" vm="7">
        <f t="shared" si="3"/>
        <v>#VALUE!</v>
      </c>
      <c r="H109" s="9" cm="1">
        <f t="array" ref="H109">IF(C109="",0,_FV(C109,"volume_remain"))</f>
        <v>0</v>
      </c>
      <c r="J109" s="9" t="e" vm="7">
        <f t="shared" si="2"/>
        <v>#VALUE!</v>
      </c>
      <c r="K109" s="9" cm="1">
        <f t="array" ref="K109">IF(E109="",0,_FV(E109,"volume_remain"))</f>
        <v>0</v>
      </c>
    </row>
    <row r="110" spans="7:11">
      <c r="G110" s="9" t="e" vm="7">
        <f t="shared" si="3"/>
        <v>#VALUE!</v>
      </c>
      <c r="H110" s="9" cm="1">
        <f t="array" ref="H110">IF(C110="",0,_FV(C110,"volume_remain"))</f>
        <v>0</v>
      </c>
      <c r="J110" s="9" t="e" vm="7">
        <f t="shared" si="2"/>
        <v>#VALUE!</v>
      </c>
      <c r="K110" s="9" cm="1">
        <f t="array" ref="K110">IF(E110="",0,_FV(E110,"volume_remain"))</f>
        <v>0</v>
      </c>
    </row>
    <row r="111" spans="7:11">
      <c r="G111" s="9" t="e" vm="7">
        <f t="shared" si="3"/>
        <v>#VALUE!</v>
      </c>
      <c r="H111" s="9" cm="1">
        <f t="array" ref="H111">IF(C111="",0,_FV(C111,"volume_remain"))</f>
        <v>0</v>
      </c>
      <c r="J111" s="9" t="e" vm="7">
        <f t="shared" si="2"/>
        <v>#VALUE!</v>
      </c>
      <c r="K111" s="9" cm="1">
        <f t="array" ref="K111">IF(E111="",0,_FV(E111,"volume_remain"))</f>
        <v>0</v>
      </c>
    </row>
    <row r="112" spans="7:11">
      <c r="G112" s="9" t="e" vm="7">
        <f t="shared" si="3"/>
        <v>#VALUE!</v>
      </c>
      <c r="H112" s="9" cm="1">
        <f t="array" ref="H112">IF(C112="",0,_FV(C112,"volume_remain"))</f>
        <v>0</v>
      </c>
      <c r="J112" s="9" t="e" vm="7">
        <f t="shared" si="2"/>
        <v>#VALUE!</v>
      </c>
      <c r="K112" s="9" cm="1">
        <f t="array" ref="K112">IF(E112="",0,_FV(E112,"volume_remain"))</f>
        <v>0</v>
      </c>
    </row>
    <row r="113" spans="7:11">
      <c r="G113" s="9" t="e" vm="7">
        <f t="shared" si="3"/>
        <v>#VALUE!</v>
      </c>
      <c r="H113" s="9" cm="1">
        <f t="array" ref="H113">IF(C113="",0,_FV(C113,"volume_remain"))</f>
        <v>0</v>
      </c>
      <c r="J113" s="9" t="e" vm="7">
        <f t="shared" si="2"/>
        <v>#VALUE!</v>
      </c>
      <c r="K113" s="9" cm="1">
        <f t="array" ref="K113">IF(E113="",0,_FV(E113,"volume_remain"))</f>
        <v>0</v>
      </c>
    </row>
    <row r="114" spans="7:11">
      <c r="G114" s="9" t="e" vm="7">
        <f t="shared" si="3"/>
        <v>#VALUE!</v>
      </c>
      <c r="H114" s="9" cm="1">
        <f t="array" ref="H114">IF(C114="",0,_FV(C114,"volume_remain"))</f>
        <v>0</v>
      </c>
      <c r="J114" s="9" t="e" vm="7">
        <f t="shared" si="2"/>
        <v>#VALUE!</v>
      </c>
      <c r="K114" s="9" cm="1">
        <f t="array" ref="K114">IF(E114="",0,_FV(E114,"volume_remain"))</f>
        <v>0</v>
      </c>
    </row>
    <row r="115" spans="7:11">
      <c r="G115" s="9" t="e" vm="7">
        <f t="shared" si="3"/>
        <v>#VALUE!</v>
      </c>
      <c r="H115" s="9" cm="1">
        <f t="array" ref="H115">IF(C115="",0,_FV(C115,"volume_remain"))</f>
        <v>0</v>
      </c>
      <c r="J115" s="9" t="e" vm="7">
        <f t="shared" si="2"/>
        <v>#VALUE!</v>
      </c>
      <c r="K115" s="9" cm="1">
        <f t="array" ref="K115">IF(E115="",0,_FV(E115,"volume_remain"))</f>
        <v>0</v>
      </c>
    </row>
    <row r="116" spans="7:11">
      <c r="G116" s="9" t="e" vm="7">
        <f t="shared" si="3"/>
        <v>#VALUE!</v>
      </c>
      <c r="H116" s="9" cm="1">
        <f t="array" ref="H116">IF(C116="",0,_FV(C116,"volume_remain"))</f>
        <v>0</v>
      </c>
      <c r="J116" s="9" t="e" vm="7">
        <f t="shared" si="2"/>
        <v>#VALUE!</v>
      </c>
      <c r="K116" s="9" cm="1">
        <f t="array" ref="K116">IF(E116="",0,_FV(E116,"volume_remain"))</f>
        <v>0</v>
      </c>
    </row>
    <row r="117" spans="7:11">
      <c r="G117" s="9" t="e" vm="7">
        <f t="shared" si="3"/>
        <v>#VALUE!</v>
      </c>
      <c r="H117" s="9" cm="1">
        <f t="array" ref="H117">IF(C117="",0,_FV(C117,"volume_remain"))</f>
        <v>0</v>
      </c>
      <c r="J117" s="9" t="e" vm="7">
        <f t="shared" si="2"/>
        <v>#VALUE!</v>
      </c>
      <c r="K117" s="9" cm="1">
        <f t="array" ref="K117">IF(E117="",0,_FV(E117,"volume_remain"))</f>
        <v>0</v>
      </c>
    </row>
    <row r="118" spans="7:11">
      <c r="G118" s="9" t="e" vm="7">
        <f t="shared" si="3"/>
        <v>#VALUE!</v>
      </c>
      <c r="H118" s="9" cm="1">
        <f t="array" ref="H118">IF(C118="",0,_FV(C118,"volume_remain"))</f>
        <v>0</v>
      </c>
      <c r="J118" s="9" t="e" vm="7">
        <f t="shared" si="2"/>
        <v>#VALUE!</v>
      </c>
      <c r="K118" s="9" cm="1">
        <f t="array" ref="K118">IF(E118="",0,_FV(E118,"volume_remain"))</f>
        <v>0</v>
      </c>
    </row>
    <row r="119" spans="7:11">
      <c r="G119" s="9" t="e" vm="7">
        <f t="shared" si="3"/>
        <v>#VALUE!</v>
      </c>
      <c r="H119" s="9" cm="1">
        <f t="array" ref="H119">IF(C119="",0,_FV(C119,"volume_remain"))</f>
        <v>0</v>
      </c>
      <c r="J119" s="9" t="e" vm="7">
        <f t="shared" si="2"/>
        <v>#VALUE!</v>
      </c>
      <c r="K119" s="9" cm="1">
        <f t="array" ref="K119">IF(E119="",0,_FV(E119,"volume_remain"))</f>
        <v>0</v>
      </c>
    </row>
    <row r="120" spans="7:11">
      <c r="G120" s="9" t="e" vm="7">
        <f t="shared" si="3"/>
        <v>#VALUE!</v>
      </c>
      <c r="H120" s="9" cm="1">
        <f t="array" ref="H120">IF(C120="",0,_FV(C120,"volume_remain"))</f>
        <v>0</v>
      </c>
      <c r="J120" s="9" t="e" vm="7">
        <f t="shared" si="2"/>
        <v>#VALUE!</v>
      </c>
      <c r="K120" s="9" cm="1">
        <f t="array" ref="K120">IF(E120="",0,_FV(E120,"volume_remain"))</f>
        <v>0</v>
      </c>
    </row>
    <row r="121" spans="7:11">
      <c r="G121" s="9" t="e" vm="7">
        <f t="shared" si="3"/>
        <v>#VALUE!</v>
      </c>
      <c r="H121" s="9" cm="1">
        <f t="array" ref="H121">IF(C121="",0,_FV(C121,"volume_remain"))</f>
        <v>0</v>
      </c>
      <c r="J121" s="9" t="e" vm="7">
        <f t="shared" si="2"/>
        <v>#VALUE!</v>
      </c>
      <c r="K121" s="9" cm="1">
        <f t="array" ref="K121">IF(E121="",0,_FV(E121,"volume_remain"))</f>
        <v>0</v>
      </c>
    </row>
    <row r="122" spans="7:11">
      <c r="G122" s="9" t="e" vm="7">
        <f t="shared" si="3"/>
        <v>#VALUE!</v>
      </c>
      <c r="H122" s="9" cm="1">
        <f t="array" ref="H122">IF(C122="",0,_FV(C122,"volume_remain"))</f>
        <v>0</v>
      </c>
      <c r="J122" s="9" t="e" vm="7">
        <f t="shared" si="2"/>
        <v>#VALUE!</v>
      </c>
      <c r="K122" s="9" cm="1">
        <f t="array" ref="K122">IF(E122="",0,_FV(E122,"volume_remain"))</f>
        <v>0</v>
      </c>
    </row>
    <row r="123" spans="7:11">
      <c r="G123" s="9" t="e" vm="7">
        <f t="shared" si="3"/>
        <v>#VALUE!</v>
      </c>
      <c r="H123" s="9" cm="1">
        <f t="array" ref="H123">IF(C123="",0,_FV(C123,"volume_remain"))</f>
        <v>0</v>
      </c>
      <c r="J123" s="9" t="e" vm="7">
        <f t="shared" si="2"/>
        <v>#VALUE!</v>
      </c>
      <c r="K123" s="9" cm="1">
        <f t="array" ref="K123">IF(E123="",0,_FV(E123,"volume_remain"))</f>
        <v>0</v>
      </c>
    </row>
    <row r="124" spans="7:11">
      <c r="G124" s="9" t="e" vm="7">
        <f t="shared" si="3"/>
        <v>#VALUE!</v>
      </c>
      <c r="H124" s="9" cm="1">
        <f t="array" ref="H124">IF(C124="",0,_FV(C124,"volume_remain"))</f>
        <v>0</v>
      </c>
      <c r="J124" s="9" t="e" vm="7">
        <f t="shared" si="2"/>
        <v>#VALUE!</v>
      </c>
      <c r="K124" s="9" cm="1">
        <f t="array" ref="K124">IF(E124="",0,_FV(E124,"volume_remain"))</f>
        <v>0</v>
      </c>
    </row>
    <row r="125" spans="7:11">
      <c r="G125" s="9" t="e" vm="7">
        <f t="shared" si="3"/>
        <v>#VALUE!</v>
      </c>
      <c r="H125" s="9" cm="1">
        <f t="array" ref="H125">IF(C125="",0,_FV(C125,"volume_remain"))</f>
        <v>0</v>
      </c>
      <c r="J125" s="9" t="e" vm="7">
        <f t="shared" si="2"/>
        <v>#VALUE!</v>
      </c>
      <c r="K125" s="9" cm="1">
        <f t="array" ref="K125">IF(E125="",0,_FV(E125,"volume_remain"))</f>
        <v>0</v>
      </c>
    </row>
    <row r="126" spans="7:11">
      <c r="G126" s="9" t="e" vm="7">
        <f t="shared" si="3"/>
        <v>#VALUE!</v>
      </c>
      <c r="H126" s="9" cm="1">
        <f t="array" ref="H126">IF(C126="",0,_FV(C126,"volume_remain"))</f>
        <v>0</v>
      </c>
      <c r="J126" s="9" t="e" vm="7">
        <f t="shared" si="2"/>
        <v>#VALUE!</v>
      </c>
      <c r="K126" s="9" cm="1">
        <f t="array" ref="K126">IF(E126="",0,_FV(E126,"volume_remain"))</f>
        <v>0</v>
      </c>
    </row>
    <row r="127" spans="7:11">
      <c r="G127" s="9" t="e" vm="7">
        <f t="shared" si="3"/>
        <v>#VALUE!</v>
      </c>
      <c r="H127" s="9" cm="1">
        <f t="array" ref="H127">IF(C127="",0,_FV(C127,"volume_remain"))</f>
        <v>0</v>
      </c>
      <c r="J127" s="9" t="e" vm="7">
        <f t="shared" si="2"/>
        <v>#VALUE!</v>
      </c>
      <c r="K127" s="9" cm="1">
        <f t="array" ref="K127">IF(E127="",0,_FV(E127,"volume_remain"))</f>
        <v>0</v>
      </c>
    </row>
    <row r="128" spans="7:11">
      <c r="G128" s="9" t="e" vm="7">
        <f t="shared" si="3"/>
        <v>#VALUE!</v>
      </c>
      <c r="H128" s="9" cm="1">
        <f t="array" ref="H128">IF(C128="",0,_FV(C128,"volume_remain"))</f>
        <v>0</v>
      </c>
      <c r="J128" s="9" t="e" vm="7">
        <f t="shared" si="2"/>
        <v>#VALUE!</v>
      </c>
      <c r="K128" s="9" cm="1">
        <f t="array" ref="K128">IF(E128="",0,_FV(E128,"volume_remain"))</f>
        <v>0</v>
      </c>
    </row>
    <row r="129" spans="7:11">
      <c r="G129" s="9" t="e" vm="7">
        <f t="shared" si="3"/>
        <v>#VALUE!</v>
      </c>
      <c r="H129" s="9" cm="1">
        <f t="array" ref="H129">IF(C129="",0,_FV(C129,"volume_remain"))</f>
        <v>0</v>
      </c>
      <c r="J129" s="9" t="e" vm="7">
        <f t="shared" si="2"/>
        <v>#VALUE!</v>
      </c>
      <c r="K129" s="9" cm="1">
        <f t="array" ref="K129">IF(E129="",0,_FV(E129,"volume_remain"))</f>
        <v>0</v>
      </c>
    </row>
    <row r="130" spans="7:11">
      <c r="G130" s="9" t="e" vm="7">
        <f t="shared" si="3"/>
        <v>#VALUE!</v>
      </c>
      <c r="H130" s="9" cm="1">
        <f t="array" ref="H130">IF(C130="",0,_FV(C130,"volume_remain"))</f>
        <v>0</v>
      </c>
      <c r="J130" s="9" t="e" vm="7">
        <f t="shared" si="2"/>
        <v>#VALUE!</v>
      </c>
      <c r="K130" s="9" cm="1">
        <f t="array" ref="K130">IF(E130="",0,_FV(E130,"volume_remain"))</f>
        <v>0</v>
      </c>
    </row>
    <row r="131" spans="7:11">
      <c r="G131" s="9" t="e" vm="7">
        <f t="shared" si="3"/>
        <v>#VALUE!</v>
      </c>
      <c r="H131" s="9" cm="1">
        <f t="array" ref="H131">IF(C131="",0,_FV(C131,"volume_remain"))</f>
        <v>0</v>
      </c>
      <c r="J131" s="9" t="e" vm="7">
        <f t="shared" ref="J131:J194" si="4">K131+J130</f>
        <v>#VALUE!</v>
      </c>
      <c r="K131" s="9" cm="1">
        <f t="array" ref="K131">IF(E131="",0,_FV(E131,"volume_remain"))</f>
        <v>0</v>
      </c>
    </row>
    <row r="132" spans="7:11">
      <c r="G132" s="9" t="e" vm="7">
        <f t="shared" ref="G132:G195" si="5">H132+G131</f>
        <v>#VALUE!</v>
      </c>
      <c r="H132" s="9" cm="1">
        <f t="array" ref="H132">IF(C132="",0,_FV(C132,"volume_remain"))</f>
        <v>0</v>
      </c>
      <c r="J132" s="9" t="e" vm="7">
        <f t="shared" si="4"/>
        <v>#VALUE!</v>
      </c>
      <c r="K132" s="9" cm="1">
        <f t="array" ref="K132">IF(E132="",0,_FV(E132,"volume_remain"))</f>
        <v>0</v>
      </c>
    </row>
    <row r="133" spans="7:11">
      <c r="G133" s="9" t="e" vm="7">
        <f t="shared" si="5"/>
        <v>#VALUE!</v>
      </c>
      <c r="H133" s="9" cm="1">
        <f t="array" ref="H133">IF(C133="",0,_FV(C133,"volume_remain"))</f>
        <v>0</v>
      </c>
      <c r="J133" s="9" t="e" vm="7">
        <f t="shared" si="4"/>
        <v>#VALUE!</v>
      </c>
      <c r="K133" s="9" cm="1">
        <f t="array" ref="K133">IF(E133="",0,_FV(E133,"volume_remain"))</f>
        <v>0</v>
      </c>
    </row>
    <row r="134" spans="7:11">
      <c r="G134" s="9" t="e" vm="7">
        <f t="shared" si="5"/>
        <v>#VALUE!</v>
      </c>
      <c r="H134" s="9" cm="1">
        <f t="array" ref="H134">IF(C134="",0,_FV(C134,"volume_remain"))</f>
        <v>0</v>
      </c>
      <c r="J134" s="9" t="e" vm="7">
        <f t="shared" si="4"/>
        <v>#VALUE!</v>
      </c>
      <c r="K134" s="9" cm="1">
        <f t="array" ref="K134">IF(E134="",0,_FV(E134,"volume_remain"))</f>
        <v>0</v>
      </c>
    </row>
    <row r="135" spans="7:11">
      <c r="G135" s="9" t="e" vm="7">
        <f t="shared" si="5"/>
        <v>#VALUE!</v>
      </c>
      <c r="H135" s="9" cm="1">
        <f t="array" ref="H135">IF(C135="",0,_FV(C135,"volume_remain"))</f>
        <v>0</v>
      </c>
      <c r="J135" s="9" t="e" vm="7">
        <f t="shared" si="4"/>
        <v>#VALUE!</v>
      </c>
      <c r="K135" s="9" cm="1">
        <f t="array" ref="K135">IF(E135="",0,_FV(E135,"volume_remain"))</f>
        <v>0</v>
      </c>
    </row>
    <row r="136" spans="7:11">
      <c r="G136" s="9" t="e" vm="7">
        <f t="shared" si="5"/>
        <v>#VALUE!</v>
      </c>
      <c r="H136" s="9" cm="1">
        <f t="array" ref="H136">IF(C136="",0,_FV(C136,"volume_remain"))</f>
        <v>0</v>
      </c>
      <c r="J136" s="9" t="e" vm="7">
        <f t="shared" si="4"/>
        <v>#VALUE!</v>
      </c>
      <c r="K136" s="9" cm="1">
        <f t="array" ref="K136">IF(E136="",0,_FV(E136,"volume_remain"))</f>
        <v>0</v>
      </c>
    </row>
    <row r="137" spans="7:11">
      <c r="G137" s="9" t="e" vm="7">
        <f t="shared" si="5"/>
        <v>#VALUE!</v>
      </c>
      <c r="H137" s="9" cm="1">
        <f t="array" ref="H137">IF(C137="",0,_FV(C137,"volume_remain"))</f>
        <v>0</v>
      </c>
      <c r="J137" s="9" t="e" vm="7">
        <f t="shared" si="4"/>
        <v>#VALUE!</v>
      </c>
      <c r="K137" s="9" cm="1">
        <f t="array" ref="K137">IF(E137="",0,_FV(E137,"volume_remain"))</f>
        <v>0</v>
      </c>
    </row>
    <row r="138" spans="7:11">
      <c r="G138" s="9" t="e" vm="7">
        <f t="shared" si="5"/>
        <v>#VALUE!</v>
      </c>
      <c r="H138" s="9" cm="1">
        <f t="array" ref="H138">IF(C138="",0,_FV(C138,"volume_remain"))</f>
        <v>0</v>
      </c>
      <c r="J138" s="9" t="e" vm="7">
        <f t="shared" si="4"/>
        <v>#VALUE!</v>
      </c>
      <c r="K138" s="9" cm="1">
        <f t="array" ref="K138">IF(E138="",0,_FV(E138,"volume_remain"))</f>
        <v>0</v>
      </c>
    </row>
    <row r="139" spans="7:11">
      <c r="G139" s="9" t="e" vm="7">
        <f t="shared" si="5"/>
        <v>#VALUE!</v>
      </c>
      <c r="H139" s="9" cm="1">
        <f t="array" ref="H139">IF(C139="",0,_FV(C139,"volume_remain"))</f>
        <v>0</v>
      </c>
      <c r="J139" s="9" t="e" vm="7">
        <f t="shared" si="4"/>
        <v>#VALUE!</v>
      </c>
      <c r="K139" s="9" cm="1">
        <f t="array" ref="K139">IF(E139="",0,_FV(E139,"volume_remain"))</f>
        <v>0</v>
      </c>
    </row>
    <row r="140" spans="7:11">
      <c r="G140" s="9" t="e" vm="7">
        <f t="shared" si="5"/>
        <v>#VALUE!</v>
      </c>
      <c r="H140" s="9" cm="1">
        <f t="array" ref="H140">IF(C140="",0,_FV(C140,"volume_remain"))</f>
        <v>0</v>
      </c>
      <c r="J140" s="9" t="e" vm="7">
        <f t="shared" si="4"/>
        <v>#VALUE!</v>
      </c>
      <c r="K140" s="9" cm="1">
        <f t="array" ref="K140">IF(E140="",0,_FV(E140,"volume_remain"))</f>
        <v>0</v>
      </c>
    </row>
    <row r="141" spans="7:11">
      <c r="G141" s="9" t="e" vm="7">
        <f t="shared" si="5"/>
        <v>#VALUE!</v>
      </c>
      <c r="H141" s="9" cm="1">
        <f t="array" ref="H141">IF(C141="",0,_FV(C141,"volume_remain"))</f>
        <v>0</v>
      </c>
      <c r="J141" s="9" t="e" vm="7">
        <f t="shared" si="4"/>
        <v>#VALUE!</v>
      </c>
      <c r="K141" s="9" cm="1">
        <f t="array" ref="K141">IF(E141="",0,_FV(E141,"volume_remain"))</f>
        <v>0</v>
      </c>
    </row>
    <row r="142" spans="7:11">
      <c r="G142" s="9" t="e" vm="7">
        <f t="shared" si="5"/>
        <v>#VALUE!</v>
      </c>
      <c r="H142" s="9" cm="1">
        <f t="array" ref="H142">IF(C142="",0,_FV(C142,"volume_remain"))</f>
        <v>0</v>
      </c>
      <c r="J142" s="9" t="e" vm="7">
        <f t="shared" si="4"/>
        <v>#VALUE!</v>
      </c>
      <c r="K142" s="9" cm="1">
        <f t="array" ref="K142">IF(E142="",0,_FV(E142,"volume_remain"))</f>
        <v>0</v>
      </c>
    </row>
    <row r="143" spans="7:11">
      <c r="G143" s="9" t="e" vm="7">
        <f t="shared" si="5"/>
        <v>#VALUE!</v>
      </c>
      <c r="H143" s="9" cm="1">
        <f t="array" ref="H143">IF(C143="",0,_FV(C143,"volume_remain"))</f>
        <v>0</v>
      </c>
      <c r="J143" s="9" t="e" vm="7">
        <f t="shared" si="4"/>
        <v>#VALUE!</v>
      </c>
      <c r="K143" s="9" cm="1">
        <f t="array" ref="K143">IF(E143="",0,_FV(E143,"volume_remain"))</f>
        <v>0</v>
      </c>
    </row>
    <row r="144" spans="7:11">
      <c r="G144" s="9" t="e" vm="7">
        <f t="shared" si="5"/>
        <v>#VALUE!</v>
      </c>
      <c r="H144" s="9" cm="1">
        <f t="array" ref="H144">IF(C144="",0,_FV(C144,"volume_remain"))</f>
        <v>0</v>
      </c>
      <c r="J144" s="9" t="e" vm="7">
        <f t="shared" si="4"/>
        <v>#VALUE!</v>
      </c>
      <c r="K144" s="9" cm="1">
        <f t="array" ref="K144">IF(E144="",0,_FV(E144,"volume_remain"))</f>
        <v>0</v>
      </c>
    </row>
    <row r="145" spans="7:11">
      <c r="G145" s="9" t="e" vm="7">
        <f t="shared" si="5"/>
        <v>#VALUE!</v>
      </c>
      <c r="H145" s="9" cm="1">
        <f t="array" ref="H145">IF(C145="",0,_FV(C145,"volume_remain"))</f>
        <v>0</v>
      </c>
      <c r="J145" s="9" t="e" vm="7">
        <f t="shared" si="4"/>
        <v>#VALUE!</v>
      </c>
      <c r="K145" s="9" cm="1">
        <f t="array" ref="K145">IF(E145="",0,_FV(E145,"volume_remain"))</f>
        <v>0</v>
      </c>
    </row>
    <row r="146" spans="7:11">
      <c r="G146" s="9" t="e" vm="7">
        <f t="shared" si="5"/>
        <v>#VALUE!</v>
      </c>
      <c r="H146" s="9" cm="1">
        <f t="array" ref="H146">IF(C146="",0,_FV(C146,"volume_remain"))</f>
        <v>0</v>
      </c>
      <c r="J146" s="9" t="e" vm="7">
        <f t="shared" si="4"/>
        <v>#VALUE!</v>
      </c>
      <c r="K146" s="9" cm="1">
        <f t="array" ref="K146">IF(E146="",0,_FV(E146,"volume_remain"))</f>
        <v>0</v>
      </c>
    </row>
    <row r="147" spans="7:11">
      <c r="G147" s="9" t="e" vm="7">
        <f t="shared" si="5"/>
        <v>#VALUE!</v>
      </c>
      <c r="H147" s="9" cm="1">
        <f t="array" ref="H147">IF(C147="",0,_FV(C147,"volume_remain"))</f>
        <v>0</v>
      </c>
      <c r="J147" s="9" t="e" vm="7">
        <f t="shared" si="4"/>
        <v>#VALUE!</v>
      </c>
      <c r="K147" s="9" cm="1">
        <f t="array" ref="K147">IF(E147="",0,_FV(E147,"volume_remain"))</f>
        <v>0</v>
      </c>
    </row>
    <row r="148" spans="7:11">
      <c r="G148" s="9" t="e" vm="7">
        <f t="shared" si="5"/>
        <v>#VALUE!</v>
      </c>
      <c r="H148" s="9" cm="1">
        <f t="array" ref="H148">IF(C148="",0,_FV(C148,"volume_remain"))</f>
        <v>0</v>
      </c>
      <c r="J148" s="9" t="e" vm="7">
        <f t="shared" si="4"/>
        <v>#VALUE!</v>
      </c>
      <c r="K148" s="9" cm="1">
        <f t="array" ref="K148">IF(E148="",0,_FV(E148,"volume_remain"))</f>
        <v>0</v>
      </c>
    </row>
    <row r="149" spans="7:11">
      <c r="G149" s="9" t="e" vm="7">
        <f t="shared" si="5"/>
        <v>#VALUE!</v>
      </c>
      <c r="H149" s="9" cm="1">
        <f t="array" ref="H149">IF(C149="",0,_FV(C149,"volume_remain"))</f>
        <v>0</v>
      </c>
      <c r="J149" s="9" t="e" vm="7">
        <f t="shared" si="4"/>
        <v>#VALUE!</v>
      </c>
      <c r="K149" s="9" cm="1">
        <f t="array" ref="K149">IF(E149="",0,_FV(E149,"volume_remain"))</f>
        <v>0</v>
      </c>
    </row>
    <row r="150" spans="7:11">
      <c r="G150" s="9" t="e" vm="7">
        <f t="shared" si="5"/>
        <v>#VALUE!</v>
      </c>
      <c r="H150" s="9" cm="1">
        <f t="array" ref="H150">IF(C150="",0,_FV(C150,"volume_remain"))</f>
        <v>0</v>
      </c>
      <c r="J150" s="9" t="e" vm="7">
        <f t="shared" si="4"/>
        <v>#VALUE!</v>
      </c>
      <c r="K150" s="9" cm="1">
        <f t="array" ref="K150">IF(E150="",0,_FV(E150,"volume_remain"))</f>
        <v>0</v>
      </c>
    </row>
    <row r="151" spans="7:11">
      <c r="G151" s="9" t="e" vm="7">
        <f t="shared" si="5"/>
        <v>#VALUE!</v>
      </c>
      <c r="H151" s="9" cm="1">
        <f t="array" ref="H151">IF(C151="",0,_FV(C151,"volume_remain"))</f>
        <v>0</v>
      </c>
      <c r="J151" s="9" t="e" vm="7">
        <f t="shared" si="4"/>
        <v>#VALUE!</v>
      </c>
      <c r="K151" s="9" cm="1">
        <f t="array" ref="K151">IF(E151="",0,_FV(E151,"volume_remain"))</f>
        <v>0</v>
      </c>
    </row>
    <row r="152" spans="7:11">
      <c r="G152" s="9" t="e" vm="7">
        <f t="shared" si="5"/>
        <v>#VALUE!</v>
      </c>
      <c r="H152" s="9" cm="1">
        <f t="array" ref="H152">IF(C152="",0,_FV(C152,"volume_remain"))</f>
        <v>0</v>
      </c>
      <c r="J152" s="9" t="e" vm="7">
        <f t="shared" si="4"/>
        <v>#VALUE!</v>
      </c>
      <c r="K152" s="9" cm="1">
        <f t="array" ref="K152">IF(E152="",0,_FV(E152,"volume_remain"))</f>
        <v>0</v>
      </c>
    </row>
    <row r="153" spans="7:11">
      <c r="G153" s="9" t="e" vm="7">
        <f t="shared" si="5"/>
        <v>#VALUE!</v>
      </c>
      <c r="H153" s="9" cm="1">
        <f t="array" ref="H153">IF(C153="",0,_FV(C153,"volume_remain"))</f>
        <v>0</v>
      </c>
      <c r="J153" s="9" t="e" vm="7">
        <f t="shared" si="4"/>
        <v>#VALUE!</v>
      </c>
      <c r="K153" s="9" cm="1">
        <f t="array" ref="K153">IF(E153="",0,_FV(E153,"volume_remain"))</f>
        <v>0</v>
      </c>
    </row>
    <row r="154" spans="7:11">
      <c r="G154" s="9" t="e" vm="7">
        <f t="shared" si="5"/>
        <v>#VALUE!</v>
      </c>
      <c r="H154" s="9" cm="1">
        <f t="array" ref="H154">IF(C154="",0,_FV(C154,"volume_remain"))</f>
        <v>0</v>
      </c>
      <c r="J154" s="9" t="e" vm="7">
        <f t="shared" si="4"/>
        <v>#VALUE!</v>
      </c>
      <c r="K154" s="9" cm="1">
        <f t="array" ref="K154">IF(E154="",0,_FV(E154,"volume_remain"))</f>
        <v>0</v>
      </c>
    </row>
    <row r="155" spans="7:11">
      <c r="G155" s="9" t="e" vm="7">
        <f t="shared" si="5"/>
        <v>#VALUE!</v>
      </c>
      <c r="H155" s="9" cm="1">
        <f t="array" ref="H155">IF(C155="",0,_FV(C155,"volume_remain"))</f>
        <v>0</v>
      </c>
      <c r="J155" s="9" t="e" vm="7">
        <f t="shared" si="4"/>
        <v>#VALUE!</v>
      </c>
      <c r="K155" s="9" cm="1">
        <f t="array" ref="K155">IF(E155="",0,_FV(E155,"volume_remain"))</f>
        <v>0</v>
      </c>
    </row>
    <row r="156" spans="7:11">
      <c r="G156" s="9" t="e" vm="7">
        <f t="shared" si="5"/>
        <v>#VALUE!</v>
      </c>
      <c r="H156" s="9" cm="1">
        <f t="array" ref="H156">IF(C156="",0,_FV(C156,"volume_remain"))</f>
        <v>0</v>
      </c>
      <c r="J156" s="9" t="e" vm="7">
        <f t="shared" si="4"/>
        <v>#VALUE!</v>
      </c>
      <c r="K156" s="9" cm="1">
        <f t="array" ref="K156">IF(E156="",0,_FV(E156,"volume_remain"))</f>
        <v>0</v>
      </c>
    </row>
    <row r="157" spans="7:11">
      <c r="G157" s="9" t="e" vm="7">
        <f t="shared" si="5"/>
        <v>#VALUE!</v>
      </c>
      <c r="H157" s="9" cm="1">
        <f t="array" ref="H157">IF(C157="",0,_FV(C157,"volume_remain"))</f>
        <v>0</v>
      </c>
      <c r="J157" s="9" t="e" vm="7">
        <f t="shared" si="4"/>
        <v>#VALUE!</v>
      </c>
      <c r="K157" s="9" cm="1">
        <f t="array" ref="K157">IF(E157="",0,_FV(E157,"volume_remain"))</f>
        <v>0</v>
      </c>
    </row>
    <row r="158" spans="7:11">
      <c r="G158" s="9" t="e" vm="7">
        <f t="shared" si="5"/>
        <v>#VALUE!</v>
      </c>
      <c r="H158" s="9" cm="1">
        <f t="array" ref="H158">IF(C158="",0,_FV(C158,"volume_remain"))</f>
        <v>0</v>
      </c>
      <c r="J158" s="9" t="e" vm="7">
        <f t="shared" si="4"/>
        <v>#VALUE!</v>
      </c>
      <c r="K158" s="9" cm="1">
        <f t="array" ref="K158">IF(E158="",0,_FV(E158,"volume_remain"))</f>
        <v>0</v>
      </c>
    </row>
    <row r="159" spans="7:11">
      <c r="G159" s="9" t="e" vm="7">
        <f t="shared" si="5"/>
        <v>#VALUE!</v>
      </c>
      <c r="H159" s="9" cm="1">
        <f t="array" ref="H159">IF(C159="",0,_FV(C159,"volume_remain"))</f>
        <v>0</v>
      </c>
      <c r="J159" s="9" t="e" vm="7">
        <f t="shared" si="4"/>
        <v>#VALUE!</v>
      </c>
      <c r="K159" s="9" cm="1">
        <f t="array" ref="K159">IF(E159="",0,_FV(E159,"volume_remain"))</f>
        <v>0</v>
      </c>
    </row>
    <row r="160" spans="7:11">
      <c r="G160" s="9" t="e" vm="7">
        <f t="shared" si="5"/>
        <v>#VALUE!</v>
      </c>
      <c r="H160" s="9" cm="1">
        <f t="array" ref="H160">IF(C160="",0,_FV(C160,"volume_remain"))</f>
        <v>0</v>
      </c>
      <c r="J160" s="9" t="e" vm="7">
        <f t="shared" si="4"/>
        <v>#VALUE!</v>
      </c>
      <c r="K160" s="9" cm="1">
        <f t="array" ref="K160">IF(E160="",0,_FV(E160,"volume_remain"))</f>
        <v>0</v>
      </c>
    </row>
    <row r="161" spans="7:11">
      <c r="G161" s="9" t="e" vm="7">
        <f t="shared" si="5"/>
        <v>#VALUE!</v>
      </c>
      <c r="H161" s="9" cm="1">
        <f t="array" ref="H161">IF(C161="",0,_FV(C161,"volume_remain"))</f>
        <v>0</v>
      </c>
      <c r="J161" s="9" t="e" vm="7">
        <f t="shared" si="4"/>
        <v>#VALUE!</v>
      </c>
      <c r="K161" s="9" cm="1">
        <f t="array" ref="K161">IF(E161="",0,_FV(E161,"volume_remain"))</f>
        <v>0</v>
      </c>
    </row>
    <row r="162" spans="7:11">
      <c r="G162" s="9" t="e" vm="7">
        <f t="shared" si="5"/>
        <v>#VALUE!</v>
      </c>
      <c r="H162" s="9" cm="1">
        <f t="array" ref="H162">IF(C162="",0,_FV(C162,"volume_remain"))</f>
        <v>0</v>
      </c>
      <c r="J162" s="9" t="e" vm="7">
        <f t="shared" si="4"/>
        <v>#VALUE!</v>
      </c>
      <c r="K162" s="9" cm="1">
        <f t="array" ref="K162">IF(E162="",0,_FV(E162,"volume_remain"))</f>
        <v>0</v>
      </c>
    </row>
    <row r="163" spans="7:11">
      <c r="G163" s="9" t="e" vm="7">
        <f t="shared" si="5"/>
        <v>#VALUE!</v>
      </c>
      <c r="H163" s="9" cm="1">
        <f t="array" ref="H163">IF(C163="",0,_FV(C163,"volume_remain"))</f>
        <v>0</v>
      </c>
      <c r="J163" s="9" t="e" vm="7">
        <f t="shared" si="4"/>
        <v>#VALUE!</v>
      </c>
      <c r="K163" s="9" cm="1">
        <f t="array" ref="K163">IF(E163="",0,_FV(E163,"volume_remain"))</f>
        <v>0</v>
      </c>
    </row>
    <row r="164" spans="7:11">
      <c r="G164" s="9" t="e" vm="7">
        <f t="shared" si="5"/>
        <v>#VALUE!</v>
      </c>
      <c r="H164" s="9" cm="1">
        <f t="array" ref="H164">IF(C164="",0,_FV(C164,"volume_remain"))</f>
        <v>0</v>
      </c>
      <c r="J164" s="9" t="e" vm="7">
        <f t="shared" si="4"/>
        <v>#VALUE!</v>
      </c>
      <c r="K164" s="9" cm="1">
        <f t="array" ref="K164">IF(E164="",0,_FV(E164,"volume_remain"))</f>
        <v>0</v>
      </c>
    </row>
    <row r="165" spans="7:11">
      <c r="G165" s="9" t="e" vm="7">
        <f t="shared" si="5"/>
        <v>#VALUE!</v>
      </c>
      <c r="H165" s="9" cm="1">
        <f t="array" ref="H165">IF(C165="",0,_FV(C165,"volume_remain"))</f>
        <v>0</v>
      </c>
      <c r="J165" s="9" t="e" vm="7">
        <f t="shared" si="4"/>
        <v>#VALUE!</v>
      </c>
      <c r="K165" s="9" cm="1">
        <f t="array" ref="K165">IF(E165="",0,_FV(E165,"volume_remain"))</f>
        <v>0</v>
      </c>
    </row>
    <row r="166" spans="7:11">
      <c r="G166" s="9" t="e" vm="7">
        <f t="shared" si="5"/>
        <v>#VALUE!</v>
      </c>
      <c r="H166" s="9" cm="1">
        <f t="array" ref="H166">IF(C166="",0,_FV(C166,"volume_remain"))</f>
        <v>0</v>
      </c>
      <c r="J166" s="9" t="e" vm="7">
        <f t="shared" si="4"/>
        <v>#VALUE!</v>
      </c>
      <c r="K166" s="9" cm="1">
        <f t="array" ref="K166">IF(E166="",0,_FV(E166,"volume_remain"))</f>
        <v>0</v>
      </c>
    </row>
    <row r="167" spans="7:11">
      <c r="G167" s="9" t="e" vm="7">
        <f t="shared" si="5"/>
        <v>#VALUE!</v>
      </c>
      <c r="H167" s="9" cm="1">
        <f t="array" ref="H167">IF(C167="",0,_FV(C167,"volume_remain"))</f>
        <v>0</v>
      </c>
      <c r="J167" s="9" t="e" vm="7">
        <f t="shared" si="4"/>
        <v>#VALUE!</v>
      </c>
      <c r="K167" s="9" cm="1">
        <f t="array" ref="K167">IF(E167="",0,_FV(E167,"volume_remain"))</f>
        <v>0</v>
      </c>
    </row>
    <row r="168" spans="7:11">
      <c r="G168" s="9" t="e" vm="7">
        <f t="shared" si="5"/>
        <v>#VALUE!</v>
      </c>
      <c r="H168" s="9" cm="1">
        <f t="array" ref="H168">IF(C168="",0,_FV(C168,"volume_remain"))</f>
        <v>0</v>
      </c>
      <c r="J168" s="9" t="e" vm="7">
        <f t="shared" si="4"/>
        <v>#VALUE!</v>
      </c>
      <c r="K168" s="9" cm="1">
        <f t="array" ref="K168">IF(E168="",0,_FV(E168,"volume_remain"))</f>
        <v>0</v>
      </c>
    </row>
    <row r="169" spans="7:11">
      <c r="G169" s="9" t="e" vm="7">
        <f t="shared" si="5"/>
        <v>#VALUE!</v>
      </c>
      <c r="H169" s="9" cm="1">
        <f t="array" ref="H169">IF(C169="",0,_FV(C169,"volume_remain"))</f>
        <v>0</v>
      </c>
      <c r="J169" s="9" t="e" vm="7">
        <f t="shared" si="4"/>
        <v>#VALUE!</v>
      </c>
      <c r="K169" s="9" cm="1">
        <f t="array" ref="K169">IF(E169="",0,_FV(E169,"volume_remain"))</f>
        <v>0</v>
      </c>
    </row>
    <row r="170" spans="7:11">
      <c r="G170" s="9" t="e" vm="7">
        <f t="shared" si="5"/>
        <v>#VALUE!</v>
      </c>
      <c r="H170" s="9" cm="1">
        <f t="array" ref="H170">IF(C170="",0,_FV(C170,"volume_remain"))</f>
        <v>0</v>
      </c>
      <c r="J170" s="9" t="e" vm="7">
        <f t="shared" si="4"/>
        <v>#VALUE!</v>
      </c>
      <c r="K170" s="9" cm="1">
        <f t="array" ref="K170">IF(E170="",0,_FV(E170,"volume_remain"))</f>
        <v>0</v>
      </c>
    </row>
    <row r="171" spans="7:11">
      <c r="G171" s="9" t="e" vm="7">
        <f t="shared" si="5"/>
        <v>#VALUE!</v>
      </c>
      <c r="H171" s="9" cm="1">
        <f t="array" ref="H171">IF(C171="",0,_FV(C171,"volume_remain"))</f>
        <v>0</v>
      </c>
      <c r="J171" s="9" t="e" vm="7">
        <f t="shared" si="4"/>
        <v>#VALUE!</v>
      </c>
      <c r="K171" s="9" cm="1">
        <f t="array" ref="K171">IF(E171="",0,_FV(E171,"volume_remain"))</f>
        <v>0</v>
      </c>
    </row>
    <row r="172" spans="7:11">
      <c r="G172" s="9" t="e" vm="7">
        <f t="shared" si="5"/>
        <v>#VALUE!</v>
      </c>
      <c r="H172" s="9" cm="1">
        <f t="array" ref="H172">IF(C172="",0,_FV(C172,"volume_remain"))</f>
        <v>0</v>
      </c>
      <c r="J172" s="9" t="e" vm="7">
        <f t="shared" si="4"/>
        <v>#VALUE!</v>
      </c>
      <c r="K172" s="9" cm="1">
        <f t="array" ref="K172">IF(E172="",0,_FV(E172,"volume_remain"))</f>
        <v>0</v>
      </c>
    </row>
    <row r="173" spans="7:11">
      <c r="G173" s="9" t="e" vm="7">
        <f t="shared" si="5"/>
        <v>#VALUE!</v>
      </c>
      <c r="H173" s="9" cm="1">
        <f t="array" ref="H173">IF(C173="",0,_FV(C173,"volume_remain"))</f>
        <v>0</v>
      </c>
      <c r="J173" s="9" t="e" vm="7">
        <f t="shared" si="4"/>
        <v>#VALUE!</v>
      </c>
      <c r="K173" s="9" cm="1">
        <f t="array" ref="K173">IF(E173="",0,_FV(E173,"volume_remain"))</f>
        <v>0</v>
      </c>
    </row>
    <row r="174" spans="7:11">
      <c r="G174" s="9" t="e" vm="7">
        <f t="shared" si="5"/>
        <v>#VALUE!</v>
      </c>
      <c r="H174" s="9" cm="1">
        <f t="array" ref="H174">IF(C174="",0,_FV(C174,"volume_remain"))</f>
        <v>0</v>
      </c>
      <c r="J174" s="9" t="e" vm="7">
        <f t="shared" si="4"/>
        <v>#VALUE!</v>
      </c>
      <c r="K174" s="9" cm="1">
        <f t="array" ref="K174">IF(E174="",0,_FV(E174,"volume_remain"))</f>
        <v>0</v>
      </c>
    </row>
    <row r="175" spans="7:11">
      <c r="G175" s="9" t="e" vm="7">
        <f t="shared" si="5"/>
        <v>#VALUE!</v>
      </c>
      <c r="H175" s="9" cm="1">
        <f t="array" ref="H175">IF(C175="",0,_FV(C175,"volume_remain"))</f>
        <v>0</v>
      </c>
      <c r="J175" s="9" t="e" vm="7">
        <f t="shared" si="4"/>
        <v>#VALUE!</v>
      </c>
      <c r="K175" s="9" cm="1">
        <f t="array" ref="K175">IF(E175="",0,_FV(E175,"volume_remain"))</f>
        <v>0</v>
      </c>
    </row>
    <row r="176" spans="7:11">
      <c r="G176" s="9" t="e" vm="7">
        <f t="shared" si="5"/>
        <v>#VALUE!</v>
      </c>
      <c r="H176" s="9" cm="1">
        <f t="array" ref="H176">IF(C176="",0,_FV(C176,"volume_remain"))</f>
        <v>0</v>
      </c>
      <c r="J176" s="9" t="e" vm="7">
        <f t="shared" si="4"/>
        <v>#VALUE!</v>
      </c>
      <c r="K176" s="9" cm="1">
        <f t="array" ref="K176">IF(E176="",0,_FV(E176,"volume_remain"))</f>
        <v>0</v>
      </c>
    </row>
    <row r="177" spans="7:11">
      <c r="G177" s="9" t="e" vm="7">
        <f t="shared" si="5"/>
        <v>#VALUE!</v>
      </c>
      <c r="H177" s="9" cm="1">
        <f t="array" ref="H177">IF(C177="",0,_FV(C177,"volume_remain"))</f>
        <v>0</v>
      </c>
      <c r="J177" s="9" t="e" vm="7">
        <f t="shared" si="4"/>
        <v>#VALUE!</v>
      </c>
      <c r="K177" s="9" cm="1">
        <f t="array" ref="K177">IF(E177="",0,_FV(E177,"volume_remain"))</f>
        <v>0</v>
      </c>
    </row>
    <row r="178" spans="7:11">
      <c r="G178" s="9" t="e" vm="7">
        <f t="shared" si="5"/>
        <v>#VALUE!</v>
      </c>
      <c r="H178" s="9" cm="1">
        <f t="array" ref="H178">IF(C178="",0,_FV(C178,"volume_remain"))</f>
        <v>0</v>
      </c>
      <c r="J178" s="9" t="e" vm="7">
        <f t="shared" si="4"/>
        <v>#VALUE!</v>
      </c>
      <c r="K178" s="9" cm="1">
        <f t="array" ref="K178">IF(E178="",0,_FV(E178,"volume_remain"))</f>
        <v>0</v>
      </c>
    </row>
    <row r="179" spans="7:11">
      <c r="G179" s="9" t="e" vm="7">
        <f t="shared" si="5"/>
        <v>#VALUE!</v>
      </c>
      <c r="H179" s="9" cm="1">
        <f t="array" ref="H179">IF(C179="",0,_FV(C179,"volume_remain"))</f>
        <v>0</v>
      </c>
      <c r="J179" s="9" t="e" vm="7">
        <f t="shared" si="4"/>
        <v>#VALUE!</v>
      </c>
      <c r="K179" s="9" cm="1">
        <f t="array" ref="K179">IF(E179="",0,_FV(E179,"volume_remain"))</f>
        <v>0</v>
      </c>
    </row>
    <row r="180" spans="7:11">
      <c r="G180" s="9" t="e" vm="7">
        <f t="shared" si="5"/>
        <v>#VALUE!</v>
      </c>
      <c r="H180" s="9" cm="1">
        <f t="array" ref="H180">IF(C180="",0,_FV(C180,"volume_remain"))</f>
        <v>0</v>
      </c>
      <c r="J180" s="9" t="e" vm="7">
        <f t="shared" si="4"/>
        <v>#VALUE!</v>
      </c>
      <c r="K180" s="9" cm="1">
        <f t="array" ref="K180">IF(E180="",0,_FV(E180,"volume_remain"))</f>
        <v>0</v>
      </c>
    </row>
    <row r="181" spans="7:11">
      <c r="G181" s="9" t="e" vm="7">
        <f t="shared" si="5"/>
        <v>#VALUE!</v>
      </c>
      <c r="H181" s="9" cm="1">
        <f t="array" ref="H181">IF(C181="",0,_FV(C181,"volume_remain"))</f>
        <v>0</v>
      </c>
      <c r="J181" s="9" t="e" vm="7">
        <f t="shared" si="4"/>
        <v>#VALUE!</v>
      </c>
      <c r="K181" s="9" cm="1">
        <f t="array" ref="K181">IF(E181="",0,_FV(E181,"volume_remain"))</f>
        <v>0</v>
      </c>
    </row>
    <row r="182" spans="7:11">
      <c r="G182" s="9" t="e" vm="7">
        <f t="shared" si="5"/>
        <v>#VALUE!</v>
      </c>
      <c r="H182" s="9" cm="1">
        <f t="array" ref="H182">IF(C182="",0,_FV(C182,"volume_remain"))</f>
        <v>0</v>
      </c>
      <c r="J182" s="9" t="e" vm="7">
        <f t="shared" si="4"/>
        <v>#VALUE!</v>
      </c>
      <c r="K182" s="9" cm="1">
        <f t="array" ref="K182">IF(E182="",0,_FV(E182,"volume_remain"))</f>
        <v>0</v>
      </c>
    </row>
    <row r="183" spans="7:11">
      <c r="G183" s="9" t="e" vm="7">
        <f t="shared" si="5"/>
        <v>#VALUE!</v>
      </c>
      <c r="H183" s="9" cm="1">
        <f t="array" ref="H183">IF(C183="",0,_FV(C183,"volume_remain"))</f>
        <v>0</v>
      </c>
      <c r="J183" s="9" t="e" vm="7">
        <f t="shared" si="4"/>
        <v>#VALUE!</v>
      </c>
      <c r="K183" s="9" cm="1">
        <f t="array" ref="K183">IF(E183="",0,_FV(E183,"volume_remain"))</f>
        <v>0</v>
      </c>
    </row>
    <row r="184" spans="7:11">
      <c r="G184" s="9" t="e" vm="7">
        <f t="shared" si="5"/>
        <v>#VALUE!</v>
      </c>
      <c r="H184" s="9" cm="1">
        <f t="array" ref="H184">IF(C184="",0,_FV(C184,"volume_remain"))</f>
        <v>0</v>
      </c>
      <c r="J184" s="9" t="e" vm="7">
        <f t="shared" si="4"/>
        <v>#VALUE!</v>
      </c>
      <c r="K184" s="9" cm="1">
        <f t="array" ref="K184">IF(E184="",0,_FV(E184,"volume_remain"))</f>
        <v>0</v>
      </c>
    </row>
    <row r="185" spans="7:11">
      <c r="G185" s="9" t="e" vm="7">
        <f t="shared" si="5"/>
        <v>#VALUE!</v>
      </c>
      <c r="H185" s="9" cm="1">
        <f t="array" ref="H185">IF(C185="",0,_FV(C185,"volume_remain"))</f>
        <v>0</v>
      </c>
      <c r="J185" s="9" t="e" vm="7">
        <f t="shared" si="4"/>
        <v>#VALUE!</v>
      </c>
      <c r="K185" s="9" cm="1">
        <f t="array" ref="K185">IF(E185="",0,_FV(E185,"volume_remain"))</f>
        <v>0</v>
      </c>
    </row>
    <row r="186" spans="7:11">
      <c r="G186" s="9" t="e" vm="7">
        <f t="shared" si="5"/>
        <v>#VALUE!</v>
      </c>
      <c r="H186" s="9" cm="1">
        <f t="array" ref="H186">IF(C186="",0,_FV(C186,"volume_remain"))</f>
        <v>0</v>
      </c>
      <c r="J186" s="9" t="e" vm="7">
        <f t="shared" si="4"/>
        <v>#VALUE!</v>
      </c>
      <c r="K186" s="9" cm="1">
        <f t="array" ref="K186">IF(E186="",0,_FV(E186,"volume_remain"))</f>
        <v>0</v>
      </c>
    </row>
    <row r="187" spans="7:11">
      <c r="G187" s="9" t="e" vm="7">
        <f t="shared" si="5"/>
        <v>#VALUE!</v>
      </c>
      <c r="H187" s="9" cm="1">
        <f t="array" ref="H187">IF(C187="",0,_FV(C187,"volume_remain"))</f>
        <v>0</v>
      </c>
      <c r="J187" s="9" t="e" vm="7">
        <f t="shared" si="4"/>
        <v>#VALUE!</v>
      </c>
      <c r="K187" s="9" cm="1">
        <f t="array" ref="K187">IF(E187="",0,_FV(E187,"volume_remain"))</f>
        <v>0</v>
      </c>
    </row>
    <row r="188" spans="7:11">
      <c r="G188" s="9" t="e" vm="7">
        <f t="shared" si="5"/>
        <v>#VALUE!</v>
      </c>
      <c r="H188" s="9" cm="1">
        <f t="array" ref="H188">IF(C188="",0,_FV(C188,"volume_remain"))</f>
        <v>0</v>
      </c>
      <c r="J188" s="9" t="e" vm="7">
        <f t="shared" si="4"/>
        <v>#VALUE!</v>
      </c>
      <c r="K188" s="9" cm="1">
        <f t="array" ref="K188">IF(E188="",0,_FV(E188,"volume_remain"))</f>
        <v>0</v>
      </c>
    </row>
    <row r="189" spans="7:11">
      <c r="G189" s="9" t="e" vm="7">
        <f t="shared" si="5"/>
        <v>#VALUE!</v>
      </c>
      <c r="H189" s="9" cm="1">
        <f t="array" ref="H189">IF(C189="",0,_FV(C189,"volume_remain"))</f>
        <v>0</v>
      </c>
      <c r="J189" s="9" t="e" vm="7">
        <f t="shared" si="4"/>
        <v>#VALUE!</v>
      </c>
      <c r="K189" s="9" cm="1">
        <f t="array" ref="K189">IF(E189="",0,_FV(E189,"volume_remain"))</f>
        <v>0</v>
      </c>
    </row>
    <row r="190" spans="7:11">
      <c r="G190" s="9" t="e" vm="7">
        <f t="shared" si="5"/>
        <v>#VALUE!</v>
      </c>
      <c r="H190" s="9" cm="1">
        <f t="array" ref="H190">IF(C190="",0,_FV(C190,"volume_remain"))</f>
        <v>0</v>
      </c>
      <c r="J190" s="9" t="e" vm="7">
        <f t="shared" si="4"/>
        <v>#VALUE!</v>
      </c>
      <c r="K190" s="9" cm="1">
        <f t="array" ref="K190">IF(E190="",0,_FV(E190,"volume_remain"))</f>
        <v>0</v>
      </c>
    </row>
    <row r="191" spans="7:11">
      <c r="G191" s="9" t="e" vm="7">
        <f t="shared" si="5"/>
        <v>#VALUE!</v>
      </c>
      <c r="H191" s="9" cm="1">
        <f t="array" ref="H191">IF(C191="",0,_FV(C191,"volume_remain"))</f>
        <v>0</v>
      </c>
      <c r="J191" s="9" t="e" vm="7">
        <f t="shared" si="4"/>
        <v>#VALUE!</v>
      </c>
      <c r="K191" s="9" cm="1">
        <f t="array" ref="K191">IF(E191="",0,_FV(E191,"volume_remain"))</f>
        <v>0</v>
      </c>
    </row>
    <row r="192" spans="7:11">
      <c r="G192" s="9" t="e" vm="7">
        <f t="shared" si="5"/>
        <v>#VALUE!</v>
      </c>
      <c r="H192" s="9" cm="1">
        <f t="array" ref="H192">IF(C192="",0,_FV(C192,"volume_remain"))</f>
        <v>0</v>
      </c>
      <c r="J192" s="9" t="e" vm="7">
        <f t="shared" si="4"/>
        <v>#VALUE!</v>
      </c>
      <c r="K192" s="9" cm="1">
        <f t="array" ref="K192">IF(E192="",0,_FV(E192,"volume_remain"))</f>
        <v>0</v>
      </c>
    </row>
    <row r="193" spans="7:11">
      <c r="G193" s="9" t="e" vm="7">
        <f t="shared" si="5"/>
        <v>#VALUE!</v>
      </c>
      <c r="H193" s="9" cm="1">
        <f t="array" ref="H193">IF(C193="",0,_FV(C193,"volume_remain"))</f>
        <v>0</v>
      </c>
      <c r="J193" s="9" t="e" vm="7">
        <f t="shared" si="4"/>
        <v>#VALUE!</v>
      </c>
      <c r="K193" s="9" cm="1">
        <f t="array" ref="K193">IF(E193="",0,_FV(E193,"volume_remain"))</f>
        <v>0</v>
      </c>
    </row>
    <row r="194" spans="7:11">
      <c r="G194" s="9" t="e" vm="7">
        <f t="shared" si="5"/>
        <v>#VALUE!</v>
      </c>
      <c r="H194" s="9" cm="1">
        <f t="array" ref="H194">IF(C194="",0,_FV(C194,"volume_remain"))</f>
        <v>0</v>
      </c>
      <c r="J194" s="9" t="e" vm="7">
        <f t="shared" si="4"/>
        <v>#VALUE!</v>
      </c>
      <c r="K194" s="9" cm="1">
        <f t="array" ref="K194">IF(E194="",0,_FV(E194,"volume_remain"))</f>
        <v>0</v>
      </c>
    </row>
    <row r="195" spans="7:11">
      <c r="G195" s="9" t="e" vm="7">
        <f t="shared" si="5"/>
        <v>#VALUE!</v>
      </c>
      <c r="H195" s="9" cm="1">
        <f t="array" ref="H195">IF(C195="",0,_FV(C195,"volume_remain"))</f>
        <v>0</v>
      </c>
      <c r="J195" s="9" t="e" vm="7">
        <f t="shared" ref="J195:J250" si="6">K195+J194</f>
        <v>#VALUE!</v>
      </c>
      <c r="K195" s="9" cm="1">
        <f t="array" ref="K195">IF(E195="",0,_FV(E195,"volume_remain"))</f>
        <v>0</v>
      </c>
    </row>
    <row r="196" spans="7:11">
      <c r="G196" s="9" t="e" vm="7">
        <f t="shared" ref="G196:G250" si="7">H196+G195</f>
        <v>#VALUE!</v>
      </c>
      <c r="H196" s="9" cm="1">
        <f t="array" ref="H196">IF(C196="",0,_FV(C196,"volume_remain"))</f>
        <v>0</v>
      </c>
      <c r="J196" s="9" t="e" vm="7">
        <f t="shared" si="6"/>
        <v>#VALUE!</v>
      </c>
      <c r="K196" s="9" cm="1">
        <f t="array" ref="K196">IF(E196="",0,_FV(E196,"volume_remain"))</f>
        <v>0</v>
      </c>
    </row>
    <row r="197" spans="7:11">
      <c r="G197" s="9" t="e" vm="7">
        <f t="shared" si="7"/>
        <v>#VALUE!</v>
      </c>
      <c r="H197" s="9" cm="1">
        <f t="array" ref="H197">IF(C197="",0,_FV(C197,"volume_remain"))</f>
        <v>0</v>
      </c>
      <c r="J197" s="9" t="e" vm="7">
        <f t="shared" si="6"/>
        <v>#VALUE!</v>
      </c>
      <c r="K197" s="9" cm="1">
        <f t="array" ref="K197">IF(E197="",0,_FV(E197,"volume_remain"))</f>
        <v>0</v>
      </c>
    </row>
    <row r="198" spans="7:11">
      <c r="G198" s="9" t="e" vm="7">
        <f t="shared" si="7"/>
        <v>#VALUE!</v>
      </c>
      <c r="H198" s="9" cm="1">
        <f t="array" ref="H198">IF(C198="",0,_FV(C198,"volume_remain"))</f>
        <v>0</v>
      </c>
      <c r="J198" s="9" t="e" vm="7">
        <f t="shared" si="6"/>
        <v>#VALUE!</v>
      </c>
      <c r="K198" s="9" cm="1">
        <f t="array" ref="K198">IF(E198="",0,_FV(E198,"volume_remain"))</f>
        <v>0</v>
      </c>
    </row>
    <row r="199" spans="7:11">
      <c r="G199" s="9" t="e" vm="7">
        <f t="shared" si="7"/>
        <v>#VALUE!</v>
      </c>
      <c r="H199" s="9" cm="1">
        <f t="array" ref="H199">IF(C199="",0,_FV(C199,"volume_remain"))</f>
        <v>0</v>
      </c>
      <c r="J199" s="9" t="e" vm="7">
        <f t="shared" si="6"/>
        <v>#VALUE!</v>
      </c>
      <c r="K199" s="9" cm="1">
        <f t="array" ref="K199">IF(E199="",0,_FV(E199,"volume_remain"))</f>
        <v>0</v>
      </c>
    </row>
    <row r="200" spans="7:11">
      <c r="G200" s="9" t="e" vm="7">
        <f t="shared" si="7"/>
        <v>#VALUE!</v>
      </c>
      <c r="H200" s="9" cm="1">
        <f t="array" ref="H200">IF(C200="",0,_FV(C200,"volume_remain"))</f>
        <v>0</v>
      </c>
      <c r="J200" s="9" t="e" vm="7">
        <f t="shared" si="6"/>
        <v>#VALUE!</v>
      </c>
      <c r="K200" s="9" cm="1">
        <f t="array" ref="K200">IF(E200="",0,_FV(E200,"volume_remain"))</f>
        <v>0</v>
      </c>
    </row>
    <row r="201" spans="7:11">
      <c r="G201" s="9" t="e" vm="7">
        <f t="shared" si="7"/>
        <v>#VALUE!</v>
      </c>
      <c r="H201" s="9" cm="1">
        <f t="array" ref="H201">IF(C201="",0,_FV(C201,"volume_remain"))</f>
        <v>0</v>
      </c>
      <c r="J201" s="9" t="e" vm="7">
        <f t="shared" si="6"/>
        <v>#VALUE!</v>
      </c>
      <c r="K201" s="9" cm="1">
        <f t="array" ref="K201">IF(E201="",0,_FV(E201,"volume_remain"))</f>
        <v>0</v>
      </c>
    </row>
    <row r="202" spans="7:11">
      <c r="G202" s="9" t="e" vm="7">
        <f t="shared" si="7"/>
        <v>#VALUE!</v>
      </c>
      <c r="H202" s="9" cm="1">
        <f t="array" ref="H202">IF(C202="",0,_FV(C202,"volume_remain"))</f>
        <v>0</v>
      </c>
      <c r="J202" s="9" t="e" vm="7">
        <f t="shared" si="6"/>
        <v>#VALUE!</v>
      </c>
      <c r="K202" s="9" cm="1">
        <f t="array" ref="K202">IF(E202="",0,_FV(E202,"volume_remain"))</f>
        <v>0</v>
      </c>
    </row>
    <row r="203" spans="7:11">
      <c r="G203" s="9" t="e" vm="7">
        <f t="shared" si="7"/>
        <v>#VALUE!</v>
      </c>
      <c r="H203" s="9" cm="1">
        <f t="array" ref="H203">IF(C203="",0,_FV(C203,"volume_remain"))</f>
        <v>0</v>
      </c>
      <c r="J203" s="9" t="e" vm="7">
        <f t="shared" si="6"/>
        <v>#VALUE!</v>
      </c>
      <c r="K203" s="9" cm="1">
        <f t="array" ref="K203">IF(E203="",0,_FV(E203,"volume_remain"))</f>
        <v>0</v>
      </c>
    </row>
    <row r="204" spans="7:11">
      <c r="G204" s="9" t="e" vm="7">
        <f t="shared" si="7"/>
        <v>#VALUE!</v>
      </c>
      <c r="H204" s="9" cm="1">
        <f t="array" ref="H204">IF(C204="",0,_FV(C204,"volume_remain"))</f>
        <v>0</v>
      </c>
      <c r="J204" s="9" t="e" vm="7">
        <f t="shared" si="6"/>
        <v>#VALUE!</v>
      </c>
      <c r="K204" s="9" cm="1">
        <f t="array" ref="K204">IF(E204="",0,_FV(E204,"volume_remain"))</f>
        <v>0</v>
      </c>
    </row>
    <row r="205" spans="7:11">
      <c r="G205" s="9" t="e" vm="7">
        <f t="shared" si="7"/>
        <v>#VALUE!</v>
      </c>
      <c r="H205" s="9" cm="1">
        <f t="array" ref="H205">IF(C205="",0,_FV(C205,"volume_remain"))</f>
        <v>0</v>
      </c>
      <c r="J205" s="9" t="e" vm="7">
        <f t="shared" si="6"/>
        <v>#VALUE!</v>
      </c>
      <c r="K205" s="9" cm="1">
        <f t="array" ref="K205">IF(E205="",0,_FV(E205,"volume_remain"))</f>
        <v>0</v>
      </c>
    </row>
    <row r="206" spans="7:11">
      <c r="G206" s="9" t="e" vm="7">
        <f t="shared" si="7"/>
        <v>#VALUE!</v>
      </c>
      <c r="H206" s="9" cm="1">
        <f t="array" ref="H206">IF(C206="",0,_FV(C206,"volume_remain"))</f>
        <v>0</v>
      </c>
      <c r="J206" s="9" t="e" vm="7">
        <f t="shared" si="6"/>
        <v>#VALUE!</v>
      </c>
      <c r="K206" s="9" cm="1">
        <f t="array" ref="K206">IF(E206="",0,_FV(E206,"volume_remain"))</f>
        <v>0</v>
      </c>
    </row>
    <row r="207" spans="7:11">
      <c r="G207" s="9" t="e" vm="7">
        <f t="shared" si="7"/>
        <v>#VALUE!</v>
      </c>
      <c r="H207" s="9" cm="1">
        <f t="array" ref="H207">IF(C207="",0,_FV(C207,"volume_remain"))</f>
        <v>0</v>
      </c>
      <c r="J207" s="9" t="e" vm="7">
        <f t="shared" si="6"/>
        <v>#VALUE!</v>
      </c>
      <c r="K207" s="9" cm="1">
        <f t="array" ref="K207">IF(E207="",0,_FV(E207,"volume_remain"))</f>
        <v>0</v>
      </c>
    </row>
    <row r="208" spans="7:11">
      <c r="G208" s="9" t="e" vm="7">
        <f t="shared" si="7"/>
        <v>#VALUE!</v>
      </c>
      <c r="H208" s="9" cm="1">
        <f t="array" ref="H208">IF(C208="",0,_FV(C208,"volume_remain"))</f>
        <v>0</v>
      </c>
      <c r="J208" s="9" t="e" vm="7">
        <f t="shared" si="6"/>
        <v>#VALUE!</v>
      </c>
      <c r="K208" s="9" cm="1">
        <f t="array" ref="K208">IF(E208="",0,_FV(E208,"volume_remain"))</f>
        <v>0</v>
      </c>
    </row>
    <row r="209" spans="7:11">
      <c r="G209" s="9" t="e" vm="7">
        <f t="shared" si="7"/>
        <v>#VALUE!</v>
      </c>
      <c r="H209" s="9" cm="1">
        <f t="array" ref="H209">IF(C209="",0,_FV(C209,"volume_remain"))</f>
        <v>0</v>
      </c>
      <c r="J209" s="9" t="e" vm="7">
        <f t="shared" si="6"/>
        <v>#VALUE!</v>
      </c>
      <c r="K209" s="9" cm="1">
        <f t="array" ref="K209">IF(E209="",0,_FV(E209,"volume_remain"))</f>
        <v>0</v>
      </c>
    </row>
    <row r="210" spans="7:11">
      <c r="G210" s="9" t="e" vm="7">
        <f t="shared" si="7"/>
        <v>#VALUE!</v>
      </c>
      <c r="H210" s="9" cm="1">
        <f t="array" ref="H210">IF(C210="",0,_FV(C210,"volume_remain"))</f>
        <v>0</v>
      </c>
      <c r="J210" s="9" t="e" vm="7">
        <f t="shared" si="6"/>
        <v>#VALUE!</v>
      </c>
      <c r="K210" s="9" cm="1">
        <f t="array" ref="K210">IF(E210="",0,_FV(E210,"volume_remain"))</f>
        <v>0</v>
      </c>
    </row>
    <row r="211" spans="7:11">
      <c r="G211" s="9" t="e" vm="7">
        <f t="shared" si="7"/>
        <v>#VALUE!</v>
      </c>
      <c r="H211" s="9" cm="1">
        <f t="array" ref="H211">IF(C211="",0,_FV(C211,"volume_remain"))</f>
        <v>0</v>
      </c>
      <c r="J211" s="9" t="e" vm="7">
        <f t="shared" si="6"/>
        <v>#VALUE!</v>
      </c>
      <c r="K211" s="9" cm="1">
        <f t="array" ref="K211">IF(E211="",0,_FV(E211,"volume_remain"))</f>
        <v>0</v>
      </c>
    </row>
    <row r="212" spans="7:11">
      <c r="G212" s="9" t="e" vm="7">
        <f t="shared" si="7"/>
        <v>#VALUE!</v>
      </c>
      <c r="H212" s="9" cm="1">
        <f t="array" ref="H212">IF(C212="",0,_FV(C212,"volume_remain"))</f>
        <v>0</v>
      </c>
      <c r="J212" s="9" t="e" vm="7">
        <f t="shared" si="6"/>
        <v>#VALUE!</v>
      </c>
      <c r="K212" s="9" cm="1">
        <f t="array" ref="K212">IF(E212="",0,_FV(E212,"volume_remain"))</f>
        <v>0</v>
      </c>
    </row>
    <row r="213" spans="7:11">
      <c r="G213" s="9" t="e" vm="7">
        <f t="shared" si="7"/>
        <v>#VALUE!</v>
      </c>
      <c r="H213" s="9" cm="1">
        <f t="array" ref="H213">IF(C213="",0,_FV(C213,"volume_remain"))</f>
        <v>0</v>
      </c>
      <c r="J213" s="9" t="e" vm="7">
        <f t="shared" si="6"/>
        <v>#VALUE!</v>
      </c>
      <c r="K213" s="9" cm="1">
        <f t="array" ref="K213">IF(E213="",0,_FV(E213,"volume_remain"))</f>
        <v>0</v>
      </c>
    </row>
    <row r="214" spans="7:11">
      <c r="G214" s="9" t="e" vm="7">
        <f t="shared" si="7"/>
        <v>#VALUE!</v>
      </c>
      <c r="H214" s="9" cm="1">
        <f t="array" ref="H214">IF(C214="",0,_FV(C214,"volume_remain"))</f>
        <v>0</v>
      </c>
      <c r="J214" s="9" t="e" vm="7">
        <f t="shared" si="6"/>
        <v>#VALUE!</v>
      </c>
      <c r="K214" s="9" cm="1">
        <f t="array" ref="K214">IF(E214="",0,_FV(E214,"volume_remain"))</f>
        <v>0</v>
      </c>
    </row>
    <row r="215" spans="7:11">
      <c r="G215" s="9" t="e" vm="7">
        <f t="shared" si="7"/>
        <v>#VALUE!</v>
      </c>
      <c r="H215" s="9" cm="1">
        <f t="array" ref="H215">IF(C215="",0,_FV(C215,"volume_remain"))</f>
        <v>0</v>
      </c>
      <c r="J215" s="9" t="e" vm="7">
        <f t="shared" si="6"/>
        <v>#VALUE!</v>
      </c>
      <c r="K215" s="9" cm="1">
        <f t="array" ref="K215">IF(E215="",0,_FV(E215,"volume_remain"))</f>
        <v>0</v>
      </c>
    </row>
    <row r="216" spans="7:11">
      <c r="G216" s="9" t="e" vm="7">
        <f t="shared" si="7"/>
        <v>#VALUE!</v>
      </c>
      <c r="H216" s="9" cm="1">
        <f t="array" ref="H216">IF(C216="",0,_FV(C216,"volume_remain"))</f>
        <v>0</v>
      </c>
      <c r="J216" s="9" t="e" vm="7">
        <f t="shared" si="6"/>
        <v>#VALUE!</v>
      </c>
      <c r="K216" s="9" cm="1">
        <f t="array" ref="K216">IF(E216="",0,_FV(E216,"volume_remain"))</f>
        <v>0</v>
      </c>
    </row>
    <row r="217" spans="7:11">
      <c r="G217" s="9" t="e" vm="7">
        <f t="shared" si="7"/>
        <v>#VALUE!</v>
      </c>
      <c r="H217" s="9" cm="1">
        <f t="array" ref="H217">IF(C217="",0,_FV(C217,"volume_remain"))</f>
        <v>0</v>
      </c>
      <c r="J217" s="9" t="e" vm="7">
        <f t="shared" si="6"/>
        <v>#VALUE!</v>
      </c>
      <c r="K217" s="9" cm="1">
        <f t="array" ref="K217">IF(E217="",0,_FV(E217,"volume_remain"))</f>
        <v>0</v>
      </c>
    </row>
    <row r="218" spans="7:11">
      <c r="G218" s="9" t="e" vm="7">
        <f t="shared" si="7"/>
        <v>#VALUE!</v>
      </c>
      <c r="H218" s="9" cm="1">
        <f t="array" ref="H218">IF(C218="",0,_FV(C218,"volume_remain"))</f>
        <v>0</v>
      </c>
      <c r="J218" s="9" t="e" vm="7">
        <f t="shared" si="6"/>
        <v>#VALUE!</v>
      </c>
      <c r="K218" s="9" cm="1">
        <f t="array" ref="K218">IF(E218="",0,_FV(E218,"volume_remain"))</f>
        <v>0</v>
      </c>
    </row>
    <row r="219" spans="7:11">
      <c r="G219" s="9" t="e" vm="7">
        <f t="shared" si="7"/>
        <v>#VALUE!</v>
      </c>
      <c r="H219" s="9" cm="1">
        <f t="array" ref="H219">IF(C219="",0,_FV(C219,"volume_remain"))</f>
        <v>0</v>
      </c>
      <c r="J219" s="9" t="e" vm="7">
        <f t="shared" si="6"/>
        <v>#VALUE!</v>
      </c>
      <c r="K219" s="9" cm="1">
        <f t="array" ref="K219">IF(E219="",0,_FV(E219,"volume_remain"))</f>
        <v>0</v>
      </c>
    </row>
    <row r="220" spans="7:11">
      <c r="G220" s="9" t="e" vm="7">
        <f t="shared" si="7"/>
        <v>#VALUE!</v>
      </c>
      <c r="H220" s="9" cm="1">
        <f t="array" ref="H220">IF(C220="",0,_FV(C220,"volume_remain"))</f>
        <v>0</v>
      </c>
      <c r="J220" s="9" t="e" vm="7">
        <f t="shared" si="6"/>
        <v>#VALUE!</v>
      </c>
      <c r="K220" s="9" cm="1">
        <f t="array" ref="K220">IF(E220="",0,_FV(E220,"volume_remain"))</f>
        <v>0</v>
      </c>
    </row>
    <row r="221" spans="7:11">
      <c r="G221" s="9" t="e" vm="7">
        <f t="shared" si="7"/>
        <v>#VALUE!</v>
      </c>
      <c r="H221" s="9" cm="1">
        <f t="array" ref="H221">IF(C221="",0,_FV(C221,"volume_remain"))</f>
        <v>0</v>
      </c>
      <c r="J221" s="9" t="e" vm="7">
        <f t="shared" si="6"/>
        <v>#VALUE!</v>
      </c>
      <c r="K221" s="9" cm="1">
        <f t="array" ref="K221">IF(E221="",0,_FV(E221,"volume_remain"))</f>
        <v>0</v>
      </c>
    </row>
    <row r="222" spans="7:11">
      <c r="G222" s="9" t="e" vm="7">
        <f t="shared" si="7"/>
        <v>#VALUE!</v>
      </c>
      <c r="H222" s="9" cm="1">
        <f t="array" ref="H222">IF(C222="",0,_FV(C222,"volume_remain"))</f>
        <v>0</v>
      </c>
      <c r="J222" s="9" t="e" vm="7">
        <f t="shared" si="6"/>
        <v>#VALUE!</v>
      </c>
      <c r="K222" s="9" cm="1">
        <f t="array" ref="K222">IF(E222="",0,_FV(E222,"volume_remain"))</f>
        <v>0</v>
      </c>
    </row>
    <row r="223" spans="7:11">
      <c r="G223" s="9" t="e" vm="7">
        <f t="shared" si="7"/>
        <v>#VALUE!</v>
      </c>
      <c r="H223" s="9" cm="1">
        <f t="array" ref="H223">IF(C223="",0,_FV(C223,"volume_remain"))</f>
        <v>0</v>
      </c>
      <c r="J223" s="9" t="e" vm="7">
        <f t="shared" si="6"/>
        <v>#VALUE!</v>
      </c>
      <c r="K223" s="9" cm="1">
        <f t="array" ref="K223">IF(E223="",0,_FV(E223,"volume_remain"))</f>
        <v>0</v>
      </c>
    </row>
    <row r="224" spans="7:11">
      <c r="G224" s="9" t="e" vm="7">
        <f t="shared" si="7"/>
        <v>#VALUE!</v>
      </c>
      <c r="H224" s="9" cm="1">
        <f t="array" ref="H224">IF(C224="",0,_FV(C224,"volume_remain"))</f>
        <v>0</v>
      </c>
      <c r="J224" s="9" t="e" vm="7">
        <f t="shared" si="6"/>
        <v>#VALUE!</v>
      </c>
      <c r="K224" s="9" cm="1">
        <f t="array" ref="K224">IF(E224="",0,_FV(E224,"volume_remain"))</f>
        <v>0</v>
      </c>
    </row>
    <row r="225" spans="7:11">
      <c r="G225" s="9" t="e" vm="7">
        <f t="shared" si="7"/>
        <v>#VALUE!</v>
      </c>
      <c r="H225" s="9" cm="1">
        <f t="array" ref="H225">IF(C225="",0,_FV(C225,"volume_remain"))</f>
        <v>0</v>
      </c>
      <c r="J225" s="9" t="e" vm="7">
        <f t="shared" si="6"/>
        <v>#VALUE!</v>
      </c>
      <c r="K225" s="9" cm="1">
        <f t="array" ref="K225">IF(E225="",0,_FV(E225,"volume_remain"))</f>
        <v>0</v>
      </c>
    </row>
    <row r="226" spans="7:11">
      <c r="G226" s="9" t="e" vm="7">
        <f t="shared" si="7"/>
        <v>#VALUE!</v>
      </c>
      <c r="H226" s="9" cm="1">
        <f t="array" ref="H226">IF(C226="",0,_FV(C226,"volume_remain"))</f>
        <v>0</v>
      </c>
      <c r="J226" s="9" t="e" vm="7">
        <f t="shared" si="6"/>
        <v>#VALUE!</v>
      </c>
      <c r="K226" s="9" cm="1">
        <f t="array" ref="K226">IF(E226="",0,_FV(E226,"volume_remain"))</f>
        <v>0</v>
      </c>
    </row>
    <row r="227" spans="7:11">
      <c r="G227" s="9" t="e" vm="7">
        <f t="shared" si="7"/>
        <v>#VALUE!</v>
      </c>
      <c r="H227" s="9" cm="1">
        <f t="array" ref="H227">IF(C227="",0,_FV(C227,"volume_remain"))</f>
        <v>0</v>
      </c>
      <c r="J227" s="9" t="e" vm="7">
        <f t="shared" si="6"/>
        <v>#VALUE!</v>
      </c>
      <c r="K227" s="9" cm="1">
        <f t="array" ref="K227">IF(E227="",0,_FV(E227,"volume_remain"))</f>
        <v>0</v>
      </c>
    </row>
    <row r="228" spans="7:11">
      <c r="G228" s="9" t="e" vm="7">
        <f t="shared" si="7"/>
        <v>#VALUE!</v>
      </c>
      <c r="H228" s="9" cm="1">
        <f t="array" ref="H228">IF(C228="",0,_FV(C228,"volume_remain"))</f>
        <v>0</v>
      </c>
      <c r="J228" s="9" t="e" vm="7">
        <f t="shared" si="6"/>
        <v>#VALUE!</v>
      </c>
      <c r="K228" s="9" cm="1">
        <f t="array" ref="K228">IF(E228="",0,_FV(E228,"volume_remain"))</f>
        <v>0</v>
      </c>
    </row>
    <row r="229" spans="7:11">
      <c r="G229" s="9" t="e" vm="7">
        <f t="shared" si="7"/>
        <v>#VALUE!</v>
      </c>
      <c r="H229" s="9" cm="1">
        <f t="array" ref="H229">IF(C229="",0,_FV(C229,"volume_remain"))</f>
        <v>0</v>
      </c>
      <c r="J229" s="9" t="e" vm="7">
        <f t="shared" si="6"/>
        <v>#VALUE!</v>
      </c>
      <c r="K229" s="9" cm="1">
        <f t="array" ref="K229">IF(E229="",0,_FV(E229,"volume_remain"))</f>
        <v>0</v>
      </c>
    </row>
    <row r="230" spans="7:11">
      <c r="G230" s="9" t="e" vm="7">
        <f t="shared" si="7"/>
        <v>#VALUE!</v>
      </c>
      <c r="H230" s="9" cm="1">
        <f t="array" ref="H230">IF(C230="",0,_FV(C230,"volume_remain"))</f>
        <v>0</v>
      </c>
      <c r="J230" s="9" t="e" vm="7">
        <f t="shared" si="6"/>
        <v>#VALUE!</v>
      </c>
      <c r="K230" s="9" cm="1">
        <f t="array" ref="K230">IF(E230="",0,_FV(E230,"volume_remain"))</f>
        <v>0</v>
      </c>
    </row>
    <row r="231" spans="7:11">
      <c r="G231" s="9" t="e" vm="7">
        <f t="shared" si="7"/>
        <v>#VALUE!</v>
      </c>
      <c r="H231" s="9" cm="1">
        <f t="array" ref="H231">IF(C231="",0,_FV(C231,"volume_remain"))</f>
        <v>0</v>
      </c>
      <c r="J231" s="9" t="e" vm="7">
        <f t="shared" si="6"/>
        <v>#VALUE!</v>
      </c>
      <c r="K231" s="9" cm="1">
        <f t="array" ref="K231">IF(E231="",0,_FV(E231,"volume_remain"))</f>
        <v>0</v>
      </c>
    </row>
    <row r="232" spans="7:11">
      <c r="G232" s="9" t="e" vm="7">
        <f t="shared" si="7"/>
        <v>#VALUE!</v>
      </c>
      <c r="H232" s="9" cm="1">
        <f t="array" ref="H232">IF(C232="",0,_FV(C232,"volume_remain"))</f>
        <v>0</v>
      </c>
      <c r="J232" s="9" t="e" vm="7">
        <f t="shared" si="6"/>
        <v>#VALUE!</v>
      </c>
      <c r="K232" s="9" cm="1">
        <f t="array" ref="K232">IF(E232="",0,_FV(E232,"volume_remain"))</f>
        <v>0</v>
      </c>
    </row>
    <row r="233" spans="7:11">
      <c r="G233" s="9" t="e" vm="7">
        <f t="shared" si="7"/>
        <v>#VALUE!</v>
      </c>
      <c r="H233" s="9" cm="1">
        <f t="array" ref="H233">IF(C233="",0,_FV(C233,"volume_remain"))</f>
        <v>0</v>
      </c>
      <c r="J233" s="9" t="e" vm="7">
        <f t="shared" si="6"/>
        <v>#VALUE!</v>
      </c>
      <c r="K233" s="9" cm="1">
        <f t="array" ref="K233">IF(E233="",0,_FV(E233,"volume_remain"))</f>
        <v>0</v>
      </c>
    </row>
    <row r="234" spans="7:11">
      <c r="G234" s="9" t="e" vm="7">
        <f t="shared" si="7"/>
        <v>#VALUE!</v>
      </c>
      <c r="H234" s="9" cm="1">
        <f t="array" ref="H234">IF(C234="",0,_FV(C234,"volume_remain"))</f>
        <v>0</v>
      </c>
      <c r="J234" s="9" t="e" vm="7">
        <f t="shared" si="6"/>
        <v>#VALUE!</v>
      </c>
      <c r="K234" s="9" cm="1">
        <f t="array" ref="K234">IF(E234="",0,_FV(E234,"volume_remain"))</f>
        <v>0</v>
      </c>
    </row>
    <row r="235" spans="7:11">
      <c r="G235" s="9" t="e" vm="7">
        <f t="shared" si="7"/>
        <v>#VALUE!</v>
      </c>
      <c r="H235" s="9" cm="1">
        <f t="array" ref="H235">IF(C235="",0,_FV(C235,"volume_remain"))</f>
        <v>0</v>
      </c>
      <c r="J235" s="9" t="e" vm="7">
        <f t="shared" si="6"/>
        <v>#VALUE!</v>
      </c>
      <c r="K235" s="9" cm="1">
        <f t="array" ref="K235">IF(E235="",0,_FV(E235,"volume_remain"))</f>
        <v>0</v>
      </c>
    </row>
    <row r="236" spans="7:11">
      <c r="G236" s="9" t="e" vm="7">
        <f t="shared" si="7"/>
        <v>#VALUE!</v>
      </c>
      <c r="H236" s="9" cm="1">
        <f t="array" ref="H236">IF(C236="",0,_FV(C236,"volume_remain"))</f>
        <v>0</v>
      </c>
      <c r="J236" s="9" t="e" vm="7">
        <f t="shared" si="6"/>
        <v>#VALUE!</v>
      </c>
      <c r="K236" s="9" cm="1">
        <f t="array" ref="K236">IF(E236="",0,_FV(E236,"volume_remain"))</f>
        <v>0</v>
      </c>
    </row>
    <row r="237" spans="7:11">
      <c r="G237" s="9" t="e" vm="7">
        <f t="shared" si="7"/>
        <v>#VALUE!</v>
      </c>
      <c r="H237" s="9" cm="1">
        <f t="array" ref="H237">IF(C237="",0,_FV(C237,"volume_remain"))</f>
        <v>0</v>
      </c>
      <c r="J237" s="9" t="e" vm="7">
        <f t="shared" si="6"/>
        <v>#VALUE!</v>
      </c>
      <c r="K237" s="9" cm="1">
        <f t="array" ref="K237">IF(E237="",0,_FV(E237,"volume_remain"))</f>
        <v>0</v>
      </c>
    </row>
    <row r="238" spans="7:11">
      <c r="G238" s="9" t="e" vm="7">
        <f t="shared" si="7"/>
        <v>#VALUE!</v>
      </c>
      <c r="H238" s="9" cm="1">
        <f t="array" ref="H238">IF(C238="",0,_FV(C238,"volume_remain"))</f>
        <v>0</v>
      </c>
      <c r="J238" s="9" t="e" vm="7">
        <f t="shared" si="6"/>
        <v>#VALUE!</v>
      </c>
      <c r="K238" s="9" cm="1">
        <f t="array" ref="K238">IF(E238="",0,_FV(E238,"volume_remain"))</f>
        <v>0</v>
      </c>
    </row>
    <row r="239" spans="7:11">
      <c r="G239" s="9" t="e" vm="7">
        <f t="shared" si="7"/>
        <v>#VALUE!</v>
      </c>
      <c r="H239" s="9" cm="1">
        <f t="array" ref="H239">IF(C239="",0,_FV(C239,"volume_remain"))</f>
        <v>0</v>
      </c>
      <c r="J239" s="9" t="e" vm="7">
        <f t="shared" si="6"/>
        <v>#VALUE!</v>
      </c>
      <c r="K239" s="9" cm="1">
        <f t="array" ref="K239">IF(E239="",0,_FV(E239,"volume_remain"))</f>
        <v>0</v>
      </c>
    </row>
    <row r="240" spans="7:11">
      <c r="G240" s="9" t="e" vm="7">
        <f t="shared" si="7"/>
        <v>#VALUE!</v>
      </c>
      <c r="H240" s="9" cm="1">
        <f t="array" ref="H240">IF(C240="",0,_FV(C240,"volume_remain"))</f>
        <v>0</v>
      </c>
      <c r="J240" s="9" t="e" vm="7">
        <f t="shared" si="6"/>
        <v>#VALUE!</v>
      </c>
      <c r="K240" s="9" cm="1">
        <f t="array" ref="K240">IF(E240="",0,_FV(E240,"volume_remain"))</f>
        <v>0</v>
      </c>
    </row>
    <row r="241" spans="7:11">
      <c r="G241" s="9" t="e" vm="7">
        <f t="shared" si="7"/>
        <v>#VALUE!</v>
      </c>
      <c r="H241" s="9" cm="1">
        <f t="array" ref="H241">IF(C241="",0,_FV(C241,"volume_remain"))</f>
        <v>0</v>
      </c>
      <c r="J241" s="9" t="e" vm="7">
        <f t="shared" si="6"/>
        <v>#VALUE!</v>
      </c>
      <c r="K241" s="9" cm="1">
        <f t="array" ref="K241">IF(E241="",0,_FV(E241,"volume_remain"))</f>
        <v>0</v>
      </c>
    </row>
    <row r="242" spans="7:11">
      <c r="G242" s="9" t="e" vm="7">
        <f t="shared" si="7"/>
        <v>#VALUE!</v>
      </c>
      <c r="H242" s="9" cm="1">
        <f t="array" ref="H242">IF(C242="",0,_FV(C242,"volume_remain"))</f>
        <v>0</v>
      </c>
      <c r="J242" s="9" t="e" vm="7">
        <f t="shared" si="6"/>
        <v>#VALUE!</v>
      </c>
      <c r="K242" s="9" cm="1">
        <f t="array" ref="K242">IF(E242="",0,_FV(E242,"volume_remain"))</f>
        <v>0</v>
      </c>
    </row>
    <row r="243" spans="7:11">
      <c r="G243" s="9" t="e" vm="7">
        <f t="shared" si="7"/>
        <v>#VALUE!</v>
      </c>
      <c r="H243" s="9" cm="1">
        <f t="array" ref="H243">IF(C243="",0,_FV(C243,"volume_remain"))</f>
        <v>0</v>
      </c>
      <c r="J243" s="9" t="e" vm="7">
        <f t="shared" si="6"/>
        <v>#VALUE!</v>
      </c>
      <c r="K243" s="9" cm="1">
        <f t="array" ref="K243">IF(E243="",0,_FV(E243,"volume_remain"))</f>
        <v>0</v>
      </c>
    </row>
    <row r="244" spans="7:11">
      <c r="G244" s="9" t="e" vm="7">
        <f t="shared" si="7"/>
        <v>#VALUE!</v>
      </c>
      <c r="H244" s="9" cm="1">
        <f t="array" ref="H244">IF(C244="",0,_FV(C244,"volume_remain"))</f>
        <v>0</v>
      </c>
      <c r="J244" s="9" t="e" vm="7">
        <f t="shared" si="6"/>
        <v>#VALUE!</v>
      </c>
      <c r="K244" s="9" cm="1">
        <f t="array" ref="K244">IF(E244="",0,_FV(E244,"volume_remain"))</f>
        <v>0</v>
      </c>
    </row>
    <row r="245" spans="7:11">
      <c r="G245" s="9" t="e" vm="7">
        <f t="shared" si="7"/>
        <v>#VALUE!</v>
      </c>
      <c r="H245" s="9" cm="1">
        <f t="array" ref="H245">IF(C245="",0,_FV(C245,"volume_remain"))</f>
        <v>0</v>
      </c>
      <c r="J245" s="9" t="e" vm="7">
        <f t="shared" si="6"/>
        <v>#VALUE!</v>
      </c>
      <c r="K245" s="9" cm="1">
        <f t="array" ref="K245">IF(E245="",0,_FV(E245,"volume_remain"))</f>
        <v>0</v>
      </c>
    </row>
    <row r="246" spans="7:11">
      <c r="G246" s="9" t="e" vm="7">
        <f t="shared" si="7"/>
        <v>#VALUE!</v>
      </c>
      <c r="H246" s="9" cm="1">
        <f t="array" ref="H246">IF(C246="",0,_FV(C246,"volume_remain"))</f>
        <v>0</v>
      </c>
      <c r="J246" s="9" t="e" vm="7">
        <f t="shared" si="6"/>
        <v>#VALUE!</v>
      </c>
      <c r="K246" s="9" cm="1">
        <f t="array" ref="K246">IF(E246="",0,_FV(E246,"volume_remain"))</f>
        <v>0</v>
      </c>
    </row>
    <row r="247" spans="7:11">
      <c r="G247" s="9" t="e" vm="7">
        <f t="shared" si="7"/>
        <v>#VALUE!</v>
      </c>
      <c r="H247" s="9" cm="1">
        <f t="array" ref="H247">IF(C247="",0,_FV(C247,"volume_remain"))</f>
        <v>0</v>
      </c>
      <c r="J247" s="9" t="e" vm="7">
        <f t="shared" si="6"/>
        <v>#VALUE!</v>
      </c>
      <c r="K247" s="9" cm="1">
        <f t="array" ref="K247">IF(E247="",0,_FV(E247,"volume_remain"))</f>
        <v>0</v>
      </c>
    </row>
    <row r="248" spans="7:11">
      <c r="G248" s="9" t="e" vm="7">
        <f t="shared" si="7"/>
        <v>#VALUE!</v>
      </c>
      <c r="H248" s="9" cm="1">
        <f t="array" ref="H248">IF(C248="",0,_FV(C248,"volume_remain"))</f>
        <v>0</v>
      </c>
      <c r="J248" s="9" t="e" vm="7">
        <f t="shared" si="6"/>
        <v>#VALUE!</v>
      </c>
      <c r="K248" s="9" cm="1">
        <f t="array" ref="K248">IF(E248="",0,_FV(E248,"volume_remain"))</f>
        <v>0</v>
      </c>
    </row>
    <row r="249" spans="7:11">
      <c r="G249" s="9" t="e" vm="7">
        <f t="shared" si="7"/>
        <v>#VALUE!</v>
      </c>
      <c r="H249" s="9" cm="1">
        <f t="array" ref="H249">IF(C249="",0,_FV(C249,"volume_remain"))</f>
        <v>0</v>
      </c>
      <c r="J249" s="9" t="e" vm="7">
        <f t="shared" si="6"/>
        <v>#VALUE!</v>
      </c>
      <c r="K249" s="9" cm="1">
        <f t="array" ref="K249">IF(E249="",0,_FV(E249,"volume_remain"))</f>
        <v>0</v>
      </c>
    </row>
    <row r="250" spans="7:11">
      <c r="G250" s="9" t="e" vm="7">
        <f t="shared" si="7"/>
        <v>#VALUE!</v>
      </c>
      <c r="H250" s="9" cm="1">
        <f t="array" ref="H250">IF(C250="",0,_FV(C250,"volume_remain"))</f>
        <v>0</v>
      </c>
      <c r="J250" s="9" t="e" vm="7">
        <f t="shared" si="6"/>
        <v>#VALUE!</v>
      </c>
      <c r="K250" s="9" cm="1">
        <f t="array" ref="K250">IF(E250="",0,_FV(E250,"volume_remain"))</f>
        <v>0</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AB880-8C96-439C-80E6-5970D8B03BE0}">
  <dimension ref="A1:I112"/>
  <sheetViews>
    <sheetView workbookViewId="0">
      <selection activeCell="I2" sqref="I2"/>
    </sheetView>
  </sheetViews>
  <sheetFormatPr defaultRowHeight="15"/>
  <cols>
    <col min="1" max="1" width="20.140625" bestFit="1" customWidth="1"/>
  </cols>
  <sheetData>
    <row r="1" spans="1:9">
      <c r="A1" s="7" t="s">
        <v>295</v>
      </c>
      <c r="B1" s="7" t="s">
        <v>36</v>
      </c>
      <c r="C1" s="7" t="s">
        <v>296</v>
      </c>
      <c r="D1" s="7" t="s">
        <v>297</v>
      </c>
      <c r="E1" s="7" t="s">
        <v>298</v>
      </c>
      <c r="F1" s="7" t="s">
        <v>299</v>
      </c>
      <c r="G1" s="7" t="s">
        <v>300</v>
      </c>
      <c r="H1" s="7" t="s">
        <v>301</v>
      </c>
      <c r="I1" s="7" t="s">
        <v>302</v>
      </c>
    </row>
    <row r="2" spans="1:9">
      <c r="A2" t="e" cm="1" vm="60">
        <f t="array" ref="A2:A112">_xldudf_EVEONLINE_SEARCHREGION()</f>
        <v>#VALUE!</v>
      </c>
      <c r="B2" t="str" cm="1">
        <f t="array" ref="B2:B112">_FV(_xlfn.ANCHORARRAY(A2),"regionName")</f>
        <v>Derelik</v>
      </c>
      <c r="C2" t="str" cm="1">
        <f t="array" ref="C2:C112">_xlfn._xlws.SORT(_xlfn.ANCHORARRAY(B2))</f>
        <v>A821-A</v>
      </c>
      <c r="D2" t="b" cm="1">
        <f t="array" ref="D2:D112">NOT(ISNUMBER(SEARCH("ADR0",_xlfn.ANCHORARRAY(C2))))</f>
        <v>1</v>
      </c>
      <c r="E2" t="str" cm="1">
        <f t="array" ref="E2:E107">_xlfn._xlws.FILTER(_xlfn.ANCHORARRAY(C2),_xlfn.ANCHORARRAY(D2))</f>
        <v>A821-A</v>
      </c>
      <c r="F2" t="b" cm="1">
        <f t="array" ref="F2:F107">NOT(ISNUMBER(SEARCH("VR-0",_xlfn.ANCHORARRAY(E2))))</f>
        <v>1</v>
      </c>
      <c r="G2" t="str" cm="1">
        <f t="array" ref="G2:G102">_xlfn._xlws.FILTER(_xlfn.ANCHORARRAY(E2),_xlfn.ANCHORARRAY(F2))</f>
        <v>A821-A</v>
      </c>
      <c r="H2" t="b" cm="1">
        <f t="array" ref="H2:H102">NOT(ISNUMBER(SEARCH("R00",_xlfn.ANCHORARRAY(G2))))</f>
        <v>1</v>
      </c>
      <c r="I2" t="str" cm="1">
        <f t="array" ref="I2:I69">_xlfn._xlws.FILTER(_xlfn.ANCHORARRAY(G2),_xlfn.ANCHORARRAY(H2))</f>
        <v>A821-A</v>
      </c>
    </row>
    <row r="3" spans="1:9">
      <c r="A3" t="e" vm="57">
        <v>#VALUE!</v>
      </c>
      <c r="B3" t="str">
        <v>The Forge</v>
      </c>
      <c r="C3" t="str">
        <v>ADR01</v>
      </c>
      <c r="D3" t="b">
        <v>0</v>
      </c>
      <c r="E3" t="str">
        <v>A-R00001</v>
      </c>
      <c r="F3" t="b">
        <v>1</v>
      </c>
      <c r="G3" t="str">
        <v>A-R00001</v>
      </c>
      <c r="H3" t="b">
        <v>0</v>
      </c>
      <c r="I3" t="str">
        <v>Aridia</v>
      </c>
    </row>
    <row r="4" spans="1:9">
      <c r="A4" t="e" vm="61">
        <v>#VALUE!</v>
      </c>
      <c r="B4" t="str">
        <v>Vale of the Silent</v>
      </c>
      <c r="C4" t="str">
        <v>ADR02</v>
      </c>
      <c r="D4" t="b">
        <v>0</v>
      </c>
      <c r="E4" t="str">
        <v>A-R00002</v>
      </c>
      <c r="F4" t="b">
        <v>1</v>
      </c>
      <c r="G4" t="str">
        <v>A-R00002</v>
      </c>
      <c r="H4" t="b">
        <v>0</v>
      </c>
      <c r="I4" t="str">
        <v>Black Rise</v>
      </c>
    </row>
    <row r="5" spans="1:9">
      <c r="A5" t="e" vm="62">
        <v>#VALUE!</v>
      </c>
      <c r="B5" t="str">
        <v>UUA-F4</v>
      </c>
      <c r="C5" t="str">
        <v>ADR03</v>
      </c>
      <c r="D5" t="b">
        <v>0</v>
      </c>
      <c r="E5" t="str">
        <v>A-R00003</v>
      </c>
      <c r="F5" t="b">
        <v>1</v>
      </c>
      <c r="G5" t="str">
        <v>A-R00003</v>
      </c>
      <c r="H5" t="b">
        <v>0</v>
      </c>
      <c r="I5" t="str">
        <v>Branch</v>
      </c>
    </row>
    <row r="6" spans="1:9">
      <c r="A6" t="e" vm="63">
        <v>#VALUE!</v>
      </c>
      <c r="B6" t="str">
        <v>Detorid</v>
      </c>
      <c r="C6" t="str">
        <v>ADR04</v>
      </c>
      <c r="D6" t="b">
        <v>0</v>
      </c>
      <c r="E6" t="str">
        <v>Aridia</v>
      </c>
      <c r="F6" t="b">
        <v>1</v>
      </c>
      <c r="G6" t="str">
        <v>Aridia</v>
      </c>
      <c r="H6" t="b">
        <v>1</v>
      </c>
      <c r="I6" t="str">
        <v>Cache</v>
      </c>
    </row>
    <row r="7" spans="1:9">
      <c r="A7" t="e" vm="64">
        <v>#VALUE!</v>
      </c>
      <c r="B7" t="str">
        <v>Wicked Creek</v>
      </c>
      <c r="C7" t="str">
        <v>ADR05</v>
      </c>
      <c r="D7" t="b">
        <v>0</v>
      </c>
      <c r="E7" t="str">
        <v>Black Rise</v>
      </c>
      <c r="F7" t="b">
        <v>1</v>
      </c>
      <c r="G7" t="str">
        <v>Black Rise</v>
      </c>
      <c r="H7" t="b">
        <v>1</v>
      </c>
      <c r="I7" t="str">
        <v>Catch</v>
      </c>
    </row>
    <row r="8" spans="1:9">
      <c r="A8" t="e" vm="65">
        <v>#VALUE!</v>
      </c>
      <c r="B8" t="str">
        <v>Cache</v>
      </c>
      <c r="C8" t="str">
        <v>A-R00001</v>
      </c>
      <c r="D8" t="b">
        <v>1</v>
      </c>
      <c r="E8" t="str">
        <v>B-R00004</v>
      </c>
      <c r="F8" t="b">
        <v>1</v>
      </c>
      <c r="G8" t="str">
        <v>B-R00004</v>
      </c>
      <c r="H8" t="b">
        <v>0</v>
      </c>
      <c r="I8" t="str">
        <v>Cloud Ring</v>
      </c>
    </row>
    <row r="9" spans="1:9">
      <c r="A9" t="e" vm="66">
        <v>#VALUE!</v>
      </c>
      <c r="B9" t="str">
        <v>Scalding Pass</v>
      </c>
      <c r="C9" t="str">
        <v>A-R00002</v>
      </c>
      <c r="D9" t="b">
        <v>1</v>
      </c>
      <c r="E9" t="str">
        <v>B-R00005</v>
      </c>
      <c r="F9" t="b">
        <v>1</v>
      </c>
      <c r="G9" t="str">
        <v>B-R00005</v>
      </c>
      <c r="H9" t="b">
        <v>0</v>
      </c>
      <c r="I9" t="str">
        <v>Cobalt Edge</v>
      </c>
    </row>
    <row r="10" spans="1:9">
      <c r="A10" t="e" vm="67">
        <v>#VALUE!</v>
      </c>
      <c r="B10" t="str">
        <v>Insmother</v>
      </c>
      <c r="C10" t="str">
        <v>A-R00003</v>
      </c>
      <c r="D10" t="b">
        <v>1</v>
      </c>
      <c r="E10" t="str">
        <v>B-R00006</v>
      </c>
      <c r="F10" t="b">
        <v>1</v>
      </c>
      <c r="G10" t="str">
        <v>B-R00006</v>
      </c>
      <c r="H10" t="b">
        <v>0</v>
      </c>
      <c r="I10" t="str">
        <v>Curse</v>
      </c>
    </row>
    <row r="11" spans="1:9">
      <c r="A11" t="e" vm="68">
        <v>#VALUE!</v>
      </c>
      <c r="B11" t="str">
        <v>Tribute</v>
      </c>
      <c r="C11" t="str">
        <v>Aridia</v>
      </c>
      <c r="D11" t="b">
        <v>1</v>
      </c>
      <c r="E11" t="str">
        <v>B-R00007</v>
      </c>
      <c r="F11" t="b">
        <v>1</v>
      </c>
      <c r="G11" t="str">
        <v>B-R00007</v>
      </c>
      <c r="H11" t="b">
        <v>0</v>
      </c>
      <c r="I11" t="str">
        <v>Deklein</v>
      </c>
    </row>
    <row r="12" spans="1:9">
      <c r="A12" t="e" vm="69">
        <v>#VALUE!</v>
      </c>
      <c r="B12" t="str">
        <v>Great Wildlands</v>
      </c>
      <c r="C12" t="str">
        <v>Black Rise</v>
      </c>
      <c r="D12" t="b">
        <v>1</v>
      </c>
      <c r="E12" t="str">
        <v>B-R00008</v>
      </c>
      <c r="F12" t="b">
        <v>1</v>
      </c>
      <c r="G12" t="str">
        <v>B-R00008</v>
      </c>
      <c r="H12" t="b">
        <v>0</v>
      </c>
      <c r="I12" t="str">
        <v>Delve</v>
      </c>
    </row>
    <row r="13" spans="1:9">
      <c r="A13" t="e" vm="70">
        <v>#VALUE!</v>
      </c>
      <c r="B13" t="str">
        <v>Curse</v>
      </c>
      <c r="C13" t="str">
        <v>B-R00004</v>
      </c>
      <c r="D13" t="b">
        <v>1</v>
      </c>
      <c r="E13" t="str">
        <v>Branch</v>
      </c>
      <c r="F13" t="b">
        <v>1</v>
      </c>
      <c r="G13" t="str">
        <v>Branch</v>
      </c>
      <c r="H13" t="b">
        <v>1</v>
      </c>
      <c r="I13" t="str">
        <v>Derelik</v>
      </c>
    </row>
    <row r="14" spans="1:9">
      <c r="A14" t="e" vm="71">
        <v>#VALUE!</v>
      </c>
      <c r="B14" t="str">
        <v>Malpais</v>
      </c>
      <c r="C14" t="str">
        <v>B-R00005</v>
      </c>
      <c r="D14" t="b">
        <v>1</v>
      </c>
      <c r="E14" t="str">
        <v>Cache</v>
      </c>
      <c r="F14" t="b">
        <v>1</v>
      </c>
      <c r="G14" t="str">
        <v>Cache</v>
      </c>
      <c r="H14" t="b">
        <v>1</v>
      </c>
      <c r="I14" t="str">
        <v>Detorid</v>
      </c>
    </row>
    <row r="15" spans="1:9">
      <c r="A15" t="e" vm="72">
        <v>#VALUE!</v>
      </c>
      <c r="B15" t="str">
        <v>Catch</v>
      </c>
      <c r="C15" t="str">
        <v>B-R00006</v>
      </c>
      <c r="D15" t="b">
        <v>1</v>
      </c>
      <c r="E15" t="str">
        <v>Catch</v>
      </c>
      <c r="F15" t="b">
        <v>1</v>
      </c>
      <c r="G15" t="str">
        <v>Catch</v>
      </c>
      <c r="H15" t="b">
        <v>1</v>
      </c>
      <c r="I15" t="str">
        <v>Devoid</v>
      </c>
    </row>
    <row r="16" spans="1:9">
      <c r="A16" t="e" vm="73">
        <v>#VALUE!</v>
      </c>
      <c r="B16" t="str">
        <v>Venal</v>
      </c>
      <c r="C16" t="str">
        <v>B-R00007</v>
      </c>
      <c r="D16" t="b">
        <v>1</v>
      </c>
      <c r="E16" t="str">
        <v>Cloud Ring</v>
      </c>
      <c r="F16" t="b">
        <v>1</v>
      </c>
      <c r="G16" t="str">
        <v>Cloud Ring</v>
      </c>
      <c r="H16" t="b">
        <v>1</v>
      </c>
      <c r="I16" t="str">
        <v>Domain</v>
      </c>
    </row>
    <row r="17" spans="1:9">
      <c r="A17" t="e" vm="74">
        <v>#VALUE!</v>
      </c>
      <c r="B17" t="str">
        <v>Lonetrek</v>
      </c>
      <c r="C17" t="str">
        <v>B-R00008</v>
      </c>
      <c r="D17" t="b">
        <v>1</v>
      </c>
      <c r="E17" t="str">
        <v>Cobalt Edge</v>
      </c>
      <c r="F17" t="b">
        <v>1</v>
      </c>
      <c r="G17" t="str">
        <v>Cobalt Edge</v>
      </c>
      <c r="H17" t="b">
        <v>1</v>
      </c>
      <c r="I17" t="str">
        <v>Esoteria</v>
      </c>
    </row>
    <row r="18" spans="1:9">
      <c r="A18" t="e" vm="75">
        <v>#VALUE!</v>
      </c>
      <c r="B18" t="str">
        <v>J7HZ-F</v>
      </c>
      <c r="C18" t="str">
        <v>Branch</v>
      </c>
      <c r="D18" t="b">
        <v>1</v>
      </c>
      <c r="E18" t="str">
        <v>C-R00009</v>
      </c>
      <c r="F18" t="b">
        <v>1</v>
      </c>
      <c r="G18" t="str">
        <v>C-R00009</v>
      </c>
      <c r="H18" t="b">
        <v>0</v>
      </c>
      <c r="I18" t="str">
        <v>Essence</v>
      </c>
    </row>
    <row r="19" spans="1:9">
      <c r="A19" t="e" vm="76">
        <v>#VALUE!</v>
      </c>
      <c r="B19" t="str">
        <v>The Spire</v>
      </c>
      <c r="C19" t="str">
        <v>Cache</v>
      </c>
      <c r="D19" t="b">
        <v>1</v>
      </c>
      <c r="E19" t="str">
        <v>C-R00010</v>
      </c>
      <c r="F19" t="b">
        <v>1</v>
      </c>
      <c r="G19" t="str">
        <v>C-R00010</v>
      </c>
      <c r="H19" t="b">
        <v>0</v>
      </c>
      <c r="I19" t="str">
        <v>Etherium Reach</v>
      </c>
    </row>
    <row r="20" spans="1:9">
      <c r="A20" t="e" vm="77">
        <v>#VALUE!</v>
      </c>
      <c r="B20" t="str">
        <v>A821-A</v>
      </c>
      <c r="C20" t="str">
        <v>Catch</v>
      </c>
      <c r="D20" t="b">
        <v>1</v>
      </c>
      <c r="E20" t="str">
        <v>C-R00011</v>
      </c>
      <c r="F20" t="b">
        <v>1</v>
      </c>
      <c r="G20" t="str">
        <v>C-R00011</v>
      </c>
      <c r="H20" t="b">
        <v>0</v>
      </c>
      <c r="I20" t="str">
        <v>Everyshore</v>
      </c>
    </row>
    <row r="21" spans="1:9">
      <c r="A21" t="e" vm="78">
        <v>#VALUE!</v>
      </c>
      <c r="B21" t="str">
        <v>Tash-Murkon</v>
      </c>
      <c r="C21" t="str">
        <v>Cloud Ring</v>
      </c>
      <c r="D21" t="b">
        <v>1</v>
      </c>
      <c r="E21" t="str">
        <v>C-R00012</v>
      </c>
      <c r="F21" t="b">
        <v>1</v>
      </c>
      <c r="G21" t="str">
        <v>C-R00012</v>
      </c>
      <c r="H21" t="b">
        <v>0</v>
      </c>
      <c r="I21" t="str">
        <v>Fade</v>
      </c>
    </row>
    <row r="22" spans="1:9">
      <c r="A22" t="e" vm="79">
        <v>#VALUE!</v>
      </c>
      <c r="B22" t="str">
        <v>Outer Passage</v>
      </c>
      <c r="C22" t="str">
        <v>Cobalt Edge</v>
      </c>
      <c r="D22" t="b">
        <v>1</v>
      </c>
      <c r="E22" t="str">
        <v>C-R00013</v>
      </c>
      <c r="F22" t="b">
        <v>1</v>
      </c>
      <c r="G22" t="str">
        <v>C-R00013</v>
      </c>
      <c r="H22" t="b">
        <v>0</v>
      </c>
      <c r="I22" t="str">
        <v>Feythabolis</v>
      </c>
    </row>
    <row r="23" spans="1:9">
      <c r="A23" t="e" vm="80">
        <v>#VALUE!</v>
      </c>
      <c r="B23" t="str">
        <v>Stain</v>
      </c>
      <c r="C23" t="str">
        <v>C-R00009</v>
      </c>
      <c r="D23" t="b">
        <v>1</v>
      </c>
      <c r="E23" t="str">
        <v>C-R00014</v>
      </c>
      <c r="F23" t="b">
        <v>1</v>
      </c>
      <c r="G23" t="str">
        <v>C-R00014</v>
      </c>
      <c r="H23" t="b">
        <v>0</v>
      </c>
      <c r="I23" t="str">
        <v>Fountain</v>
      </c>
    </row>
    <row r="24" spans="1:9">
      <c r="A24" t="e" vm="81">
        <v>#VALUE!</v>
      </c>
      <c r="B24" t="str">
        <v>Pure Blind</v>
      </c>
      <c r="C24" t="str">
        <v>C-R00010</v>
      </c>
      <c r="D24" t="b">
        <v>1</v>
      </c>
      <c r="E24" t="str">
        <v>C-R00015</v>
      </c>
      <c r="F24" t="b">
        <v>1</v>
      </c>
      <c r="G24" t="str">
        <v>C-R00015</v>
      </c>
      <c r="H24" t="b">
        <v>0</v>
      </c>
      <c r="I24" t="str">
        <v>Geminate</v>
      </c>
    </row>
    <row r="25" spans="1:9">
      <c r="A25" t="e" vm="82">
        <v>#VALUE!</v>
      </c>
      <c r="B25" t="str">
        <v>Immensea</v>
      </c>
      <c r="C25" t="str">
        <v>C-R00011</v>
      </c>
      <c r="D25" t="b">
        <v>1</v>
      </c>
      <c r="E25" t="str">
        <v>Curse</v>
      </c>
      <c r="F25" t="b">
        <v>1</v>
      </c>
      <c r="G25" t="str">
        <v>Curse</v>
      </c>
      <c r="H25" t="b">
        <v>1</v>
      </c>
      <c r="I25" t="str">
        <v>Genesis</v>
      </c>
    </row>
    <row r="26" spans="1:9">
      <c r="A26" t="e" vm="83">
        <v>#VALUE!</v>
      </c>
      <c r="B26" t="str">
        <v>Etherium Reach</v>
      </c>
      <c r="C26" t="str">
        <v>C-R00012</v>
      </c>
      <c r="D26" t="b">
        <v>1</v>
      </c>
      <c r="E26" t="str">
        <v>Deklein</v>
      </c>
      <c r="F26" t="b">
        <v>1</v>
      </c>
      <c r="G26" t="str">
        <v>Deklein</v>
      </c>
      <c r="H26" t="b">
        <v>1</v>
      </c>
      <c r="I26" t="str">
        <v>Great Wildlands</v>
      </c>
    </row>
    <row r="27" spans="1:9">
      <c r="A27" t="e" vm="84">
        <v>#VALUE!</v>
      </c>
      <c r="B27" t="str">
        <v>Molden Heath</v>
      </c>
      <c r="C27" t="str">
        <v>C-R00013</v>
      </c>
      <c r="D27" t="b">
        <v>1</v>
      </c>
      <c r="E27" t="str">
        <v>Delve</v>
      </c>
      <c r="F27" t="b">
        <v>1</v>
      </c>
      <c r="G27" t="str">
        <v>Delve</v>
      </c>
      <c r="H27" t="b">
        <v>1</v>
      </c>
      <c r="I27" t="str">
        <v>Heimatar</v>
      </c>
    </row>
    <row r="28" spans="1:9">
      <c r="A28" t="e" vm="85">
        <v>#VALUE!</v>
      </c>
      <c r="B28" t="str">
        <v>Geminate</v>
      </c>
      <c r="C28" t="str">
        <v>C-R00014</v>
      </c>
      <c r="D28" t="b">
        <v>1</v>
      </c>
      <c r="E28" t="str">
        <v>Derelik</v>
      </c>
      <c r="F28" t="b">
        <v>1</v>
      </c>
      <c r="G28" t="str">
        <v>Derelik</v>
      </c>
      <c r="H28" t="b">
        <v>1</v>
      </c>
      <c r="I28" t="str">
        <v>Immensea</v>
      </c>
    </row>
    <row r="29" spans="1:9">
      <c r="A29" t="e" vm="86">
        <v>#VALUE!</v>
      </c>
      <c r="B29" t="str">
        <v>Heimatar</v>
      </c>
      <c r="C29" t="str">
        <v>C-R00015</v>
      </c>
      <c r="D29" t="b">
        <v>1</v>
      </c>
      <c r="E29" t="str">
        <v>Detorid</v>
      </c>
      <c r="F29" t="b">
        <v>1</v>
      </c>
      <c r="G29" t="str">
        <v>Detorid</v>
      </c>
      <c r="H29" t="b">
        <v>1</v>
      </c>
      <c r="I29" t="str">
        <v>Impass</v>
      </c>
    </row>
    <row r="30" spans="1:9">
      <c r="A30" t="e" vm="87">
        <v>#VALUE!</v>
      </c>
      <c r="B30" t="str">
        <v>Impass</v>
      </c>
      <c r="C30" t="str">
        <v>Curse</v>
      </c>
      <c r="D30" t="b">
        <v>1</v>
      </c>
      <c r="E30" t="str">
        <v>Devoid</v>
      </c>
      <c r="F30" t="b">
        <v>1</v>
      </c>
      <c r="G30" t="str">
        <v>Devoid</v>
      </c>
      <c r="H30" t="b">
        <v>1</v>
      </c>
      <c r="I30" t="str">
        <v>Insmother</v>
      </c>
    </row>
    <row r="31" spans="1:9">
      <c r="A31" t="e" vm="88">
        <v>#VALUE!</v>
      </c>
      <c r="B31" t="str">
        <v>Sinq Laison</v>
      </c>
      <c r="C31" t="str">
        <v>Deklein</v>
      </c>
      <c r="D31" t="b">
        <v>1</v>
      </c>
      <c r="E31" t="str">
        <v>Domain</v>
      </c>
      <c r="F31" t="b">
        <v>1</v>
      </c>
      <c r="G31" t="str">
        <v>Domain</v>
      </c>
      <c r="H31" t="b">
        <v>1</v>
      </c>
      <c r="I31" t="str">
        <v>J7HZ-F</v>
      </c>
    </row>
    <row r="32" spans="1:9">
      <c r="A32" t="e" vm="89">
        <v>#VALUE!</v>
      </c>
      <c r="B32" t="str">
        <v>The Citadel</v>
      </c>
      <c r="C32" t="str">
        <v>Delve</v>
      </c>
      <c r="D32" t="b">
        <v>1</v>
      </c>
      <c r="E32" t="str">
        <v>D-R00016</v>
      </c>
      <c r="F32" t="b">
        <v>1</v>
      </c>
      <c r="G32" t="str">
        <v>D-R00016</v>
      </c>
      <c r="H32" t="b">
        <v>0</v>
      </c>
      <c r="I32" t="str">
        <v>Kador</v>
      </c>
    </row>
    <row r="33" spans="1:9">
      <c r="A33" t="e" vm="90">
        <v>#VALUE!</v>
      </c>
      <c r="B33" t="str">
        <v>The Kalevala Expanse</v>
      </c>
      <c r="C33" t="str">
        <v>Derelik</v>
      </c>
      <c r="D33" t="b">
        <v>1</v>
      </c>
      <c r="E33" t="str">
        <v>D-R00017</v>
      </c>
      <c r="F33" t="b">
        <v>1</v>
      </c>
      <c r="G33" t="str">
        <v>D-R00017</v>
      </c>
      <c r="H33" t="b">
        <v>0</v>
      </c>
      <c r="I33" t="str">
        <v>Khanid</v>
      </c>
    </row>
    <row r="34" spans="1:9">
      <c r="A34" t="e" vm="91">
        <v>#VALUE!</v>
      </c>
      <c r="B34" t="str">
        <v>Deklein</v>
      </c>
      <c r="C34" t="str">
        <v>Detorid</v>
      </c>
      <c r="D34" t="b">
        <v>1</v>
      </c>
      <c r="E34" t="str">
        <v>D-R00018</v>
      </c>
      <c r="F34" t="b">
        <v>1</v>
      </c>
      <c r="G34" t="str">
        <v>D-R00018</v>
      </c>
      <c r="H34" t="b">
        <v>0</v>
      </c>
      <c r="I34" t="str">
        <v>Kor-Azor</v>
      </c>
    </row>
    <row r="35" spans="1:9">
      <c r="A35" t="e" vm="92">
        <v>#VALUE!</v>
      </c>
      <c r="B35" t="str">
        <v>Devoid</v>
      </c>
      <c r="C35" t="str">
        <v>Devoid</v>
      </c>
      <c r="D35" t="b">
        <v>1</v>
      </c>
      <c r="E35" t="str">
        <v>D-R00019</v>
      </c>
      <c r="F35" t="b">
        <v>1</v>
      </c>
      <c r="G35" t="str">
        <v>D-R00019</v>
      </c>
      <c r="H35" t="b">
        <v>0</v>
      </c>
      <c r="I35" t="str">
        <v>Lonetrek</v>
      </c>
    </row>
    <row r="36" spans="1:9">
      <c r="A36" t="e" vm="93">
        <v>#VALUE!</v>
      </c>
      <c r="B36" t="str">
        <v>Everyshore</v>
      </c>
      <c r="C36" t="str">
        <v>Domain</v>
      </c>
      <c r="D36" t="b">
        <v>1</v>
      </c>
      <c r="E36" t="str">
        <v>D-R00020</v>
      </c>
      <c r="F36" t="b">
        <v>1</v>
      </c>
      <c r="G36" t="str">
        <v>D-R00020</v>
      </c>
      <c r="H36" t="b">
        <v>0</v>
      </c>
      <c r="I36" t="str">
        <v>Malpais</v>
      </c>
    </row>
    <row r="37" spans="1:9">
      <c r="A37" t="e" vm="94">
        <v>#VALUE!</v>
      </c>
      <c r="B37" t="str">
        <v>The Bleak Lands</v>
      </c>
      <c r="C37" t="str">
        <v>D-R00016</v>
      </c>
      <c r="D37" t="b">
        <v>1</v>
      </c>
      <c r="E37" t="str">
        <v>D-R00021</v>
      </c>
      <c r="F37" t="b">
        <v>1</v>
      </c>
      <c r="G37" t="str">
        <v>D-R00021</v>
      </c>
      <c r="H37" t="b">
        <v>0</v>
      </c>
      <c r="I37" t="str">
        <v>Metropolis</v>
      </c>
    </row>
    <row r="38" spans="1:9">
      <c r="A38" t="e" vm="95">
        <v>#VALUE!</v>
      </c>
      <c r="B38" t="str">
        <v>Esoteria</v>
      </c>
      <c r="C38" t="str">
        <v>D-R00017</v>
      </c>
      <c r="D38" t="b">
        <v>1</v>
      </c>
      <c r="E38" t="str">
        <v>D-R00022</v>
      </c>
      <c r="F38" t="b">
        <v>1</v>
      </c>
      <c r="G38" t="str">
        <v>D-R00022</v>
      </c>
      <c r="H38" t="b">
        <v>0</v>
      </c>
      <c r="I38" t="str">
        <v>Molden Heath</v>
      </c>
    </row>
    <row r="39" spans="1:9">
      <c r="A39" t="e" vm="96">
        <v>#VALUE!</v>
      </c>
      <c r="B39" t="str">
        <v>Oasa</v>
      </c>
      <c r="C39" t="str">
        <v>D-R00018</v>
      </c>
      <c r="D39" t="b">
        <v>1</v>
      </c>
      <c r="E39" t="str">
        <v>D-R00023</v>
      </c>
      <c r="F39" t="b">
        <v>1</v>
      </c>
      <c r="G39" t="str">
        <v>D-R00023</v>
      </c>
      <c r="H39" t="b">
        <v>0</v>
      </c>
      <c r="I39" t="str">
        <v>Oasa</v>
      </c>
    </row>
    <row r="40" spans="1:9">
      <c r="A40" t="e" vm="97">
        <v>#VALUE!</v>
      </c>
      <c r="B40" t="str">
        <v>Syndicate</v>
      </c>
      <c r="C40" t="str">
        <v>D-R00019</v>
      </c>
      <c r="D40" t="b">
        <v>1</v>
      </c>
      <c r="E40" t="str">
        <v>E-R00024</v>
      </c>
      <c r="F40" t="b">
        <v>1</v>
      </c>
      <c r="G40" t="str">
        <v>E-R00024</v>
      </c>
      <c r="H40" t="b">
        <v>0</v>
      </c>
      <c r="I40" t="str">
        <v>Omist</v>
      </c>
    </row>
    <row r="41" spans="1:9">
      <c r="A41" t="e" vm="98">
        <v>#VALUE!</v>
      </c>
      <c r="B41" t="str">
        <v>Metropolis</v>
      </c>
      <c r="C41" t="str">
        <v>D-R00020</v>
      </c>
      <c r="D41" t="b">
        <v>1</v>
      </c>
      <c r="E41" t="str">
        <v>E-R00025</v>
      </c>
      <c r="F41" t="b">
        <v>1</v>
      </c>
      <c r="G41" t="str">
        <v>E-R00025</v>
      </c>
      <c r="H41" t="b">
        <v>0</v>
      </c>
      <c r="I41" t="str">
        <v>Outer Passage</v>
      </c>
    </row>
    <row r="42" spans="1:9">
      <c r="A42" t="e" vm="99">
        <v>#VALUE!</v>
      </c>
      <c r="B42" t="str">
        <v>Domain</v>
      </c>
      <c r="C42" t="str">
        <v>D-R00021</v>
      </c>
      <c r="D42" t="b">
        <v>1</v>
      </c>
      <c r="E42" t="str">
        <v>E-R00026</v>
      </c>
      <c r="F42" t="b">
        <v>1</v>
      </c>
      <c r="G42" t="str">
        <v>E-R00026</v>
      </c>
      <c r="H42" t="b">
        <v>0</v>
      </c>
      <c r="I42" t="str">
        <v>Outer Ring</v>
      </c>
    </row>
    <row r="43" spans="1:9">
      <c r="A43" t="e" vm="100">
        <v>#VALUE!</v>
      </c>
      <c r="B43" t="str">
        <v>Solitude</v>
      </c>
      <c r="C43" t="str">
        <v>D-R00022</v>
      </c>
      <c r="D43" t="b">
        <v>1</v>
      </c>
      <c r="E43" t="str">
        <v>E-R00027</v>
      </c>
      <c r="F43" t="b">
        <v>1</v>
      </c>
      <c r="G43" t="str">
        <v>E-R00027</v>
      </c>
      <c r="H43" t="b">
        <v>0</v>
      </c>
      <c r="I43" t="str">
        <v>Paragon Soul</v>
      </c>
    </row>
    <row r="44" spans="1:9">
      <c r="A44" t="e" vm="101">
        <v>#VALUE!</v>
      </c>
      <c r="B44" t="str">
        <v>Tenal</v>
      </c>
      <c r="C44" t="str">
        <v>D-R00023</v>
      </c>
      <c r="D44" t="b">
        <v>1</v>
      </c>
      <c r="E44" t="str">
        <v>E-R00028</v>
      </c>
      <c r="F44" t="b">
        <v>1</v>
      </c>
      <c r="G44" t="str">
        <v>E-R00028</v>
      </c>
      <c r="H44" t="b">
        <v>0</v>
      </c>
      <c r="I44" t="str">
        <v>Period Basis</v>
      </c>
    </row>
    <row r="45" spans="1:9">
      <c r="A45" t="e" vm="102">
        <v>#VALUE!</v>
      </c>
      <c r="B45" t="str">
        <v>Fade</v>
      </c>
      <c r="C45" t="str">
        <v>E-R00024</v>
      </c>
      <c r="D45" t="b">
        <v>1</v>
      </c>
      <c r="E45" t="str">
        <v>E-R00029</v>
      </c>
      <c r="F45" t="b">
        <v>1</v>
      </c>
      <c r="G45" t="str">
        <v>E-R00029</v>
      </c>
      <c r="H45" t="b">
        <v>0</v>
      </c>
      <c r="I45" t="str">
        <v>Perrigen Falls</v>
      </c>
    </row>
    <row r="46" spans="1:9">
      <c r="A46" t="e" vm="103">
        <v>#VALUE!</v>
      </c>
      <c r="B46" t="str">
        <v>Providence</v>
      </c>
      <c r="C46" t="str">
        <v>E-R00025</v>
      </c>
      <c r="D46" t="b">
        <v>1</v>
      </c>
      <c r="E46" t="str">
        <v>Esoteria</v>
      </c>
      <c r="F46" t="b">
        <v>1</v>
      </c>
      <c r="G46" t="str">
        <v>Esoteria</v>
      </c>
      <c r="H46" t="b">
        <v>1</v>
      </c>
      <c r="I46" t="str">
        <v>Placid</v>
      </c>
    </row>
    <row r="47" spans="1:9">
      <c r="A47" t="e" vm="104">
        <v>#VALUE!</v>
      </c>
      <c r="B47" t="str">
        <v>Placid</v>
      </c>
      <c r="C47" t="str">
        <v>E-R00026</v>
      </c>
      <c r="D47" t="b">
        <v>1</v>
      </c>
      <c r="E47" t="str">
        <v>Essence</v>
      </c>
      <c r="F47" t="b">
        <v>1</v>
      </c>
      <c r="G47" t="str">
        <v>Essence</v>
      </c>
      <c r="H47" t="b">
        <v>1</v>
      </c>
      <c r="I47" t="str">
        <v>Pochven</v>
      </c>
    </row>
    <row r="48" spans="1:9">
      <c r="A48" t="e" vm="105">
        <v>#VALUE!</v>
      </c>
      <c r="B48" t="str">
        <v>Khanid</v>
      </c>
      <c r="C48" t="str">
        <v>E-R00027</v>
      </c>
      <c r="D48" t="b">
        <v>1</v>
      </c>
      <c r="E48" t="str">
        <v>Etherium Reach</v>
      </c>
      <c r="F48" t="b">
        <v>1</v>
      </c>
      <c r="G48" t="str">
        <v>Etherium Reach</v>
      </c>
      <c r="H48" t="b">
        <v>1</v>
      </c>
      <c r="I48" t="str">
        <v>Providence</v>
      </c>
    </row>
    <row r="49" spans="1:9">
      <c r="A49" t="e" vm="106">
        <v>#VALUE!</v>
      </c>
      <c r="B49" t="str">
        <v>Querious</v>
      </c>
      <c r="C49" t="str">
        <v>E-R00028</v>
      </c>
      <c r="D49" t="b">
        <v>1</v>
      </c>
      <c r="E49" t="str">
        <v>Everyshore</v>
      </c>
      <c r="F49" t="b">
        <v>1</v>
      </c>
      <c r="G49" t="str">
        <v>Everyshore</v>
      </c>
      <c r="H49" t="b">
        <v>1</v>
      </c>
      <c r="I49" t="str">
        <v>Pure Blind</v>
      </c>
    </row>
    <row r="50" spans="1:9">
      <c r="A50" t="e" vm="107">
        <v>#VALUE!</v>
      </c>
      <c r="B50" t="str">
        <v>Cloud Ring</v>
      </c>
      <c r="C50" t="str">
        <v>E-R00029</v>
      </c>
      <c r="D50" t="b">
        <v>1</v>
      </c>
      <c r="E50" t="str">
        <v>Fade</v>
      </c>
      <c r="F50" t="b">
        <v>1</v>
      </c>
      <c r="G50" t="str">
        <v>Fade</v>
      </c>
      <c r="H50" t="b">
        <v>1</v>
      </c>
      <c r="I50" t="str">
        <v>Querious</v>
      </c>
    </row>
    <row r="51" spans="1:9">
      <c r="A51" t="e" vm="108">
        <v>#VALUE!</v>
      </c>
      <c r="B51" t="str">
        <v>Kador</v>
      </c>
      <c r="C51" t="str">
        <v>Esoteria</v>
      </c>
      <c r="D51" t="b">
        <v>1</v>
      </c>
      <c r="E51" t="str">
        <v>Feythabolis</v>
      </c>
      <c r="F51" t="b">
        <v>1</v>
      </c>
      <c r="G51" t="str">
        <v>Feythabolis</v>
      </c>
      <c r="H51" t="b">
        <v>1</v>
      </c>
      <c r="I51" t="str">
        <v>Scalding Pass</v>
      </c>
    </row>
    <row r="52" spans="1:9">
      <c r="A52" t="e" vm="109">
        <v>#VALUE!</v>
      </c>
      <c r="B52" t="str">
        <v>Cobalt Edge</v>
      </c>
      <c r="C52" t="str">
        <v>Essence</v>
      </c>
      <c r="D52" t="b">
        <v>1</v>
      </c>
      <c r="E52" t="str">
        <v>Fountain</v>
      </c>
      <c r="F52" t="b">
        <v>1</v>
      </c>
      <c r="G52" t="str">
        <v>Fountain</v>
      </c>
      <c r="H52" t="b">
        <v>1</v>
      </c>
      <c r="I52" t="str">
        <v>Sinq Laison</v>
      </c>
    </row>
    <row r="53" spans="1:9">
      <c r="A53" t="e" vm="110">
        <v>#VALUE!</v>
      </c>
      <c r="B53" t="str">
        <v>Aridia</v>
      </c>
      <c r="C53" t="str">
        <v>Etherium Reach</v>
      </c>
      <c r="D53" t="b">
        <v>1</v>
      </c>
      <c r="E53" t="str">
        <v>F-R00030</v>
      </c>
      <c r="F53" t="b">
        <v>1</v>
      </c>
      <c r="G53" t="str">
        <v>F-R00030</v>
      </c>
      <c r="H53" t="b">
        <v>0</v>
      </c>
      <c r="I53" t="str">
        <v>Solitude</v>
      </c>
    </row>
    <row r="54" spans="1:9">
      <c r="A54" t="e" vm="111">
        <v>#VALUE!</v>
      </c>
      <c r="B54" t="str">
        <v>Branch</v>
      </c>
      <c r="C54" t="str">
        <v>Everyshore</v>
      </c>
      <c r="D54" t="b">
        <v>1</v>
      </c>
      <c r="E54" t="str">
        <v>Geminate</v>
      </c>
      <c r="F54" t="b">
        <v>1</v>
      </c>
      <c r="G54" t="str">
        <v>Geminate</v>
      </c>
      <c r="H54" t="b">
        <v>1</v>
      </c>
      <c r="I54" t="str">
        <v>Stain</v>
      </c>
    </row>
    <row r="55" spans="1:9">
      <c r="A55" t="e" vm="112">
        <v>#VALUE!</v>
      </c>
      <c r="B55" t="str">
        <v>Feythabolis</v>
      </c>
      <c r="C55" t="str">
        <v>Fade</v>
      </c>
      <c r="D55" t="b">
        <v>1</v>
      </c>
      <c r="E55" t="str">
        <v>Genesis</v>
      </c>
      <c r="F55" t="b">
        <v>1</v>
      </c>
      <c r="G55" t="str">
        <v>Genesis</v>
      </c>
      <c r="H55" t="b">
        <v>1</v>
      </c>
      <c r="I55" t="str">
        <v>Syndicate</v>
      </c>
    </row>
    <row r="56" spans="1:9">
      <c r="A56" t="e" vm="113">
        <v>#VALUE!</v>
      </c>
      <c r="B56" t="str">
        <v>Outer Ring</v>
      </c>
      <c r="C56" t="str">
        <v>Feythabolis</v>
      </c>
      <c r="D56" t="b">
        <v>1</v>
      </c>
      <c r="E56" t="str">
        <v>G-R00031</v>
      </c>
      <c r="F56" t="b">
        <v>1</v>
      </c>
      <c r="G56" t="str">
        <v>G-R00031</v>
      </c>
      <c r="H56" t="b">
        <v>0</v>
      </c>
      <c r="I56" t="str">
        <v>Tash-Murkon</v>
      </c>
    </row>
    <row r="57" spans="1:9">
      <c r="A57" t="e" vm="114">
        <v>#VALUE!</v>
      </c>
      <c r="B57" t="str">
        <v>Fountain</v>
      </c>
      <c r="C57" t="str">
        <v>Fountain</v>
      </c>
      <c r="D57" t="b">
        <v>1</v>
      </c>
      <c r="E57" t="str">
        <v>Great Wildlands</v>
      </c>
      <c r="F57" t="b">
        <v>1</v>
      </c>
      <c r="G57" t="str">
        <v>Great Wildlands</v>
      </c>
      <c r="H57" t="b">
        <v>1</v>
      </c>
      <c r="I57" t="str">
        <v>Tenal</v>
      </c>
    </row>
    <row r="58" spans="1:9">
      <c r="A58" t="e" vm="115">
        <v>#VALUE!</v>
      </c>
      <c r="B58" t="str">
        <v>Paragon Soul</v>
      </c>
      <c r="C58" t="str">
        <v>F-R00030</v>
      </c>
      <c r="D58" t="b">
        <v>1</v>
      </c>
      <c r="E58" t="str">
        <v>Heimatar</v>
      </c>
      <c r="F58" t="b">
        <v>1</v>
      </c>
      <c r="G58" t="str">
        <v>Heimatar</v>
      </c>
      <c r="H58" t="b">
        <v>1</v>
      </c>
      <c r="I58" t="str">
        <v>Tenerifis</v>
      </c>
    </row>
    <row r="59" spans="1:9">
      <c r="A59" t="e" vm="116">
        <v>#VALUE!</v>
      </c>
      <c r="B59" t="str">
        <v>Delve</v>
      </c>
      <c r="C59" t="str">
        <v>Geminate</v>
      </c>
      <c r="D59" t="b">
        <v>1</v>
      </c>
      <c r="E59" t="str">
        <v>H-R00032</v>
      </c>
      <c r="F59" t="b">
        <v>1</v>
      </c>
      <c r="G59" t="str">
        <v>H-R00032</v>
      </c>
      <c r="H59" t="b">
        <v>0</v>
      </c>
      <c r="I59" t="str">
        <v>The Bleak Lands</v>
      </c>
    </row>
    <row r="60" spans="1:9">
      <c r="A60" t="e" vm="117">
        <v>#VALUE!</v>
      </c>
      <c r="B60" t="str">
        <v>Tenerifis</v>
      </c>
      <c r="C60" t="str">
        <v>Genesis</v>
      </c>
      <c r="D60" t="b">
        <v>1</v>
      </c>
      <c r="E60" t="str">
        <v>Immensea</v>
      </c>
      <c r="F60" t="b">
        <v>1</v>
      </c>
      <c r="G60" t="str">
        <v>Immensea</v>
      </c>
      <c r="H60" t="b">
        <v>1</v>
      </c>
      <c r="I60" t="str">
        <v>The Citadel</v>
      </c>
    </row>
    <row r="61" spans="1:9">
      <c r="A61" t="e" vm="118">
        <v>#VALUE!</v>
      </c>
      <c r="B61" t="str">
        <v>Omist</v>
      </c>
      <c r="C61" t="str">
        <v>G-R00031</v>
      </c>
      <c r="D61" t="b">
        <v>1</v>
      </c>
      <c r="E61" t="str">
        <v>Impass</v>
      </c>
      <c r="F61" t="b">
        <v>1</v>
      </c>
      <c r="G61" t="str">
        <v>Impass</v>
      </c>
      <c r="H61" t="b">
        <v>1</v>
      </c>
      <c r="I61" t="str">
        <v>The Forge</v>
      </c>
    </row>
    <row r="62" spans="1:9">
      <c r="A62" t="e" vm="119">
        <v>#VALUE!</v>
      </c>
      <c r="B62" t="str">
        <v>Period Basis</v>
      </c>
      <c r="C62" t="str">
        <v>Great Wildlands</v>
      </c>
      <c r="D62" t="b">
        <v>1</v>
      </c>
      <c r="E62" t="str">
        <v>Insmother</v>
      </c>
      <c r="F62" t="b">
        <v>1</v>
      </c>
      <c r="G62" t="str">
        <v>Insmother</v>
      </c>
      <c r="H62" t="b">
        <v>1</v>
      </c>
      <c r="I62" t="str">
        <v>The Kalevala Expanse</v>
      </c>
    </row>
    <row r="63" spans="1:9">
      <c r="A63" t="e" vm="120">
        <v>#VALUE!</v>
      </c>
      <c r="B63" t="str">
        <v>Essence</v>
      </c>
      <c r="C63" t="str">
        <v>Heimatar</v>
      </c>
      <c r="D63" t="b">
        <v>1</v>
      </c>
      <c r="E63" t="str">
        <v>J7HZ-F</v>
      </c>
      <c r="F63" t="b">
        <v>1</v>
      </c>
      <c r="G63" t="str">
        <v>J7HZ-F</v>
      </c>
      <c r="H63" t="b">
        <v>1</v>
      </c>
      <c r="I63" t="str">
        <v>The Spire</v>
      </c>
    </row>
    <row r="64" spans="1:9">
      <c r="A64" t="e" vm="121">
        <v>#VALUE!</v>
      </c>
      <c r="B64" t="str">
        <v>Kor-Azor</v>
      </c>
      <c r="C64" t="str">
        <v>H-R00032</v>
      </c>
      <c r="D64" t="b">
        <v>1</v>
      </c>
      <c r="E64" t="str">
        <v>Kador</v>
      </c>
      <c r="F64" t="b">
        <v>1</v>
      </c>
      <c r="G64" t="str">
        <v>Kador</v>
      </c>
      <c r="H64" t="b">
        <v>1</v>
      </c>
      <c r="I64" t="str">
        <v>Tribute</v>
      </c>
    </row>
    <row r="65" spans="1:9">
      <c r="A65" t="e" vm="122">
        <v>#VALUE!</v>
      </c>
      <c r="B65" t="str">
        <v>Perrigen Falls</v>
      </c>
      <c r="C65" t="str">
        <v>Immensea</v>
      </c>
      <c r="D65" t="b">
        <v>1</v>
      </c>
      <c r="E65" t="str">
        <v>Khanid</v>
      </c>
      <c r="F65" t="b">
        <v>1</v>
      </c>
      <c r="G65" t="str">
        <v>Khanid</v>
      </c>
      <c r="H65" t="b">
        <v>1</v>
      </c>
      <c r="I65" t="str">
        <v>UUA-F4</v>
      </c>
    </row>
    <row r="66" spans="1:9">
      <c r="A66" t="e" vm="123">
        <v>#VALUE!</v>
      </c>
      <c r="B66" t="str">
        <v>Genesis</v>
      </c>
      <c r="C66" t="str">
        <v>Impass</v>
      </c>
      <c r="D66" t="b">
        <v>1</v>
      </c>
      <c r="E66" t="str">
        <v>Kor-Azor</v>
      </c>
      <c r="F66" t="b">
        <v>1</v>
      </c>
      <c r="G66" t="str">
        <v>Kor-Azor</v>
      </c>
      <c r="H66" t="b">
        <v>1</v>
      </c>
      <c r="I66" t="str">
        <v>Vale of the Silent</v>
      </c>
    </row>
    <row r="67" spans="1:9">
      <c r="A67" t="e" vm="124">
        <v>#VALUE!</v>
      </c>
      <c r="B67" t="str">
        <v>Verge Vendor</v>
      </c>
      <c r="C67" t="str">
        <v>Insmother</v>
      </c>
      <c r="D67" t="b">
        <v>1</v>
      </c>
      <c r="E67" t="str">
        <v>K-R00033</v>
      </c>
      <c r="F67" t="b">
        <v>1</v>
      </c>
      <c r="G67" t="str">
        <v>K-R00033</v>
      </c>
      <c r="H67" t="b">
        <v>0</v>
      </c>
      <c r="I67" t="str">
        <v>Venal</v>
      </c>
    </row>
    <row r="68" spans="1:9">
      <c r="A68" t="e" vm="125">
        <v>#VALUE!</v>
      </c>
      <c r="B68" t="str">
        <v>Black Rise</v>
      </c>
      <c r="C68" t="str">
        <v>J7HZ-F</v>
      </c>
      <c r="D68" t="b">
        <v>1</v>
      </c>
      <c r="E68" t="str">
        <v>Lonetrek</v>
      </c>
      <c r="F68" t="b">
        <v>1</v>
      </c>
      <c r="G68" t="str">
        <v>Lonetrek</v>
      </c>
      <c r="H68" t="b">
        <v>1</v>
      </c>
      <c r="I68" t="str">
        <v>Verge Vendor</v>
      </c>
    </row>
    <row r="69" spans="1:9">
      <c r="A69" t="e" vm="126">
        <v>#VALUE!</v>
      </c>
      <c r="B69" t="str">
        <v>Pochven</v>
      </c>
      <c r="C69" t="str">
        <v>Kador</v>
      </c>
      <c r="D69" t="b">
        <v>1</v>
      </c>
      <c r="E69" t="str">
        <v>Malpais</v>
      </c>
      <c r="F69" t="b">
        <v>1</v>
      </c>
      <c r="G69" t="str">
        <v>Malpais</v>
      </c>
      <c r="H69" t="b">
        <v>1</v>
      </c>
      <c r="I69" t="str">
        <v>Wicked Creek</v>
      </c>
    </row>
    <row r="70" spans="1:9">
      <c r="A70" t="e" vm="127">
        <v>#VALUE!</v>
      </c>
      <c r="B70" t="str">
        <v>A-R00001</v>
      </c>
      <c r="C70" t="str">
        <v>Khanid</v>
      </c>
      <c r="D70" t="b">
        <v>1</v>
      </c>
      <c r="E70" t="str">
        <v>Metropolis</v>
      </c>
      <c r="F70" t="b">
        <v>1</v>
      </c>
      <c r="G70" t="str">
        <v>Metropolis</v>
      </c>
      <c r="H70" t="b">
        <v>1</v>
      </c>
    </row>
    <row r="71" spans="1:9">
      <c r="A71" t="e" vm="128">
        <v>#VALUE!</v>
      </c>
      <c r="B71" t="str">
        <v>A-R00002</v>
      </c>
      <c r="C71" t="str">
        <v>Kor-Azor</v>
      </c>
      <c r="D71" t="b">
        <v>1</v>
      </c>
      <c r="E71" t="str">
        <v>Molden Heath</v>
      </c>
      <c r="F71" t="b">
        <v>1</v>
      </c>
      <c r="G71" t="str">
        <v>Molden Heath</v>
      </c>
      <c r="H71" t="b">
        <v>1</v>
      </c>
    </row>
    <row r="72" spans="1:9">
      <c r="A72" t="e" vm="129">
        <v>#VALUE!</v>
      </c>
      <c r="B72" t="str">
        <v>A-R00003</v>
      </c>
      <c r="C72" t="str">
        <v>K-R00033</v>
      </c>
      <c r="D72" t="b">
        <v>1</v>
      </c>
      <c r="E72" t="str">
        <v>Oasa</v>
      </c>
      <c r="F72" t="b">
        <v>1</v>
      </c>
      <c r="G72" t="str">
        <v>Oasa</v>
      </c>
      <c r="H72" t="b">
        <v>1</v>
      </c>
    </row>
    <row r="73" spans="1:9">
      <c r="A73" t="e" vm="130">
        <v>#VALUE!</v>
      </c>
      <c r="B73" t="str">
        <v>B-R00004</v>
      </c>
      <c r="C73" t="str">
        <v>Lonetrek</v>
      </c>
      <c r="D73" t="b">
        <v>1</v>
      </c>
      <c r="E73" t="str">
        <v>Omist</v>
      </c>
      <c r="F73" t="b">
        <v>1</v>
      </c>
      <c r="G73" t="str">
        <v>Omist</v>
      </c>
      <c r="H73" t="b">
        <v>1</v>
      </c>
    </row>
    <row r="74" spans="1:9">
      <c r="A74" t="e" vm="131">
        <v>#VALUE!</v>
      </c>
      <c r="B74" t="str">
        <v>B-R00005</v>
      </c>
      <c r="C74" t="str">
        <v>Malpais</v>
      </c>
      <c r="D74" t="b">
        <v>1</v>
      </c>
      <c r="E74" t="str">
        <v>Outer Passage</v>
      </c>
      <c r="F74" t="b">
        <v>1</v>
      </c>
      <c r="G74" t="str">
        <v>Outer Passage</v>
      </c>
      <c r="H74" t="b">
        <v>1</v>
      </c>
    </row>
    <row r="75" spans="1:9">
      <c r="A75" t="e" vm="132">
        <v>#VALUE!</v>
      </c>
      <c r="B75" t="str">
        <v>B-R00006</v>
      </c>
      <c r="C75" t="str">
        <v>Metropolis</v>
      </c>
      <c r="D75" t="b">
        <v>1</v>
      </c>
      <c r="E75" t="str">
        <v>Outer Ring</v>
      </c>
      <c r="F75" t="b">
        <v>1</v>
      </c>
      <c r="G75" t="str">
        <v>Outer Ring</v>
      </c>
      <c r="H75" t="b">
        <v>1</v>
      </c>
    </row>
    <row r="76" spans="1:9">
      <c r="A76" t="e" vm="133">
        <v>#VALUE!</v>
      </c>
      <c r="B76" t="str">
        <v>B-R00007</v>
      </c>
      <c r="C76" t="str">
        <v>Molden Heath</v>
      </c>
      <c r="D76" t="b">
        <v>1</v>
      </c>
      <c r="E76" t="str">
        <v>Paragon Soul</v>
      </c>
      <c r="F76" t="b">
        <v>1</v>
      </c>
      <c r="G76" t="str">
        <v>Paragon Soul</v>
      </c>
      <c r="H76" t="b">
        <v>1</v>
      </c>
    </row>
    <row r="77" spans="1:9">
      <c r="A77" t="e" vm="134">
        <v>#VALUE!</v>
      </c>
      <c r="B77" t="str">
        <v>B-R00008</v>
      </c>
      <c r="C77" t="str">
        <v>Oasa</v>
      </c>
      <c r="D77" t="b">
        <v>1</v>
      </c>
      <c r="E77" t="str">
        <v>Period Basis</v>
      </c>
      <c r="F77" t="b">
        <v>1</v>
      </c>
      <c r="G77" t="str">
        <v>Period Basis</v>
      </c>
      <c r="H77" t="b">
        <v>1</v>
      </c>
    </row>
    <row r="78" spans="1:9">
      <c r="A78" t="e" vm="135">
        <v>#VALUE!</v>
      </c>
      <c r="B78" t="str">
        <v>C-R00009</v>
      </c>
      <c r="C78" t="str">
        <v>Omist</v>
      </c>
      <c r="D78" t="b">
        <v>1</v>
      </c>
      <c r="E78" t="str">
        <v>Perrigen Falls</v>
      </c>
      <c r="F78" t="b">
        <v>1</v>
      </c>
      <c r="G78" t="str">
        <v>Perrigen Falls</v>
      </c>
      <c r="H78" t="b">
        <v>1</v>
      </c>
    </row>
    <row r="79" spans="1:9">
      <c r="A79" t="e" vm="136">
        <v>#VALUE!</v>
      </c>
      <c r="B79" t="str">
        <v>C-R00010</v>
      </c>
      <c r="C79" t="str">
        <v>Outer Passage</v>
      </c>
      <c r="D79" t="b">
        <v>1</v>
      </c>
      <c r="E79" t="str">
        <v>Placid</v>
      </c>
      <c r="F79" t="b">
        <v>1</v>
      </c>
      <c r="G79" t="str">
        <v>Placid</v>
      </c>
      <c r="H79" t="b">
        <v>1</v>
      </c>
    </row>
    <row r="80" spans="1:9">
      <c r="A80" t="e" vm="137">
        <v>#VALUE!</v>
      </c>
      <c r="B80" t="str">
        <v>C-R00011</v>
      </c>
      <c r="C80" t="str">
        <v>Outer Ring</v>
      </c>
      <c r="D80" t="b">
        <v>1</v>
      </c>
      <c r="E80" t="str">
        <v>Pochven</v>
      </c>
      <c r="F80" t="b">
        <v>1</v>
      </c>
      <c r="G80" t="str">
        <v>Pochven</v>
      </c>
      <c r="H80" t="b">
        <v>1</v>
      </c>
    </row>
    <row r="81" spans="1:8">
      <c r="A81" t="e" vm="138">
        <v>#VALUE!</v>
      </c>
      <c r="B81" t="str">
        <v>C-R00012</v>
      </c>
      <c r="C81" t="str">
        <v>Paragon Soul</v>
      </c>
      <c r="D81" t="b">
        <v>1</v>
      </c>
      <c r="E81" t="str">
        <v>Providence</v>
      </c>
      <c r="F81" t="b">
        <v>1</v>
      </c>
      <c r="G81" t="str">
        <v>Providence</v>
      </c>
      <c r="H81" t="b">
        <v>1</v>
      </c>
    </row>
    <row r="82" spans="1:8">
      <c r="A82" t="e" vm="139">
        <v>#VALUE!</v>
      </c>
      <c r="B82" t="str">
        <v>C-R00013</v>
      </c>
      <c r="C82" t="str">
        <v>Period Basis</v>
      </c>
      <c r="D82" t="b">
        <v>1</v>
      </c>
      <c r="E82" t="str">
        <v>Pure Blind</v>
      </c>
      <c r="F82" t="b">
        <v>1</v>
      </c>
      <c r="G82" t="str">
        <v>Pure Blind</v>
      </c>
      <c r="H82" t="b">
        <v>1</v>
      </c>
    </row>
    <row r="83" spans="1:8">
      <c r="A83" t="e" vm="140">
        <v>#VALUE!</v>
      </c>
      <c r="B83" t="str">
        <v>C-R00014</v>
      </c>
      <c r="C83" t="str">
        <v>Perrigen Falls</v>
      </c>
      <c r="D83" t="b">
        <v>1</v>
      </c>
      <c r="E83" t="str">
        <v>Querious</v>
      </c>
      <c r="F83" t="b">
        <v>1</v>
      </c>
      <c r="G83" t="str">
        <v>Querious</v>
      </c>
      <c r="H83" t="b">
        <v>1</v>
      </c>
    </row>
    <row r="84" spans="1:8">
      <c r="A84" t="e" vm="141">
        <v>#VALUE!</v>
      </c>
      <c r="B84" t="str">
        <v>C-R00015</v>
      </c>
      <c r="C84" t="str">
        <v>Placid</v>
      </c>
      <c r="D84" t="b">
        <v>1</v>
      </c>
      <c r="E84" t="str">
        <v>Scalding Pass</v>
      </c>
      <c r="F84" t="b">
        <v>1</v>
      </c>
      <c r="G84" t="str">
        <v>Scalding Pass</v>
      </c>
      <c r="H84" t="b">
        <v>1</v>
      </c>
    </row>
    <row r="85" spans="1:8">
      <c r="A85" t="e" vm="142">
        <v>#VALUE!</v>
      </c>
      <c r="B85" t="str">
        <v>D-R00016</v>
      </c>
      <c r="C85" t="str">
        <v>Pochven</v>
      </c>
      <c r="D85" t="b">
        <v>1</v>
      </c>
      <c r="E85" t="str">
        <v>Sinq Laison</v>
      </c>
      <c r="F85" t="b">
        <v>1</v>
      </c>
      <c r="G85" t="str">
        <v>Sinq Laison</v>
      </c>
      <c r="H85" t="b">
        <v>1</v>
      </c>
    </row>
    <row r="86" spans="1:8">
      <c r="A86" t="e" vm="143">
        <v>#VALUE!</v>
      </c>
      <c r="B86" t="str">
        <v>D-R00017</v>
      </c>
      <c r="C86" t="str">
        <v>Providence</v>
      </c>
      <c r="D86" t="b">
        <v>1</v>
      </c>
      <c r="E86" t="str">
        <v>Solitude</v>
      </c>
      <c r="F86" t="b">
        <v>1</v>
      </c>
      <c r="G86" t="str">
        <v>Solitude</v>
      </c>
      <c r="H86" t="b">
        <v>1</v>
      </c>
    </row>
    <row r="87" spans="1:8">
      <c r="A87" t="e" vm="144">
        <v>#VALUE!</v>
      </c>
      <c r="B87" t="str">
        <v>D-R00018</v>
      </c>
      <c r="C87" t="str">
        <v>Pure Blind</v>
      </c>
      <c r="D87" t="b">
        <v>1</v>
      </c>
      <c r="E87" t="str">
        <v>Stain</v>
      </c>
      <c r="F87" t="b">
        <v>1</v>
      </c>
      <c r="G87" t="str">
        <v>Stain</v>
      </c>
      <c r="H87" t="b">
        <v>1</v>
      </c>
    </row>
    <row r="88" spans="1:8">
      <c r="A88" t="e" vm="145">
        <v>#VALUE!</v>
      </c>
      <c r="B88" t="str">
        <v>D-R00019</v>
      </c>
      <c r="C88" t="str">
        <v>Querious</v>
      </c>
      <c r="D88" t="b">
        <v>1</v>
      </c>
      <c r="E88" t="str">
        <v>Syndicate</v>
      </c>
      <c r="F88" t="b">
        <v>1</v>
      </c>
      <c r="G88" t="str">
        <v>Syndicate</v>
      </c>
      <c r="H88" t="b">
        <v>1</v>
      </c>
    </row>
    <row r="89" spans="1:8">
      <c r="A89" t="e" vm="146">
        <v>#VALUE!</v>
      </c>
      <c r="B89" t="str">
        <v>D-R00020</v>
      </c>
      <c r="C89" t="str">
        <v>Scalding Pass</v>
      </c>
      <c r="D89" t="b">
        <v>1</v>
      </c>
      <c r="E89" t="str">
        <v>Tash-Murkon</v>
      </c>
      <c r="F89" t="b">
        <v>1</v>
      </c>
      <c r="G89" t="str">
        <v>Tash-Murkon</v>
      </c>
      <c r="H89" t="b">
        <v>1</v>
      </c>
    </row>
    <row r="90" spans="1:8">
      <c r="A90" t="e" vm="147">
        <v>#VALUE!</v>
      </c>
      <c r="B90" t="str">
        <v>D-R00021</v>
      </c>
      <c r="C90" t="str">
        <v>Sinq Laison</v>
      </c>
      <c r="D90" t="b">
        <v>1</v>
      </c>
      <c r="E90" t="str">
        <v>Tenal</v>
      </c>
      <c r="F90" t="b">
        <v>1</v>
      </c>
      <c r="G90" t="str">
        <v>Tenal</v>
      </c>
      <c r="H90" t="b">
        <v>1</v>
      </c>
    </row>
    <row r="91" spans="1:8">
      <c r="A91" t="e" vm="148">
        <v>#VALUE!</v>
      </c>
      <c r="B91" t="str">
        <v>D-R00022</v>
      </c>
      <c r="C91" t="str">
        <v>Solitude</v>
      </c>
      <c r="D91" t="b">
        <v>1</v>
      </c>
      <c r="E91" t="str">
        <v>Tenerifis</v>
      </c>
      <c r="F91" t="b">
        <v>1</v>
      </c>
      <c r="G91" t="str">
        <v>Tenerifis</v>
      </c>
      <c r="H91" t="b">
        <v>1</v>
      </c>
    </row>
    <row r="92" spans="1:8">
      <c r="A92" t="e" vm="149">
        <v>#VALUE!</v>
      </c>
      <c r="B92" t="str">
        <v>D-R00023</v>
      </c>
      <c r="C92" t="str">
        <v>Stain</v>
      </c>
      <c r="D92" t="b">
        <v>1</v>
      </c>
      <c r="E92" t="str">
        <v>The Bleak Lands</v>
      </c>
      <c r="F92" t="b">
        <v>1</v>
      </c>
      <c r="G92" t="str">
        <v>The Bleak Lands</v>
      </c>
      <c r="H92" t="b">
        <v>1</v>
      </c>
    </row>
    <row r="93" spans="1:8">
      <c r="A93" t="e" vm="150">
        <v>#VALUE!</v>
      </c>
      <c r="B93" t="str">
        <v>E-R00024</v>
      </c>
      <c r="C93" t="str">
        <v>Syndicate</v>
      </c>
      <c r="D93" t="b">
        <v>1</v>
      </c>
      <c r="E93" t="str">
        <v>The Citadel</v>
      </c>
      <c r="F93" t="b">
        <v>1</v>
      </c>
      <c r="G93" t="str">
        <v>The Citadel</v>
      </c>
      <c r="H93" t="b">
        <v>1</v>
      </c>
    </row>
    <row r="94" spans="1:8">
      <c r="A94" t="e" vm="151">
        <v>#VALUE!</v>
      </c>
      <c r="B94" t="str">
        <v>E-R00025</v>
      </c>
      <c r="C94" t="str">
        <v>Tash-Murkon</v>
      </c>
      <c r="D94" t="b">
        <v>1</v>
      </c>
      <c r="E94" t="str">
        <v>The Forge</v>
      </c>
      <c r="F94" t="b">
        <v>1</v>
      </c>
      <c r="G94" t="str">
        <v>The Forge</v>
      </c>
      <c r="H94" t="b">
        <v>1</v>
      </c>
    </row>
    <row r="95" spans="1:8">
      <c r="A95" t="e" vm="152">
        <v>#VALUE!</v>
      </c>
      <c r="B95" t="str">
        <v>E-R00026</v>
      </c>
      <c r="C95" t="str">
        <v>Tenal</v>
      </c>
      <c r="D95" t="b">
        <v>1</v>
      </c>
      <c r="E95" t="str">
        <v>The Kalevala Expanse</v>
      </c>
      <c r="F95" t="b">
        <v>1</v>
      </c>
      <c r="G95" t="str">
        <v>The Kalevala Expanse</v>
      </c>
      <c r="H95" t="b">
        <v>1</v>
      </c>
    </row>
    <row r="96" spans="1:8">
      <c r="A96" t="e" vm="153">
        <v>#VALUE!</v>
      </c>
      <c r="B96" t="str">
        <v>E-R00027</v>
      </c>
      <c r="C96" t="str">
        <v>Tenerifis</v>
      </c>
      <c r="D96" t="b">
        <v>1</v>
      </c>
      <c r="E96" t="str">
        <v>The Spire</v>
      </c>
      <c r="F96" t="b">
        <v>1</v>
      </c>
      <c r="G96" t="str">
        <v>The Spire</v>
      </c>
      <c r="H96" t="b">
        <v>1</v>
      </c>
    </row>
    <row r="97" spans="1:8">
      <c r="A97" t="e" vm="154">
        <v>#VALUE!</v>
      </c>
      <c r="B97" t="str">
        <v>E-R00028</v>
      </c>
      <c r="C97" t="str">
        <v>The Bleak Lands</v>
      </c>
      <c r="D97" t="b">
        <v>1</v>
      </c>
      <c r="E97" t="str">
        <v>Tribute</v>
      </c>
      <c r="F97" t="b">
        <v>1</v>
      </c>
      <c r="G97" t="str">
        <v>Tribute</v>
      </c>
      <c r="H97" t="b">
        <v>1</v>
      </c>
    </row>
    <row r="98" spans="1:8">
      <c r="A98" t="e" vm="155">
        <v>#VALUE!</v>
      </c>
      <c r="B98" t="str">
        <v>E-R00029</v>
      </c>
      <c r="C98" t="str">
        <v>The Citadel</v>
      </c>
      <c r="D98" t="b">
        <v>1</v>
      </c>
      <c r="E98" t="str">
        <v>UUA-F4</v>
      </c>
      <c r="F98" t="b">
        <v>1</v>
      </c>
      <c r="G98" t="str">
        <v>UUA-F4</v>
      </c>
      <c r="H98" t="b">
        <v>1</v>
      </c>
    </row>
    <row r="99" spans="1:8">
      <c r="A99" t="e" vm="156">
        <v>#VALUE!</v>
      </c>
      <c r="B99" t="str">
        <v>F-R00030</v>
      </c>
      <c r="C99" t="str">
        <v>The Forge</v>
      </c>
      <c r="D99" t="b">
        <v>1</v>
      </c>
      <c r="E99" t="str">
        <v>Vale of the Silent</v>
      </c>
      <c r="F99" t="b">
        <v>1</v>
      </c>
      <c r="G99" t="str">
        <v>Vale of the Silent</v>
      </c>
      <c r="H99" t="b">
        <v>1</v>
      </c>
    </row>
    <row r="100" spans="1:8">
      <c r="A100" t="e" vm="157">
        <v>#VALUE!</v>
      </c>
      <c r="B100" t="str">
        <v>G-R00031</v>
      </c>
      <c r="C100" t="str">
        <v>The Kalevala Expanse</v>
      </c>
      <c r="D100" t="b">
        <v>1</v>
      </c>
      <c r="E100" t="str">
        <v>Venal</v>
      </c>
      <c r="F100" t="b">
        <v>1</v>
      </c>
      <c r="G100" t="str">
        <v>Venal</v>
      </c>
      <c r="H100" t="b">
        <v>1</v>
      </c>
    </row>
    <row r="101" spans="1:8">
      <c r="A101" t="e" vm="158">
        <v>#VALUE!</v>
      </c>
      <c r="B101" t="str">
        <v>H-R00032</v>
      </c>
      <c r="C101" t="str">
        <v>The Spire</v>
      </c>
      <c r="D101" t="b">
        <v>1</v>
      </c>
      <c r="E101" t="str">
        <v>Verge Vendor</v>
      </c>
      <c r="F101" t="b">
        <v>1</v>
      </c>
      <c r="G101" t="str">
        <v>Verge Vendor</v>
      </c>
      <c r="H101" t="b">
        <v>1</v>
      </c>
    </row>
    <row r="102" spans="1:8">
      <c r="A102" t="e" vm="159">
        <v>#VALUE!</v>
      </c>
      <c r="B102" t="str">
        <v>K-R00033</v>
      </c>
      <c r="C102" t="str">
        <v>Tribute</v>
      </c>
      <c r="D102" t="b">
        <v>1</v>
      </c>
      <c r="E102" t="str">
        <v>VR-01</v>
      </c>
      <c r="F102" t="b">
        <v>0</v>
      </c>
      <c r="G102" t="str">
        <v>Wicked Creek</v>
      </c>
      <c r="H102" t="b">
        <v>1</v>
      </c>
    </row>
    <row r="103" spans="1:8">
      <c r="A103" t="e" vm="160">
        <v>#VALUE!</v>
      </c>
      <c r="B103" t="str">
        <v>ADR01</v>
      </c>
      <c r="C103" t="str">
        <v>UUA-F4</v>
      </c>
      <c r="D103" t="b">
        <v>1</v>
      </c>
      <c r="E103" t="str">
        <v>VR-02</v>
      </c>
      <c r="F103" t="b">
        <v>0</v>
      </c>
    </row>
    <row r="104" spans="1:8">
      <c r="A104" t="e" vm="161">
        <v>#VALUE!</v>
      </c>
      <c r="B104" t="str">
        <v>ADR02</v>
      </c>
      <c r="C104" t="str">
        <v>Vale of the Silent</v>
      </c>
      <c r="D104" t="b">
        <v>1</v>
      </c>
      <c r="E104" t="str">
        <v>VR-03</v>
      </c>
      <c r="F104" t="b">
        <v>0</v>
      </c>
    </row>
    <row r="105" spans="1:8">
      <c r="A105" t="e" vm="162">
        <v>#VALUE!</v>
      </c>
      <c r="B105" t="str">
        <v>ADR03</v>
      </c>
      <c r="C105" t="str">
        <v>Venal</v>
      </c>
      <c r="D105" t="b">
        <v>1</v>
      </c>
      <c r="E105" t="str">
        <v>VR-04</v>
      </c>
      <c r="F105" t="b">
        <v>0</v>
      </c>
    </row>
    <row r="106" spans="1:8">
      <c r="A106" t="e" vm="163">
        <v>#VALUE!</v>
      </c>
      <c r="B106" t="str">
        <v>ADR04</v>
      </c>
      <c r="C106" t="str">
        <v>Verge Vendor</v>
      </c>
      <c r="D106" t="b">
        <v>1</v>
      </c>
      <c r="E106" t="str">
        <v>VR-05</v>
      </c>
      <c r="F106" t="b">
        <v>0</v>
      </c>
    </row>
    <row r="107" spans="1:8">
      <c r="A107" t="e" vm="164">
        <v>#VALUE!</v>
      </c>
      <c r="B107" t="str">
        <v>ADR05</v>
      </c>
      <c r="C107" t="str">
        <v>VR-01</v>
      </c>
      <c r="D107" t="b">
        <v>1</v>
      </c>
      <c r="E107" t="str">
        <v>Wicked Creek</v>
      </c>
      <c r="F107" t="b">
        <v>1</v>
      </c>
    </row>
    <row r="108" spans="1:8">
      <c r="A108" t="e" vm="165">
        <v>#VALUE!</v>
      </c>
      <c r="B108" t="str">
        <v>VR-01</v>
      </c>
      <c r="C108" t="str">
        <v>VR-02</v>
      </c>
      <c r="D108" t="b">
        <v>1</v>
      </c>
    </row>
    <row r="109" spans="1:8">
      <c r="A109" t="e" vm="166">
        <v>#VALUE!</v>
      </c>
      <c r="B109" t="str">
        <v>VR-02</v>
      </c>
      <c r="C109" t="str">
        <v>VR-03</v>
      </c>
      <c r="D109" t="b">
        <v>1</v>
      </c>
    </row>
    <row r="110" spans="1:8">
      <c r="A110" t="e" vm="167">
        <v>#VALUE!</v>
      </c>
      <c r="B110" t="str">
        <v>VR-03</v>
      </c>
      <c r="C110" t="str">
        <v>VR-04</v>
      </c>
      <c r="D110" t="b">
        <v>1</v>
      </c>
    </row>
    <row r="111" spans="1:8">
      <c r="A111" t="e" vm="168">
        <v>#VALUE!</v>
      </c>
      <c r="B111" t="str">
        <v>VR-04</v>
      </c>
      <c r="C111" t="str">
        <v>VR-05</v>
      </c>
      <c r="D111" t="b">
        <v>1</v>
      </c>
    </row>
    <row r="112" spans="1:8">
      <c r="A112" t="e" vm="169">
        <v>#VALUE!</v>
      </c>
      <c r="B112" t="str">
        <v>VR-05</v>
      </c>
      <c r="C112" t="str">
        <v>Wicked Creek</v>
      </c>
      <c r="D112" t="b">
        <v>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A1B40E288BE20448B5DC67D68D59600" ma:contentTypeVersion="4" ma:contentTypeDescription="Create a new document." ma:contentTypeScope="" ma:versionID="2156357d6e300be4d2aaea85bb601a37">
  <xsd:schema xmlns:xsd="http://www.w3.org/2001/XMLSchema" xmlns:xs="http://www.w3.org/2001/XMLSchema" xmlns:p="http://schemas.microsoft.com/office/2006/metadata/properties" xmlns:ns2="4c87d58d-fe99-4aed-80f4-267bec8d563c" xmlns:ns3="283b2ae0-b60a-4525-8519-012cbd3c9671" targetNamespace="http://schemas.microsoft.com/office/2006/metadata/properties" ma:root="true" ma:fieldsID="c474c87d939ace021ed6f44226559840" ns2:_="" ns3:_="">
    <xsd:import namespace="4c87d58d-fe99-4aed-80f4-267bec8d563c"/>
    <xsd:import namespace="283b2ae0-b60a-4525-8519-012cbd3c967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87d58d-fe99-4aed-80f4-267bec8d56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83b2ae0-b60a-4525-8519-012cbd3c967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283b2ae0-b60a-4525-8519-012cbd3c9671">
      <UserInfo>
        <DisplayName>Daniel Ramotowski</DisplayName>
        <AccountId>11</AccountId>
        <AccountType/>
      </UserInfo>
    </SharedWithUsers>
  </documentManagement>
</p:properties>
</file>

<file path=customXml/itemProps1.xml><?xml version="1.0" encoding="utf-8"?>
<ds:datastoreItem xmlns:ds="http://schemas.openxmlformats.org/officeDocument/2006/customXml" ds:itemID="{14BFD644-92D9-4D71-9C11-DD2078A0BB4B}"/>
</file>

<file path=customXml/itemProps2.xml><?xml version="1.0" encoding="utf-8"?>
<ds:datastoreItem xmlns:ds="http://schemas.openxmlformats.org/officeDocument/2006/customXml" ds:itemID="{9E067B28-3289-4AE8-A64A-8574624DBA69}"/>
</file>

<file path=customXml/itemProps3.xml><?xml version="1.0" encoding="utf-8"?>
<ds:datastoreItem xmlns:ds="http://schemas.openxmlformats.org/officeDocument/2006/customXml" ds:itemID="{FFA3B525-7DAB-421F-99E2-B0778F226EA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Ramotowski</dc:creator>
  <cp:keywords/>
  <dc:description/>
  <cp:lastModifiedBy>Daniel Ramotowski</cp:lastModifiedBy>
  <cp:revision/>
  <dcterms:created xsi:type="dcterms:W3CDTF">2023-02-13T12:25:49Z</dcterms:created>
  <dcterms:modified xsi:type="dcterms:W3CDTF">2023-06-23T11:49:38Z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0x0101004A1B40E288BE20448B5DC67D68D59600</vt:lpwstr>
  </property>
</Properties>
</file>