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filterPrivacy="1" defaultThemeVersion="166925"/>
  <xr:revisionPtr revIDLastSave="0" documentId="13_ncr:1_{673781C1-CF54-4AF2-A1CF-5A2C520C8895}" xr6:coauthVersionLast="45" xr6:coauthVersionMax="45" xr10:uidLastSave="{00000000-0000-0000-0000-000000000000}"/>
  <bookViews>
    <workbookView xWindow="-108" yWindow="-108" windowWidth="23256" windowHeight="12576" firstSheet="8" activeTab="13" xr2:uid="{8BE830AB-C460-4509-A25F-A09529FC018F}"/>
  </bookViews>
  <sheets>
    <sheet name="State of the Union" sheetId="8" r:id="rId1"/>
    <sheet name="Convention Speeches" sheetId="6" r:id="rId2"/>
    <sheet name="2012 Election Season" sheetId="2" r:id="rId3"/>
    <sheet name="2016 Election Season" sheetId="3" r:id="rId4"/>
    <sheet name="DNC Day 1 Instant" sheetId="1" r:id="rId5"/>
    <sheet name="DNC Day 1 Aftermath" sheetId="5" r:id="rId6"/>
    <sheet name="DNC Day 2 Instant" sheetId="4" r:id="rId7"/>
    <sheet name="DNC Day 2 Aftermath" sheetId="7" r:id="rId8"/>
    <sheet name="DNC Day 3 Instant" sheetId="9" r:id="rId9"/>
    <sheet name="DNC Day 3 Aftermath" sheetId="10" r:id="rId10"/>
    <sheet name="DNC Day 4 Instant" sheetId="12" r:id="rId11"/>
    <sheet name="DNC Day 4 Aftermath" sheetId="13" r:id="rId12"/>
    <sheet name="RNC 2020" sheetId="14" r:id="rId13"/>
    <sheet name="Comparison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0" i="14" l="1"/>
  <c r="O29" i="14"/>
  <c r="AC31" i="14"/>
  <c r="AC30" i="14"/>
  <c r="BE31" i="14"/>
  <c r="AQ31" i="14"/>
  <c r="AQ30" i="14"/>
  <c r="BE30" i="14"/>
  <c r="AY29" i="14" l="1"/>
  <c r="AK28" i="14" l="1"/>
  <c r="AE24" i="15" l="1"/>
  <c r="AD24" i="15"/>
  <c r="AC24" i="15"/>
  <c r="AB24" i="15"/>
  <c r="AA24" i="15"/>
  <c r="Z27" i="15" s="1"/>
  <c r="Z24" i="15"/>
  <c r="W24" i="15"/>
  <c r="V24" i="15"/>
  <c r="U24" i="15"/>
  <c r="T24" i="15"/>
  <c r="S24" i="15"/>
  <c r="R27" i="15" s="1"/>
  <c r="R24" i="15"/>
  <c r="Z26" i="15" l="1"/>
  <c r="Z28" i="15"/>
  <c r="R28" i="15"/>
  <c r="R26" i="15"/>
  <c r="O24" i="15"/>
  <c r="N24" i="15"/>
  <c r="M24" i="15"/>
  <c r="L24" i="15"/>
  <c r="K24" i="15"/>
  <c r="J27" i="15" s="1"/>
  <c r="J24" i="15"/>
  <c r="C24" i="15"/>
  <c r="D24" i="15"/>
  <c r="E24" i="15"/>
  <c r="AK2" i="15" s="1"/>
  <c r="F24" i="15"/>
  <c r="B28" i="15" s="1"/>
  <c r="G24" i="15"/>
  <c r="AK4" i="15" s="1"/>
  <c r="B24" i="15"/>
  <c r="I19" i="14"/>
  <c r="AX3" i="15" l="1"/>
  <c r="AJ3" i="15"/>
  <c r="AK3" i="15"/>
  <c r="B27" i="15"/>
  <c r="AJ4" i="15"/>
  <c r="B26" i="15"/>
  <c r="AJ2" i="15"/>
  <c r="AL2" i="15" s="1"/>
  <c r="AR2" i="15" s="1"/>
  <c r="AL3" i="15"/>
  <c r="AU3" i="15"/>
  <c r="AU2" i="15"/>
  <c r="AO3" i="15"/>
  <c r="J28" i="15"/>
  <c r="J26" i="15"/>
  <c r="W26" i="14"/>
  <c r="AL4" i="15" l="1"/>
  <c r="AX2" i="15"/>
  <c r="AR3" i="15"/>
  <c r="AO2" i="15"/>
  <c r="B66" i="14"/>
  <c r="B65" i="14"/>
  <c r="B48" i="14"/>
  <c r="B47" i="14"/>
  <c r="B27" i="14" l="1"/>
  <c r="B26" i="14"/>
  <c r="B12" i="14"/>
  <c r="B11" i="14"/>
  <c r="I2" i="13" l="1"/>
  <c r="H2" i="13"/>
  <c r="I2" i="12"/>
  <c r="H2" i="12"/>
  <c r="J2" i="12" l="1"/>
  <c r="M2" i="12" s="1"/>
  <c r="J2" i="13"/>
  <c r="N2" i="13" s="1"/>
  <c r="P3" i="6"/>
  <c r="O3" i="6"/>
  <c r="P4" i="6"/>
  <c r="O4" i="6"/>
  <c r="K4" i="6"/>
  <c r="J4" i="6"/>
  <c r="P2" i="6"/>
  <c r="O2" i="6"/>
  <c r="I2" i="10"/>
  <c r="H2" i="10"/>
  <c r="N2" i="12" l="1"/>
  <c r="O2" i="12" s="1"/>
  <c r="M2" i="13"/>
  <c r="O2" i="13" s="1"/>
  <c r="J2" i="10"/>
  <c r="N2" i="10" s="1"/>
  <c r="I2" i="9"/>
  <c r="H2" i="9"/>
  <c r="M2" i="10" l="1"/>
  <c r="O2" i="10" s="1"/>
  <c r="J2" i="9"/>
  <c r="N2" i="9" s="1"/>
  <c r="I2" i="7"/>
  <c r="H2" i="7"/>
  <c r="M2" i="9" l="1"/>
  <c r="O2" i="9" s="1"/>
  <c r="J2" i="7"/>
  <c r="M2" i="7" s="1"/>
  <c r="Z21" i="5"/>
  <c r="S4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" i="5"/>
  <c r="V2" i="5"/>
  <c r="L3" i="8"/>
  <c r="L2" i="8"/>
  <c r="K3" i="8"/>
  <c r="K2" i="8"/>
  <c r="H3" i="8"/>
  <c r="H4" i="8"/>
  <c r="H5" i="8"/>
  <c r="H6" i="8"/>
  <c r="H7" i="8"/>
  <c r="H8" i="8"/>
  <c r="H9" i="8"/>
  <c r="H10" i="8"/>
  <c r="H11" i="8"/>
  <c r="H12" i="8"/>
  <c r="H13" i="8"/>
  <c r="H2" i="8"/>
  <c r="H2" i="1"/>
  <c r="G2" i="1"/>
  <c r="I2" i="5"/>
  <c r="H2" i="5"/>
  <c r="O2" i="7" l="1"/>
  <c r="N2" i="7"/>
  <c r="J2" i="5"/>
  <c r="M2" i="5" s="1"/>
  <c r="I2" i="4"/>
  <c r="H2" i="4"/>
  <c r="N2" i="5" l="1"/>
  <c r="O2" i="5"/>
  <c r="J2" i="4"/>
  <c r="N2" i="4" s="1"/>
  <c r="K3" i="6"/>
  <c r="J3" i="6"/>
  <c r="K2" i="6"/>
  <c r="J2" i="6"/>
  <c r="M2" i="4" l="1"/>
  <c r="O2" i="4" s="1"/>
  <c r="K8" i="3"/>
  <c r="J8" i="3"/>
  <c r="I8" i="3"/>
  <c r="K7" i="3"/>
  <c r="J7" i="3"/>
  <c r="I7" i="3"/>
  <c r="J3" i="3"/>
  <c r="I3" i="3"/>
  <c r="J2" i="3"/>
  <c r="I2" i="3"/>
  <c r="K3" i="3"/>
  <c r="K2" i="3"/>
  <c r="L3" i="3"/>
  <c r="L2" i="3"/>
  <c r="F3" i="3"/>
  <c r="F4" i="3"/>
  <c r="F5" i="3"/>
  <c r="F9" i="3"/>
  <c r="F10" i="3"/>
  <c r="F11" i="3"/>
  <c r="F12" i="3"/>
  <c r="F2" i="3"/>
  <c r="D7" i="2" l="1"/>
  <c r="D6" i="2"/>
  <c r="C7" i="2"/>
  <c r="C6" i="2"/>
  <c r="I2" i="1" l="1"/>
  <c r="L2" i="1" s="1"/>
  <c r="M2" i="1" l="1"/>
  <c r="N2" i="1" s="1"/>
</calcChain>
</file>

<file path=xl/sharedStrings.xml><?xml version="1.0" encoding="utf-8"?>
<sst xmlns="http://schemas.openxmlformats.org/spreadsheetml/2006/main" count="1623" uniqueCount="645">
  <si>
    <t>https://www.youtube.com/watch?v=YCLHePKNwCY</t>
  </si>
  <si>
    <t>Website</t>
  </si>
  <si>
    <t>Likes</t>
  </si>
  <si>
    <t>Dislikes</t>
  </si>
  <si>
    <t>Fox News</t>
  </si>
  <si>
    <t>Fox Business</t>
  </si>
  <si>
    <t>https://www.youtube.com/watch?v=_DFqoEwsPbA</t>
  </si>
  <si>
    <t>Joe Biden</t>
  </si>
  <si>
    <t>https://www.youtube.com/watch?v=z0hNCHcJkmw</t>
  </si>
  <si>
    <t>https://www.youtube.com/watch?v=7wPSLVWPf6k</t>
  </si>
  <si>
    <t>MSNBC</t>
  </si>
  <si>
    <t>https://www.youtube.com/watch?v=LnVhUUw-WrQ</t>
  </si>
  <si>
    <t>ABC News</t>
  </si>
  <si>
    <t>https://www.youtube.com/watch?v=xMUdHsnEzRk</t>
  </si>
  <si>
    <t>NBC News</t>
  </si>
  <si>
    <t>https://www.youtube.com/watch?v=hQq7ZSgvhtU</t>
  </si>
  <si>
    <t>2020 Democratic National Convention</t>
  </si>
  <si>
    <t>https://www.youtube.com/watch?v=u3C2U84ilU4</t>
  </si>
  <si>
    <t>CBS News</t>
  </si>
  <si>
    <t>https://www.youtube.com/watch?v=uBJabgcHP3Q</t>
  </si>
  <si>
    <t>USA Today</t>
  </si>
  <si>
    <t>https://www.youtube.com/watch?v=KGVwc02FEaQ</t>
  </si>
  <si>
    <t>PBS Newshour</t>
  </si>
  <si>
    <t>https://www.youtube.com/watch?v=jRRaA9d3bCA</t>
  </si>
  <si>
    <t>CNBC Television</t>
  </si>
  <si>
    <t>https://www.youtube.com/watch?v=A61rL7W8ou4</t>
  </si>
  <si>
    <t>https://www.youtube.com/watch?v=TN1af8tKF9U</t>
  </si>
  <si>
    <t>Bloomberg QuickTake News</t>
  </si>
  <si>
    <t>Bloomberg Politics</t>
  </si>
  <si>
    <t>The Democrats</t>
  </si>
  <si>
    <t>https://www.youtube.com/watch?v=mGe3uM07L68</t>
  </si>
  <si>
    <t>https://www.youtube.com/watch?v=x4Zrx4j3Wls</t>
  </si>
  <si>
    <t>Global News</t>
  </si>
  <si>
    <t>https://www.youtube.com/watch?v=H7_N5TM-4UY</t>
  </si>
  <si>
    <t>Politico</t>
  </si>
  <si>
    <t>https://www.youtube.com/watch?v=YIq3OPVKq8c</t>
  </si>
  <si>
    <t>The Hill</t>
  </si>
  <si>
    <t>https://www.youtube.com/watch?v=JuZDGe5g56M</t>
  </si>
  <si>
    <t>C-Span</t>
  </si>
  <si>
    <t>https://www.youtube.com/watch?v=_K0lHdNilgE</t>
  </si>
  <si>
    <t>Guardian News</t>
  </si>
  <si>
    <t>Yahoo Finance</t>
  </si>
  <si>
    <t>https://www.youtube.com/watch?v=WeyG-2zUipA</t>
  </si>
  <si>
    <t>https://www.youtube.com/watch?v=sjRQvK-xf-U</t>
  </si>
  <si>
    <t>Washington Post</t>
  </si>
  <si>
    <t>Total</t>
  </si>
  <si>
    <t>Percentage</t>
  </si>
  <si>
    <t>https://www.youtube.com/watch?v=VOnbK43-ujs</t>
  </si>
  <si>
    <t>https://www.youtube.com/watch?v=DcD_7WOg2pk</t>
  </si>
  <si>
    <t>Election 2012 Last Day RNC Convention Coverage</t>
  </si>
  <si>
    <t>Election 2012 Last Day DNC Convention Coverage</t>
  </si>
  <si>
    <t>Views</t>
  </si>
  <si>
    <t>Total Ratings</t>
  </si>
  <si>
    <t>Approval</t>
  </si>
  <si>
    <t>Links to New York Time's livestream</t>
  </si>
  <si>
    <t>Description</t>
  </si>
  <si>
    <t>Links to PBS's livestream</t>
  </si>
  <si>
    <t>https://www.youtube.com/watch?v=W7-GbkAZclc</t>
  </si>
  <si>
    <t>https://www.youtube.com/watch?v=xzFWdAs5VTc</t>
  </si>
  <si>
    <t>https://www.youtube.com/watch?v=mTf1wjDHlf8</t>
  </si>
  <si>
    <t>https://www.youtube.com/watch?v=omOJvwlcvRc</t>
  </si>
  <si>
    <t>https://www.youtube.com/watch?v=1x5axmyoinM</t>
  </si>
  <si>
    <t>https://www.youtube.com/watch?v=uMjh7YEaEUE</t>
  </si>
  <si>
    <t>https://www.youtube.com/watch?v=8989mGLSnCE</t>
  </si>
  <si>
    <t>https://www.youtube.com/watch?v=YMCn4O4yZQQ</t>
  </si>
  <si>
    <t>Full 2016 Democratic National Convention - Day 1</t>
  </si>
  <si>
    <t>Full 2016 Democratic National Convention - Day 2</t>
  </si>
  <si>
    <t>Full 2016 Democratic National Convention - Day 3</t>
  </si>
  <si>
    <t>Full 2016 Democratic National Convention - Day 4</t>
  </si>
  <si>
    <t>Full 2016 Republican National Convention - Day 1</t>
  </si>
  <si>
    <t>Full 2016 Republican National Convention - Day 2</t>
  </si>
  <si>
    <t>Full 2016 Republican National Convention - Day 3</t>
  </si>
  <si>
    <t>Full 2016 Republican National Convention - Day 4</t>
  </si>
  <si>
    <t>Full 2016 Republican National Convention</t>
  </si>
  <si>
    <t xml:space="preserve">Full 2016 Democratic National Convention </t>
  </si>
  <si>
    <t>Total Views</t>
  </si>
  <si>
    <t>Total Likes</t>
  </si>
  <si>
    <t>Total Dislikes</t>
  </si>
  <si>
    <t>Like Rating</t>
  </si>
  <si>
    <t>Dislike Rating</t>
  </si>
  <si>
    <t>Total Rating</t>
  </si>
  <si>
    <t>https://www.youtube.com/watch?v=ato7BtisXzE</t>
  </si>
  <si>
    <t>https://www.youtube.com/watch?v=kv8eiDvrHJ4</t>
  </si>
  <si>
    <t>https://www.youtube.com/watch?v=yZCrIeRkMhA</t>
  </si>
  <si>
    <t>https://www.youtube.com/watch?v=tQGsP8mnHsg</t>
  </si>
  <si>
    <t>C-SPAN</t>
  </si>
  <si>
    <t>Senator Barack Obama's Full Speech to the DNC</t>
  </si>
  <si>
    <t>BarackObamadotcom</t>
  </si>
  <si>
    <t>Channel</t>
  </si>
  <si>
    <t>Barack Obama at the 2008 DNC</t>
  </si>
  <si>
    <t>Barack Obama Acceptance Speech</t>
  </si>
  <si>
    <t>https://www.youtube.com/watch?v=Hd8MFmUDbg4</t>
  </si>
  <si>
    <t>President Barack Obama DNC Speech Complete</t>
  </si>
  <si>
    <t>https://www.youtube.com/watch?v=D9BH9iaKKh8</t>
  </si>
  <si>
    <t>The New York Times</t>
  </si>
  <si>
    <t>President Barack Obama's Full DNC Speech</t>
  </si>
  <si>
    <t>https://www.youtube.com/watch?v=kKQV9bEcV28</t>
  </si>
  <si>
    <t>President Obama Acceptance Speech at 2012 Democratic National Convention</t>
  </si>
  <si>
    <t>https://www.youtube.com/watch?v=2rl8Ou84s5U</t>
  </si>
  <si>
    <t>President Barack Obama's Remarks at the 2012 Democratic National Conventio</t>
  </si>
  <si>
    <t>https://www.youtube.com/watch?v=U78YCzQmyfA</t>
  </si>
  <si>
    <t>President Obama's full speech at the 2012 Democratic National Convention</t>
  </si>
  <si>
    <t>https://www.youtube.com/watch?v=3E0A4Rvj5WA</t>
  </si>
  <si>
    <t>Bawn Media Group</t>
  </si>
  <si>
    <t>President Barack Obama DNC Acceptance Speech 2012</t>
  </si>
  <si>
    <t>https://www.youtube.com/watch?v=Dyo5THnVkQM</t>
  </si>
  <si>
    <t>CNN</t>
  </si>
  <si>
    <t>Watch President Obama's full DNC speech</t>
  </si>
  <si>
    <t>https://www.youtube.com/watch?v=OykLAV-69QE</t>
  </si>
  <si>
    <t>PBS NewsHour</t>
  </si>
  <si>
    <t>Watch President Obama's Full DNC Speech</t>
  </si>
  <si>
    <t>https://www.youtube.com/watch?v=PK-HFCId8_M</t>
  </si>
  <si>
    <t>Sen. John McCain's full speech to the RNC</t>
  </si>
  <si>
    <t>https://www.youtube.com/watch?v=GMuU-EwcIzs</t>
  </si>
  <si>
    <t>Mitt Romney RNC Speech</t>
  </si>
  <si>
    <t>https://www.youtube.com/watch?v=dYQDHChcABA</t>
  </si>
  <si>
    <t>Watch Republican Presidential Candidate Mitt Romney's Full Speech</t>
  </si>
  <si>
    <t>https://www.youtube.com/watch?v=02zTj_xGx60</t>
  </si>
  <si>
    <t>Mitt Romney's R.N.C. Speech</t>
  </si>
  <si>
    <t>https://www.youtube.com/watch?v=s8jg9TKMRgQ</t>
  </si>
  <si>
    <t>TMJ4 News</t>
  </si>
  <si>
    <t>RAW VIDEO: Mitt Romney's Entire Speech At RNC</t>
  </si>
  <si>
    <t>https://www.youtube.com/watch?v=N3u1Y0vhtYU</t>
  </si>
  <si>
    <t>Mitt Romney Acceptance Speech at the Republican National Convention </t>
  </si>
  <si>
    <t>Year</t>
  </si>
  <si>
    <t>Winner</t>
  </si>
  <si>
    <t>Loser</t>
  </si>
  <si>
    <t>Obama</t>
  </si>
  <si>
    <t>McCain</t>
  </si>
  <si>
    <t>Romney</t>
  </si>
  <si>
    <t>Approval Rating</t>
  </si>
  <si>
    <t>https://www.youtube.com/watch?v=pnXiy4D_I8g</t>
  </si>
  <si>
    <t>Watch Hillary Clinton's full speech at the 2016 Democratic National Convention</t>
  </si>
  <si>
    <t>https://www.youtube.com/watch?v=u9rsQNxVI-Y</t>
  </si>
  <si>
    <t>Hillary Clinton full speech at the Democratic National Convention</t>
  </si>
  <si>
    <t>https://www.youtube.com/watch?v=C6GnHBEBWYE</t>
  </si>
  <si>
    <t>Hillary Clinton Full Speech at the Democratic National Convention</t>
  </si>
  <si>
    <t>https://www.youtube.com/watch?v=okgaTVlvUwk</t>
  </si>
  <si>
    <t>Full Speech: Hillary Clinton delivers DNC remarks, accepts nomination</t>
  </si>
  <si>
    <t>https://www.youtube.com/watch?v=p4CJ_dH1zak</t>
  </si>
  <si>
    <t>Hillary Clinton</t>
  </si>
  <si>
    <t>Hillary Clinton accepts the Democratic Party's nomination for president</t>
  </si>
  <si>
    <t>https://www.youtube.com/watch?v=gScZtNwqMlM</t>
  </si>
  <si>
    <t>WRTV Indianapolis</t>
  </si>
  <si>
    <t>Hillary Clinton's speech at the 2016 Democratic National Convention</t>
  </si>
  <si>
    <t>https://www.youtube.com/watch?v=AhczQv7t0Ng</t>
  </si>
  <si>
    <t>Watch Hillary Clinton's Full Democratic Convention Speech</t>
  </si>
  <si>
    <t>https://www.youtube.com/watch?v=GOmwVXDdKRM</t>
  </si>
  <si>
    <t>Hillary Clinton's full DNC speech</t>
  </si>
  <si>
    <t>https://www.youtube.com/watch?v=UcwhepUsz8w</t>
  </si>
  <si>
    <t>Hillary Clinton FULL REMARKS at Democratic National Convention </t>
  </si>
  <si>
    <t>https://www.youtube.com/watch?v=u1wBb29S2ag</t>
  </si>
  <si>
    <t>Hillary Clinton's Full Acceptance Speech At The Democratic National Convention</t>
  </si>
  <si>
    <t>https://www.youtube.com/watch?v=OlAd7vwMm3E</t>
  </si>
  <si>
    <t>Republican National Convention</t>
  </si>
  <si>
    <t>Donald J. Trump Full Speech</t>
  </si>
  <si>
    <t>https://www.youtube.com/watch?v=hJk_ZlE2vMY</t>
  </si>
  <si>
    <t>Ivanka Trump Introduces Donald Trump at RNC</t>
  </si>
  <si>
    <t>https://www.youtube.com/watch?v=bQp4Tv4R_3o</t>
  </si>
  <si>
    <t>Donald Trump makes nomination acceptance speech at RNC</t>
  </si>
  <si>
    <t>https://www.youtube.com/watch?v=4CVTuOyZDI0</t>
  </si>
  <si>
    <t>ABC15 Arizona</t>
  </si>
  <si>
    <t>https://www.youtube.com/watch?v=U6rm7TIRiI8</t>
  </si>
  <si>
    <t>Trump FULL Speech at Republican Convention</t>
  </si>
  <si>
    <t>https://www.youtube.com/watch?v=va9ilyjMyik</t>
  </si>
  <si>
    <t>Watch Presidential Candidate Donald Trump's full speech at the 2016 Republican National Convention</t>
  </si>
  <si>
    <t>https://www.youtube.com/watch?v=SGVPXaFEixc</t>
  </si>
  <si>
    <t>Donald Trump full presidential nomination acceptance speech at Republican National Convention</t>
  </si>
  <si>
    <t>https://www.youtube.com/watch?v=hbajcGoRcjk</t>
  </si>
  <si>
    <t>Full speech: Donald Trump accepts GOP nomination, Part 1</t>
  </si>
  <si>
    <t>https://www.youtube.com/watch?v=OjiT0H7yoVs</t>
  </si>
  <si>
    <t>Full speech: Donald Trump accepts GOP nomination, Part 2</t>
  </si>
  <si>
    <t>Full speech: Donald Trump accepts GOP nomination, Part 3</t>
  </si>
  <si>
    <t>https://www.youtube.com/watch?v=Ie8L39ZMDGE</t>
  </si>
  <si>
    <t>https://www.youtube.com/watch?v=uiHDUNGOWN0</t>
  </si>
  <si>
    <t>Full speech: Donald Trump accepts GOP nomination, Part 4</t>
  </si>
  <si>
    <t>Trump</t>
  </si>
  <si>
    <t>Clinton</t>
  </si>
  <si>
    <t>https://www.youtube.com/watch?v=zsZhsnHqIXA</t>
  </si>
  <si>
    <t>https://www.youtube.com/watch?v=DFfw0-vE-7I</t>
  </si>
  <si>
    <t>https://www.youtube.com/watch?v=1Ma9qPM2Srk</t>
  </si>
  <si>
    <t>https://www.youtube.com/watch?v=bBGLYepgoAI</t>
  </si>
  <si>
    <t>https://www.youtube.com/watch?v=PaB0wdfV-Yw</t>
  </si>
  <si>
    <t>https://www.youtube.com/watch?v=Yk0JpfR6mV0</t>
  </si>
  <si>
    <t>https://www.youtube.com/watch?v=esn3nYDC2zw</t>
  </si>
  <si>
    <t>https://www.youtube.com/watch?v=oLANayJXv4I</t>
  </si>
  <si>
    <t>https://www.youtube.com/watch?v=WP0H6usZ9yo</t>
  </si>
  <si>
    <t>https://www.youtube.com/watch?v=zEzcdQKodP8</t>
  </si>
  <si>
    <t>https://www.youtube.com/watch?v=9wKjc90jKno</t>
  </si>
  <si>
    <t>https://www.youtube.com/watch?v=nOrzy2G7CWE</t>
  </si>
  <si>
    <t>https://www.youtube.com/watch?v=mPn3f5xmPAU</t>
  </si>
  <si>
    <t>https://www.youtube.com/watch?v=uvLeTml0JTU</t>
  </si>
  <si>
    <t>https://www.youtube.com/watch?v=SczWog_qqAw</t>
  </si>
  <si>
    <t>https://www.youtube.com/watch?v=QwZ_CbFS_gw</t>
  </si>
  <si>
    <t>ABC7 News Bay Area</t>
  </si>
  <si>
    <t>https://www.youtube.com/watch?v=mFk6SV9ko_E</t>
  </si>
  <si>
    <t>https://www.youtube.com/watch?v=7IASzH7Nf5s</t>
  </si>
  <si>
    <t>https://www.youtube.com/watch?v=OObMF0of74I</t>
  </si>
  <si>
    <t>https://www.youtube.com/watch?v=3NFRCzjVwcY</t>
  </si>
  <si>
    <t>https://www.youtube.com/watch?v=GZb9JSptINI</t>
  </si>
  <si>
    <t>https://www.youtube.com/watch?v=9qH3kQK_2Lg</t>
  </si>
  <si>
    <t>President</t>
  </si>
  <si>
    <t>Link to Video</t>
  </si>
  <si>
    <t>The Obama White House</t>
  </si>
  <si>
    <t>https://www.youtube.com/watch?v=Y65ZgehoCDQ</t>
  </si>
  <si>
    <t>https://www.youtube.com/watch?v=L1PWQtCDaYY</t>
  </si>
  <si>
    <t>https://www.youtube.com/watch?v=9ZdEmjtF6HE</t>
  </si>
  <si>
    <t>https://www.youtube.com/watch?v=FB9OUcPENL0</t>
  </si>
  <si>
    <t>https://www.youtube.com/watch?v=JOas-vuAbG0</t>
  </si>
  <si>
    <t>https://www.youtube.com/watch?v=cse5cCGuHmE</t>
  </si>
  <si>
    <t>https://www.youtube.com/watch?v=iV8ciKTDzYY</t>
  </si>
  <si>
    <t>https://www.youtube.com/watch?v=rlLSBTAg0aM</t>
  </si>
  <si>
    <t>https://www.youtube.com/watch?v=oJuvNMLBcQk</t>
  </si>
  <si>
    <t>The White House</t>
  </si>
  <si>
    <t>https://www.youtube.com/watch?v=XuJhzY87NhA</t>
  </si>
  <si>
    <t>https://www.youtube.com/watch?v=fpf1IYU0poY</t>
  </si>
  <si>
    <t>https://www.youtube.com/watch?v=vjoxIPuEOoA</t>
  </si>
  <si>
    <t>Average Approval</t>
  </si>
  <si>
    <t>https://www.youtube.com/watch?v=2xPKE0koJtc</t>
  </si>
  <si>
    <t>https://www.youtube.com/watch?v=hLAg7EECjAU</t>
  </si>
  <si>
    <t>https://www.youtube.com/watch?v=GHzNTjzXeME</t>
  </si>
  <si>
    <t>https://www.youtube.com/watch?v=Q1LU2FdOCK4</t>
  </si>
  <si>
    <t>https://www.youtube.com/watch?v=tcQjlQOA5dY</t>
  </si>
  <si>
    <t>https://www.youtube.com/watch?v=J8JSbi1neO0</t>
  </si>
  <si>
    <t>https://www.youtube.com/watch?v=XbQNpmkE8l8</t>
  </si>
  <si>
    <t>https://www.youtube.com/watch?v=c7kSnDXgX8Q</t>
  </si>
  <si>
    <t>https://www.youtube.com/watch?v=Lhu2F-ZP-4A</t>
  </si>
  <si>
    <t>https://www.youtube.com/watch?v=XHWHpGK7Kuk</t>
  </si>
  <si>
    <t>https://www.youtube.com/watch?v=SJqIRlTQZbs</t>
  </si>
  <si>
    <t>https://www.youtube.com/watch?v=E1PgK3UCU1g</t>
  </si>
  <si>
    <t>https://www.youtube.com/watch?v=uYUtw_0M0mE</t>
  </si>
  <si>
    <t>https://www.youtube.com/watch?v=05ijKPhSr-Y</t>
  </si>
  <si>
    <t>https://www.youtube.com/watch?v=CY7C4zkMjkM</t>
  </si>
  <si>
    <t>https://www.youtube.com/watch?v=wCif12MwnP8</t>
  </si>
  <si>
    <t>https://www.youtube.com/watch?v=KUDUGulbyH8</t>
  </si>
  <si>
    <t>https://www.youtube.com/watch?v=SRmmTk0gGrU</t>
  </si>
  <si>
    <t>https://www.youtube.com/watch?v=qBYgdLqqltk</t>
  </si>
  <si>
    <t>https://www.youtube.com/watch?v=OBJE1sMyAK0</t>
  </si>
  <si>
    <t>https://www.youtube.com/watch?v=-Meg71LXtBA</t>
  </si>
  <si>
    <t>https://www.youtube.com/watch?v=0Wd9Z068_7U</t>
  </si>
  <si>
    <t>williambellor</t>
  </si>
  <si>
    <t>John McCain Speech @ 2008 Rep Convention pt 1</t>
  </si>
  <si>
    <t>https://www.youtube.com/watch?v=VgkJ7qQIFlY</t>
  </si>
  <si>
    <t>John McCain Speech @ 2008 Rep Convention pt 2</t>
  </si>
  <si>
    <t>https://www.youtube.com/watch?v=o1sNq0Mj9Js</t>
  </si>
  <si>
    <t>John McCain Acceptance Speech @ 2008 Rep Convention pt 3</t>
  </si>
  <si>
    <t>https://www.youtube.com/watch?v=begMXgsI-pk</t>
  </si>
  <si>
    <t>John McCain Acceptance Speech @ 2008 Rep Convention pt 4</t>
  </si>
  <si>
    <t>https://www.youtube.com/watch?v=dF3TQ4ompTU</t>
  </si>
  <si>
    <t>John McCain Acceptance Speech @ 2008 Rep Convention pt 5</t>
  </si>
  <si>
    <t>https://www.youtube.com/watch?v=lHXdJ0qpCbA</t>
  </si>
  <si>
    <t>John McCain Acceptance Speech @ 2008 Rep Convention pt 6</t>
  </si>
  <si>
    <t>https://www.youtube.com/watch?v=cB3AWCSvXos</t>
  </si>
  <si>
    <t>John McCain Acceptance Speech @ 2008 Rep Convention pt 7</t>
  </si>
  <si>
    <t>https://www.youtube.com/watch?v=_mKqJWWgnhc</t>
  </si>
  <si>
    <t>presidentialvote</t>
  </si>
  <si>
    <t>Republican National Convention John McCain Speech Part 1</t>
  </si>
  <si>
    <t>https://www.youtube.com/watch?v=1oZ5mi-lWMo</t>
  </si>
  <si>
    <t>Republican National Convention John McCain Speech Part 2</t>
  </si>
  <si>
    <t>https://www.youtube.com/watch?v=ijIst0EuAVE</t>
  </si>
  <si>
    <t>Republican National Convention John McCain Speech Part 3</t>
  </si>
  <si>
    <t>https://www.youtube.com/watch?v=OoxPBycqXQI</t>
  </si>
  <si>
    <t>Republican National Convention John McCain Speech Part 4</t>
  </si>
  <si>
    <t>https://www.youtube.com/watch?v=wdK97QdK4Go</t>
  </si>
  <si>
    <t>Republican National Convention John McCain Speech Part 5</t>
  </si>
  <si>
    <t>https://www.youtube.com/watch?v=X7xR5kn0Ke4</t>
  </si>
  <si>
    <t>Republican National Convention John McCain Speech Part 6</t>
  </si>
  <si>
    <t>https://www.youtube.com/watch?v=Fs0pZ_GrTy8</t>
  </si>
  <si>
    <t>Donald Trump's entire Republican convention speech</t>
  </si>
  <si>
    <t>https://www.youtube.com/watch?v=gfWya3fQuTA</t>
  </si>
  <si>
    <t>Watch Trump Accept the Republican Nomination for President</t>
  </si>
  <si>
    <t>https://www.youtube.com/watch?v=F5XmFG3221s</t>
  </si>
  <si>
    <t>Association V.A.A.</t>
  </si>
  <si>
    <t>FULL SPEECH: Donald Trump at RNC. July 21, 2016. Republican National Convention. Cleveland, Ohio.</t>
  </si>
  <si>
    <t>https://www.youtube.com/watch?v=OV87cw7yyhY</t>
  </si>
  <si>
    <t>polititick</t>
  </si>
  <si>
    <t>Donald Trump Accepts the Nomination at the 2016 RNC Convention - Full Speech</t>
  </si>
  <si>
    <t>https://www.youtube.com/watch?v=o6tYJBxiRsg</t>
  </si>
  <si>
    <t>NewsNOW from FOX</t>
  </si>
  <si>
    <t>FULL SPEECH: Trump Speaks at 2016 Republican National Convention, Accepts GOP Nomination - FNN</t>
  </si>
  <si>
    <t>https://www.youtube.com/watch?v=lgPU058-Kq0</t>
  </si>
  <si>
    <t>Los Angeles Times</t>
  </si>
  <si>
    <t>Donald Trump, Republican nominee for president, speaks at the Republican National Convention</t>
  </si>
  <si>
    <t>https://www.youtube.com/watch?v=Yu4ZFYYSFS8</t>
  </si>
  <si>
    <t>FULL VIDEO: Donald Trump's acceptance speech at Republican National Convention</t>
  </si>
  <si>
    <t>https://www.youtube.com/watch?v=O82dSJgBdAo</t>
  </si>
  <si>
    <t>FactPointVideo</t>
  </si>
  <si>
    <t>Hillary Clinton accepts Democratic Party nomination for President: Full speech</t>
  </si>
  <si>
    <t>https://www.youtube.com/watch?v=HuWEgA1eNZg</t>
  </si>
  <si>
    <t>Donald Trump: I'm with you, I am your voice</t>
  </si>
  <si>
    <t>https://www.youtube.com/watch?v=x5sGI_QxUYs</t>
  </si>
  <si>
    <t>NBC4 Columbus</t>
  </si>
  <si>
    <t>Hillary Clinton accepts the Democratic nomination for President</t>
  </si>
  <si>
    <t>https://www.youtube.com/watch?v=kY7muekD2YA</t>
  </si>
  <si>
    <t>FRANCE 24 English</t>
  </si>
  <si>
    <t>Democratic National Convention: Hillary Clinton's full presidential nominee acceptance speech</t>
  </si>
  <si>
    <t>https://www.youtube.com/watch?v=TDbveF5V90M</t>
  </si>
  <si>
    <t>Mango News</t>
  </si>
  <si>
    <t xml:space="preserve">Hillary Clinton Full Speech </t>
  </si>
  <si>
    <t>https://www.youtube.com/watch?v=KW9TMdbdJ2c</t>
  </si>
  <si>
    <t>Full speech: Clinton accepts Democratic nomination, Part 1</t>
  </si>
  <si>
    <t>https://www.youtube.com/watch?v=N0hflCujyGM</t>
  </si>
  <si>
    <t>Full speech: Clinton accepts Democratic nomination, Part 2</t>
  </si>
  <si>
    <t>https://www.youtube.com/watch?v=dy5mZZo1B6A</t>
  </si>
  <si>
    <t>Full speech: Clinton accepts Democratic nomination, Part 3</t>
  </si>
  <si>
    <t>https://www.youtube.com/watch?v=BCastk6tMOs</t>
  </si>
  <si>
    <t>Hillary Clinton: Let's be stronger together</t>
  </si>
  <si>
    <t>https://www.youtube.com/watch?v=D4ReysnOutc</t>
  </si>
  <si>
    <t>Jeramy Richter</t>
  </si>
  <si>
    <t>Mitt Romney's GOP Convention Speech 8/20/12</t>
  </si>
  <si>
    <t>https://www.youtube.com/watch?v=pKSeJnvX8MM</t>
  </si>
  <si>
    <t>Mitt Romney - Acceptance Speech - 2012 Republican Convention</t>
  </si>
  <si>
    <t>HwTechBlog Online TV</t>
  </si>
  <si>
    <t>https://www.youtube.com/watch?v=MPui0AUBo_g</t>
  </si>
  <si>
    <t>Mitt Romney Convention Speech RNC 2012: This is Romney's entire 2012 acceptance speech</t>
  </si>
  <si>
    <t>https://www.youtube.com/watch?v=Bfu6F7CBnfo</t>
  </si>
  <si>
    <t>SonFishNet</t>
  </si>
  <si>
    <t>Mitt Romney's Acceptance Speech - 2012 Republican Convention</t>
  </si>
  <si>
    <t>https://www.youtube.com/watch?v=77PwMnPA0_c</t>
  </si>
  <si>
    <t>Buyout Footage Historic Film Archive</t>
  </si>
  <si>
    <t>Stock Footage Mitt Romney Speech 2012 Republican National Convention Tampa Florida</t>
  </si>
  <si>
    <t>https://www.youtube.com/watch?v=4FAwlLI9Q9E</t>
  </si>
  <si>
    <t>Mitt Romney Speech "RNC" Republican National Convention !</t>
  </si>
  <si>
    <t>shirzadegangallery1</t>
  </si>
  <si>
    <t>https://www.youtube.com/watch?v=nQHyKLuk7ek</t>
  </si>
  <si>
    <t>Marc Schulz</t>
  </si>
  <si>
    <t>RNC 2012 - Mitt Romney</t>
  </si>
  <si>
    <t>https://www.youtube.com/watch?v=j578HetKqtQ</t>
  </si>
  <si>
    <t>https://www.youtube.com/watch?v=D3Axf545hFw</t>
  </si>
  <si>
    <t>https://www.youtube.com/watch?v=S-EuI2CTdHQ</t>
  </si>
  <si>
    <t>https://www.youtube.com/watch?v=ed0KsjdwYNg</t>
  </si>
  <si>
    <t>https://www.youtube.com/watch?v=DVUirCf-Dic</t>
  </si>
  <si>
    <t>https://www.youtube.com/watch?v=cYC7m7bBgXM</t>
  </si>
  <si>
    <t>https://www.youtube.com/watch?v=pFLxDz3lCJs</t>
  </si>
  <si>
    <t>https://www.youtube.com/watch?v=TFUpxMegONg</t>
  </si>
  <si>
    <t>https://www.youtube.com/watch?v=O7uplqYWDh0</t>
  </si>
  <si>
    <t>https://www.youtube.com/watch?v=C5MznLn_0qg</t>
  </si>
  <si>
    <t>https://www.youtube.com/watch?v=Jq2AUpRmd1E</t>
  </si>
  <si>
    <t>https://www.youtube.com/watch?v=jEX-INewL-Y</t>
  </si>
  <si>
    <t>https://www.youtube.com/watch?v=kT1HWCBGQy0</t>
  </si>
  <si>
    <t>https://www.youtube.com/watch?v=UYiEbYgEtp8</t>
  </si>
  <si>
    <t>https://www.youtube.com/watch?v=Qf5s4UfEgzA</t>
  </si>
  <si>
    <t>https://www.youtube.com/watch?v=WMGfOh3FRhU</t>
  </si>
  <si>
    <t>https://www.youtube.com/watch?v=n6eEGzd67q4</t>
  </si>
  <si>
    <t>https://www.youtube.com/watch?v=0IsitA-9hL0</t>
  </si>
  <si>
    <t>https://www.youtube.com/watch?v=ALiUqQoXR98</t>
  </si>
  <si>
    <t>https://www.youtube.com/watch?v=dyrGvUcQZRQ</t>
  </si>
  <si>
    <t>https://www.youtube.com/watch?v=wvgkm5aV2oU</t>
  </si>
  <si>
    <t>https://www.youtube.com/watch?v=ONWVVDKK3H8</t>
  </si>
  <si>
    <t>https://www.youtube.com/watch?v=EUs9jLZDYOg</t>
  </si>
  <si>
    <t>https://www.youtube.com/watch?v=ImSpL_OTQbE</t>
  </si>
  <si>
    <t>https://www.youtube.com/watch?v=xNFPE-JzFmk</t>
  </si>
  <si>
    <t>https://www.youtube.com/watch?v=5q4J83GglVM</t>
  </si>
  <si>
    <t>NewsNow from FOX</t>
  </si>
  <si>
    <t>https://www.youtube.com/watch?v=V_7Z058MC7M</t>
  </si>
  <si>
    <t>https://www.youtube.com/watch?v=kbyWUTuf-IM</t>
  </si>
  <si>
    <t>Donald J Trump</t>
  </si>
  <si>
    <t>https://www.youtube.com/watch?v=GyqHUPoDpoM</t>
  </si>
  <si>
    <t>https://www.youtube.com/watch?v=yDZT1bGrqMA</t>
  </si>
  <si>
    <t>https://www.youtube.com/watch?v=EOOiYda19bM</t>
  </si>
  <si>
    <t>https://www.youtube.com/watch?v=I8617aYUSvw</t>
  </si>
  <si>
    <t>https://www.youtube.com/watch?v=npvk2f3DuW0</t>
  </si>
  <si>
    <t>https://www.youtube.com/watch?v=n7CuyHF_0rY</t>
  </si>
  <si>
    <t>https://www.youtube.com/watch?v=0pySCUCkrcI</t>
  </si>
  <si>
    <t>https://www.youtube.com/watch?v=YlbXwxVx36s</t>
  </si>
  <si>
    <t>https://www.youtube.com/watch?v=CY-mhiUCPOk</t>
  </si>
  <si>
    <t>https://www.youtube.com/watch?v=LWSdYf8xeOE</t>
  </si>
  <si>
    <t>https://www.youtube.com/watch?v=P7fNaIoRF2U</t>
  </si>
  <si>
    <t>https://www.youtube.com/watch?v=2gAfGNBkQys</t>
  </si>
  <si>
    <t>https://www.youtube.com/watch?v=D6vr6HSXKus</t>
  </si>
  <si>
    <t>Reuters</t>
  </si>
  <si>
    <t>https://www.youtube.com/watch?v=-rlOn2GUJGY</t>
  </si>
  <si>
    <t>https://www.youtube.com/watch?v=QSuRu4bCqPE</t>
  </si>
  <si>
    <t>https://www.youtube.com/watch?v=CeCUM7gbYDA</t>
  </si>
  <si>
    <t>https://www.youtube.com/watch?v=ievaavTj-qA</t>
  </si>
  <si>
    <t>WXII 12 News</t>
  </si>
  <si>
    <t>https://www.youtube.com/watch?v=P08cMEvFhSI</t>
  </si>
  <si>
    <t>https://www.youtube.com/watch?v=5qiIhZ9X1J0</t>
  </si>
  <si>
    <t>https://www.youtube.com/watch?v=KoWJTDqn64I</t>
  </si>
  <si>
    <t>https://www.youtube.com/watch?v=GYZUzbO4k1c</t>
  </si>
  <si>
    <t>Renomination Coverage</t>
  </si>
  <si>
    <t>https://www.youtube.com/watch?v=EVbrC33Su2c</t>
  </si>
  <si>
    <t>https://www.youtube.com/watch?v=mFaK_2luwTM</t>
  </si>
  <si>
    <t>Right Side Broadcasting Network</t>
  </si>
  <si>
    <t>https://www.youtube.com/watch?v=WjXe9kZ4fH0</t>
  </si>
  <si>
    <t>https://www.youtube.com/watch?v=SNf5pVkG_xM</t>
  </si>
  <si>
    <t>https://www.youtube.com/watch?v=BHvURU5p610</t>
  </si>
  <si>
    <t>Day 1 Instant</t>
  </si>
  <si>
    <t>Biden Nomination Speech</t>
  </si>
  <si>
    <t>https://www.youtube.com/watch?v=cgcRbltr2zo</t>
  </si>
  <si>
    <t>https://www.youtube.com/watch?v=TByeNcIgCQ4</t>
  </si>
  <si>
    <t>https://www.youtube.com/watch?v=rmN90VuLH6Y</t>
  </si>
  <si>
    <t>https://www.youtube.com/watch?v=pnmQr0WfSvo</t>
  </si>
  <si>
    <t>https://www.youtube.com/watch?v=l6s6qpzqMxE</t>
  </si>
  <si>
    <t>https://www.youtube.com/watch?v=RSpHLq2STvY</t>
  </si>
  <si>
    <t>https://www.youtube.com/watch?v=HqmThemEasw</t>
  </si>
  <si>
    <t>https://www.youtube.com/watch?v=eZ3Ssxe8vsw</t>
  </si>
  <si>
    <t>https://www.youtube.com/watch?v=Edv3Nv0LWX4</t>
  </si>
  <si>
    <t>https://www.youtube.com/watch?v=yFE_J8D98Bs</t>
  </si>
  <si>
    <t>https://www.youtube.com/watch?v=bmZG0t7sQKc</t>
  </si>
  <si>
    <t>https://www.youtube.com/watch?v=9Ml4E1PymmM</t>
  </si>
  <si>
    <t>https://www.youtube.com/watch?v=_TAYwUhU7Ys</t>
  </si>
  <si>
    <t>https://www.youtube.com/watch?v=Kd9JsR5q5qI</t>
  </si>
  <si>
    <t>https://www.youtube.com/watch?v=lA_pWm6U6y0</t>
  </si>
  <si>
    <t>Bernie Sanders 2016 at DNC</t>
  </si>
  <si>
    <t>https://www.youtube.com/watch?v=EB35UgxwZr8</t>
  </si>
  <si>
    <t>WRTV Indianpolis</t>
  </si>
  <si>
    <t>https://www.youtube.com/watch?v=9rtXaPV5SYM</t>
  </si>
  <si>
    <t>https://www.youtube.com/watch?v=PoyiWaRtY3Q</t>
  </si>
  <si>
    <t>https://www.youtube.com/watch?v=XFlh66pf3L0</t>
  </si>
  <si>
    <t>https://www.youtube.com/watch?v=D_YZOVhYwXw</t>
  </si>
  <si>
    <t>NJ.com</t>
  </si>
  <si>
    <t>https://www.youtube.com/watch?v=SnMUCUkKMxI</t>
  </si>
  <si>
    <t>https://www.youtube.com/watch?v=wuxCtRfS9Kg</t>
  </si>
  <si>
    <t>FOX News</t>
  </si>
  <si>
    <t>https://www.youtube.com/watch?v=oaFEPpWXaW8</t>
  </si>
  <si>
    <t>https://www.youtube.com/watch?v=ESVsWQOKzIU</t>
  </si>
  <si>
    <t>https://www.youtube.com/watch?v=XbtUCQtbIWk</t>
  </si>
  <si>
    <t>https://www.youtube.com/watch?v=vhzq4lJSAQs</t>
  </si>
  <si>
    <t>https://www.youtube.com/watch?v=qcXHka867lA</t>
  </si>
  <si>
    <t>Day 1 Aftermath</t>
  </si>
  <si>
    <t>https://www.youtube.com/watch?v=RK0tChC6D4A</t>
  </si>
  <si>
    <t>https://www.youtube.com/watch?v=XwsbZ3p3_aY</t>
  </si>
  <si>
    <t>https://www.youtube.com/watch?v=rh6FBhS0Qxs</t>
  </si>
  <si>
    <t>https://www.youtube.com/watch?v=yJOP962wnho</t>
  </si>
  <si>
    <t>https://www.youtube.com/watch?v=dBj9ZDC_Ad8</t>
  </si>
  <si>
    <t>Day 2 Instant</t>
  </si>
  <si>
    <t>https://www.youtube.com/watch?v=nZ3tZN2cV7Q</t>
  </si>
  <si>
    <t>https://www.youtube.com/watch?v=eYnYffTrGdc</t>
  </si>
  <si>
    <t>https://www.youtube.com/watch?v=Kl3q-W4_1cM</t>
  </si>
  <si>
    <t>https://www.youtube.com/watch?v=HjVejxf6vnM</t>
  </si>
  <si>
    <t>KTLA 5</t>
  </si>
  <si>
    <t>https://www.youtube.com/watch?v=yFoRALtdIVQ</t>
  </si>
  <si>
    <t>https://www.youtube.com/watch?v=v8FlUe-U2bg</t>
  </si>
  <si>
    <t>https://www.youtube.com/watch?v=nqIBVLuhidI</t>
  </si>
  <si>
    <t>https://www.youtube.com/watch?v=48QjI_PKgls</t>
  </si>
  <si>
    <t>https://www.youtube.com/watch?v=Bt6G8kgKnR0</t>
  </si>
  <si>
    <t>https://www.youtube.com/watch?v=v2YJCMCrKvw</t>
  </si>
  <si>
    <t>https://www.youtube.com/watch?v=LsD-BpN7OLs</t>
  </si>
  <si>
    <t>https://www.youtube.com/watch?v=QIYIpvPzwf8</t>
  </si>
  <si>
    <t>https://www.youtube.com/watch?v=eexXWXR1N8A</t>
  </si>
  <si>
    <t>https://www.youtube.com/watch?v=IVoZwY-fuFA</t>
  </si>
  <si>
    <t>https://www.youtube.com/watch?v=QiEtt3OxFT8</t>
  </si>
  <si>
    <t>https://www.youtube.com/watch?v=zgA-9qbQKwo</t>
  </si>
  <si>
    <t>https://www.youtube.com/watch?v=vzdbTBQp19k</t>
  </si>
  <si>
    <t>https://www.youtube.com/watch?v=RD0MsvFEv7U</t>
  </si>
  <si>
    <t>https://www.youtube.com/watch?v=gZRQL7jxsPE</t>
  </si>
  <si>
    <t>https://www.youtube.com/watch?v=PFlhy-l72CA</t>
  </si>
  <si>
    <t>https://www.youtube.com/watch?v=xycB0a7_ik4</t>
  </si>
  <si>
    <t>https://www.youtube.com/watch?v=eW0Dt2RWg1w</t>
  </si>
  <si>
    <t>https://www.youtube.com/watch?v=YyUtAuZcAWs</t>
  </si>
  <si>
    <t>https://www.youtube.com/watch?v=6SPZLGtEg3k</t>
  </si>
  <si>
    <t>https://www.youtube.com/watch?v=5O9OHJp0w2s</t>
  </si>
  <si>
    <t>https://www.youtube.com/watch?v=B9ftTj2v9AY</t>
  </si>
  <si>
    <t>Day 2 Aftermath</t>
  </si>
  <si>
    <t>Title</t>
  </si>
  <si>
    <t>Watch Live: RNC Convention Day 2 featuring speeches from Melania Trump, Mike Pompeo</t>
  </si>
  <si>
    <t>WATCH: Republican National Convention - Night 2: Land of Opportunity</t>
  </si>
  <si>
    <t>RNC Day 2 | Featuring President Trump, Melania Trump, Mike Pompeo and others</t>
  </si>
  <si>
    <t>WATCH LIVE: 2020 RNC Night 2 | Direct Feed featuring Mike Pompeo, Tiffany and Melania Trump</t>
  </si>
  <si>
    <t>2020 Republican National Convention - Tuesday night | FULL</t>
  </si>
  <si>
    <t>Melania Trump Ends Night of Rancor With Note of Empathy on Virus</t>
  </si>
  <si>
    <t>LIVE Republican National Convention 2020: Night Two</t>
  </si>
  <si>
    <t>Watch live: RNC Day 2 speakers include Melania Trump, Mike Pompeo</t>
  </si>
  <si>
    <t>Republican National Convention (Day 2)</t>
  </si>
  <si>
    <t>LIVE: Republican National Convention Coverage Day 2: Yahoo Finance</t>
  </si>
  <si>
    <t>Live: Republican National Convention | NBC News</t>
  </si>
  <si>
    <t>Melania Trump and Mike Pompeo speak at the Republican National Convention — 8/25/2020</t>
  </si>
  <si>
    <t>Republican National Convention - RNC Live Coverage - Day 2: Land of Opportunity - 8/25/20</t>
  </si>
  <si>
    <t>Watch Live With Analysis: Republican National Convention Day 2 | MSNBC</t>
  </si>
  <si>
    <t>Second night of the Republican National Convention - 8/25 (FULL LIVE STREAM)</t>
  </si>
  <si>
    <t>WATCH LIVE: 2020 Republican National Convention Night 2 | PBS NewsHour Coverage with Judy Woodruff</t>
  </si>
  <si>
    <t>Day 2 of the Republican National Convention</t>
  </si>
  <si>
    <t>RNC Day 2 | Featuring President Trump, Rand Paul, Mike Pompeo and others</t>
  </si>
  <si>
    <t>FULL COVERAGE: Republican National Convention Night Two</t>
  </si>
  <si>
    <t>Trump family set to speak on second night of Republican National Convention – live</t>
  </si>
  <si>
    <t>RNC 2020: Night two features Melania Trump, Mike Pompeo | USA TODAY</t>
  </si>
  <si>
    <t>RNC Day 1 | Featuring President Trump, Nikki Haley, Jim Jordan and others</t>
  </si>
  <si>
    <t>WATCH: Republican National Convention - Night 1: Land of Promise</t>
  </si>
  <si>
    <t>Watch Live: RNC Day 1 featuring speeches from Nikki Haley, Donald Trump, Jr.</t>
  </si>
  <si>
    <t>WATCH LIVE: 2020 Republican National Convention Night 1 | PBS NewsHour Coverage with Judy Woodruff</t>
  </si>
  <si>
    <t>2020 Republican National Convention - Monday night | FULL</t>
  </si>
  <si>
    <t>GOP Holds Virtual 2020 National Republican Convention</t>
  </si>
  <si>
    <t>LIVE Republican National Convention 2020: Nikki Haley, Donald Trump Jr., Tim Scott, Jim Jordan</t>
  </si>
  <si>
    <t>Watch live: RNC Day 1 speakers include Tim Scott, Steve Scalise and Donald Trump, Jr.</t>
  </si>
  <si>
    <t>Republican National Convention (Day 1)</t>
  </si>
  <si>
    <t>Republican National Convention Coverage Day 1: Yahoo Finance</t>
  </si>
  <si>
    <t>Republican National Convention Day 1 | Featuring Nikki Haley, Donald Trump Jr. | NBC News</t>
  </si>
  <si>
    <t>Day 1 of the Republican National Convention — 8/24/2020</t>
  </si>
  <si>
    <t>Republican National Convention - RNC Live Coverage - Day 1: Land of Promise - 8/24/20</t>
  </si>
  <si>
    <t>Watch: Republican National Convention Day 1 | MSNBC</t>
  </si>
  <si>
    <t>First night of the Republican National Convention - 8/24 (FULL LIVE STREAM)</t>
  </si>
  <si>
    <t>WATCH LIVE: 2020 RNC Night 1 | Direct Feed featuring Tim Scott, Nikki Haley and Donald Trump, Jr.</t>
  </si>
  <si>
    <t>Day 1 of the Republican National Convention</t>
  </si>
  <si>
    <t>Trump formally renominated by Republicans as convention gets under way – watch live</t>
  </si>
  <si>
    <t>RNC opening features Donald Trump Jr., Sen. Tim Scott, former Gov. Nikki Haley, and more | USA TODAY</t>
  </si>
  <si>
    <t>FULL COVERAGE: Republican National Convention Night One</t>
  </si>
  <si>
    <t>RNC Day 1 | Featuring President Trump, Matt Gaetz, Nikki Haley and others</t>
  </si>
  <si>
    <t>DNC Views</t>
  </si>
  <si>
    <t>DNC Likes</t>
  </si>
  <si>
    <t>DNC Dislikes</t>
  </si>
  <si>
    <t>RNC Views</t>
  </si>
  <si>
    <t>RNC Likes</t>
  </si>
  <si>
    <t>RNC Dislikes</t>
  </si>
  <si>
    <t>Joe Biden Official vs Donald J Trump Official</t>
  </si>
  <si>
    <t>2020 Democratic National Convention vs 2020 Republican National Convention</t>
  </si>
  <si>
    <t>PBS Newshour Direct Feed</t>
  </si>
  <si>
    <t>https://www.youtube.com/watch?v=xQ1BVOj0EYE</t>
  </si>
  <si>
    <t>Republican National Convention: Nikki Haley, Donald Trump Jr. speak on Day 1 | FULL</t>
  </si>
  <si>
    <t>https://www.youtube.com/watch?v=4whQJZWeJng</t>
  </si>
  <si>
    <t>GOP</t>
  </si>
  <si>
    <t>Republican National Convention: Melania Trump, Mike Pompeo and others speak on Day 2 | FULL</t>
  </si>
  <si>
    <t>https://www.youtube.com/watch?v=V8V7CsXIwUs</t>
  </si>
  <si>
    <t>https://www.youtube.com/watch?v=adeP2GP5io8</t>
  </si>
  <si>
    <t>The Democrats vs GOP</t>
  </si>
  <si>
    <t>DNC difference vs RNC difference in Views</t>
  </si>
  <si>
    <t>DNC Approval Rating</t>
  </si>
  <si>
    <t>RNC Approval Rating</t>
  </si>
  <si>
    <t>Day 1 in DNC vs RNC</t>
  </si>
  <si>
    <t>Day 2 in DNC vs RNC</t>
  </si>
  <si>
    <t>Day 4 in DNC vs RNC</t>
  </si>
  <si>
    <t>Day 3 in DNC vs RNC</t>
  </si>
  <si>
    <t>https://www.youtube.com/watch?v=ySWfsYRbr-w</t>
  </si>
  <si>
    <t>https://www.youtube.com/watch?v=t0SS9jjaU6E</t>
  </si>
  <si>
    <t>https://www.youtube.com/watch?v=-djgChC_BX0</t>
  </si>
  <si>
    <t>https://www.youtube.com/watch?v=n3Z0So5hXWs</t>
  </si>
  <si>
    <t>https://www.youtube.com/watch?v=NnJEyh_fCkk</t>
  </si>
  <si>
    <t>https://www.youtube.com/watch?v=DwUyZSw4ZyI</t>
  </si>
  <si>
    <t>https://www.youtube.com/watch?v=J-Wwe9QEOZw</t>
  </si>
  <si>
    <t>https://www.youtube.com/watch?v=cEZ6XhtbmrQ</t>
  </si>
  <si>
    <t>https://www.youtube.com/watch?v=HEsuzdFM6Qg</t>
  </si>
  <si>
    <t>https://www.youtube.com/watch?v=oAzEc6HumX4</t>
  </si>
  <si>
    <t>https://www.youtube.com/watch?v=MAT1GslD6UI</t>
  </si>
  <si>
    <t>https://www.youtube.com/watch?v=o3HXDrE9oAc</t>
  </si>
  <si>
    <t>https://www.youtube.com/watch?v=PiPauKKEeXA</t>
  </si>
  <si>
    <t>https://www.youtube.com/watch?v=0zC7NDJwvt0</t>
  </si>
  <si>
    <t>https://www.youtube.com/watch?v=BLBIgud314I</t>
  </si>
  <si>
    <t>https://www.youtube.com/watch?v=APsDPz3onx8</t>
  </si>
  <si>
    <t>https://www.youtube.com/watch?v=4CKhrIP0lWA</t>
  </si>
  <si>
    <t>https://www.youtube.com/watch?v=i3Oq2uhE1fs</t>
  </si>
  <si>
    <t>https://www.youtube.com/watch?v=7pqKPZfze8M</t>
  </si>
  <si>
    <t>https://www.youtube.com/watch?v=hSW8YMkd-TQ</t>
  </si>
  <si>
    <t>https://www.youtube.com/watch?v=ahQu95kEmHs</t>
  </si>
  <si>
    <t>https://www.youtube.com/watch?v=-vEwiOHWock</t>
  </si>
  <si>
    <t>https://www.youtube.com/watch?v=9O95T6s34r8</t>
  </si>
  <si>
    <t>https://www.youtube.com/watch?v=ccmCQe67bAo</t>
  </si>
  <si>
    <t>https://www.youtube.com/watch?v=VUHQE6V-zp8</t>
  </si>
  <si>
    <t>Day 3 Instant</t>
  </si>
  <si>
    <t>Day 3 Aftermath</t>
  </si>
  <si>
    <t>RNC Day 3 | Featuring Mike Pence, Kayleigh McEnany, Kellyanne Conway and others</t>
  </si>
  <si>
    <t>WATCH: Republican National Convention - Night 3: Land of Heroes</t>
  </si>
  <si>
    <t>https://www.youtube.com/watch?v=6SVFWxmKXt8</t>
  </si>
  <si>
    <t>Watch Live: RNC Convention Day 3 featuring speeches from VP Mike Pence, Kellyanne Conway, Lara Trump</t>
  </si>
  <si>
    <t>WATCH LIVE: 2020 RNC Night 3 | Direct Feed featuring Mike Pence, Kellyanne Conway and Lara Trump</t>
  </si>
  <si>
    <t>WATCH LIVE: Full 2020 Republican National Convention | RNC Night 3 | PBS NewsHour special coverage</t>
  </si>
  <si>
    <t>2020 Republican National Convention - Wednesday night | FULL</t>
  </si>
  <si>
    <t>LIVE Republican National Convention 2020: Night Three</t>
  </si>
  <si>
    <t>Watch live: RNC Day 3 speakers include Vice President Pence and wife Karen</t>
  </si>
  <si>
    <t>Republican National Convention (Day 3)</t>
  </si>
  <si>
    <t>Republican National Convention Coverage Day 3: Yahoo Finance</t>
  </si>
  <si>
    <t>VP Mike Pence headlines the third night of Republican National Convention — 8/26/2020</t>
  </si>
  <si>
    <t>Republican National Convention - RNC Live Coverage - Day 3: Land of Heroes - 8/26/20</t>
  </si>
  <si>
    <t>Watch: Republican National Convention Day 3 | MSNBC</t>
  </si>
  <si>
    <t>Third night of the Republican National Convention - 8/26 (FULL LIVE STREAM)</t>
  </si>
  <si>
    <t>Day 3 of the Republication National Convention</t>
  </si>
  <si>
    <t>RNC Day 3 | Featuring President Trump, VP Mike Pence, Kayleigh McEnany, others</t>
  </si>
  <si>
    <t>FULL COVERAGE: Republican National Convention Night Three</t>
  </si>
  <si>
    <t>RNC 2020 live: Mike Pence to headline third night of convention amid growing unrest in Kenosha</t>
  </si>
  <si>
    <t>RNC 2020: Night three features Mike Pence, Kellyanne Conway, Richard Grenell | USA TODAY</t>
  </si>
  <si>
    <t>Republican National Convention: VP Mike Pence, Kellyanne Conway and more speak on Day 3 | FULL</t>
  </si>
  <si>
    <t xml:space="preserve"> Total Views</t>
  </si>
  <si>
    <t>Day 4 Instant</t>
  </si>
  <si>
    <t>DNC</t>
  </si>
  <si>
    <t>RNC</t>
  </si>
  <si>
    <t>Total DNC Approval</t>
  </si>
  <si>
    <t>Total RNC Approval</t>
  </si>
  <si>
    <t>DNC View Share</t>
  </si>
  <si>
    <t>RNC View Share</t>
  </si>
  <si>
    <t>DNC Like Share</t>
  </si>
  <si>
    <t>RNC Like Share</t>
  </si>
  <si>
    <t>DNC Dislike Share</t>
  </si>
  <si>
    <t>RNC Dislike Share</t>
  </si>
  <si>
    <t>https://www.youtube.com/watch?v=JeE6wJ0J-m8</t>
  </si>
  <si>
    <t>https://www.youtube.com/watch?v=8nfLjuRaGw0</t>
  </si>
  <si>
    <t>https://www.youtube.com/watch?v=8cfL6UbItDk</t>
  </si>
  <si>
    <t>https://www.youtube.com/watch?v=BipGmcZHYQk</t>
  </si>
  <si>
    <t>https://www.youtube.com/watch?v=4baH61UkHKQ</t>
  </si>
  <si>
    <t>https://www.youtube.com/watch?v=c1bzxsjrSOE</t>
  </si>
  <si>
    <t>https://www.youtube.com/watch?v=YrD-w_5jT_E</t>
  </si>
  <si>
    <t>https://www.youtube.com/watch?v=cXC--uyI2Mw</t>
  </si>
  <si>
    <t>https://www.youtube.com/watch?v=Bwffz-fR1uI</t>
  </si>
  <si>
    <t>https://www.youtube.com/watch?v=p1qOwICI80M</t>
  </si>
  <si>
    <t>https://www.youtube.com/watch?v=UmmJfI6sa_k</t>
  </si>
  <si>
    <t>https://www.youtube.com/watch?v=4YoOyN06_cw</t>
  </si>
  <si>
    <t>https://www.youtube.com/watch?v=bvoAhYRVKQI</t>
  </si>
  <si>
    <t>https://www.youtube.com/watch?v=hOrwVf8qTAU</t>
  </si>
  <si>
    <t>https://www.youtube.com/watch?v=HV0Un9WITd0</t>
  </si>
  <si>
    <t>https://www.youtube.com/watch?v=F0cAUTIiLAA</t>
  </si>
  <si>
    <t>https://www.youtube.com/watch?v=vRSdXZ66Eqw</t>
  </si>
  <si>
    <t>https://www.youtube.com/watch?v=-CcOPEaykY8</t>
  </si>
  <si>
    <t>https://www.youtube.com/watch?v=1Beciprnvvo</t>
  </si>
  <si>
    <t>https://www.youtube.com/watch?v=686kUW9BaDA</t>
  </si>
  <si>
    <t>https://www.youtube.com/watch?v=lPzRHXj4n1k</t>
  </si>
  <si>
    <t>https://www.youtube.com/watch?v=Hd_SmMElOPs</t>
  </si>
  <si>
    <t>https://www.youtube.com/watch?v=sEpsqFrReIg</t>
  </si>
  <si>
    <t>https://www.youtube.com/watch?v=mmfr2ydxOSg</t>
  </si>
  <si>
    <t>Day 4 Aftermath</t>
  </si>
  <si>
    <t>https://www.youtube.com/watch?v=7ylxPquK4zI</t>
  </si>
  <si>
    <t>One America News Network</t>
  </si>
  <si>
    <t>https://www.youtube.com/watch?v=OCWExtxYVow</t>
  </si>
  <si>
    <t>Republican National Convention - Day 2: Land of Opportunity 8/25/20</t>
  </si>
  <si>
    <t>https://www.youtube.com/watch?v=Wqhv3cldHik</t>
  </si>
  <si>
    <t>RNC Live Coverage - Day 3: Land of Heroes Mike Pence and Kayleigh McEnany - 8/26/20</t>
  </si>
  <si>
    <t>Trump delivers nomination acceptance speech at the RNC | FULL</t>
  </si>
  <si>
    <t>WATCH: Republican National Convention - Night 4: Land of Greatness</t>
  </si>
  <si>
    <t>Watch Live: RNC Convention Day 4 featuring President Donald Trump, Ivanka Trump, Rudy Giuliani</t>
  </si>
  <si>
    <t>WATCH LIVE: 2020 RNC Night 4 | Direct Feed featuring Donald Trump, Ivanka Trump, Rudy Giuliani</t>
  </si>
  <si>
    <t>WATCH LIVE: 2020 Republican National Convention Night 4 | PBS NewsHour Coverage with Judy Woodruff</t>
  </si>
  <si>
    <t>President Donald Trump accepts the Republican nomination for President at the 2020 RNC</t>
  </si>
  <si>
    <t>LIVE Republican National Convention 2020: Night Four</t>
  </si>
  <si>
    <t>Watch live: RNC Day 4 speakers include President Trump, Mitch McConnell</t>
  </si>
  <si>
    <t>Republican National Convention (Day 4)</t>
  </si>
  <si>
    <t>Republican National Convention Coverage Day 4: Yahoo Finance</t>
  </si>
  <si>
    <t>Live: Republican National Convention Day 4 | NBC News</t>
  </si>
  <si>
    <t>WATCH LIVE: President Trump outlines his vision for second term at the 2020 RNC — 8/27/2020</t>
  </si>
  <si>
    <t>RNC Live Coverage &amp; President Trump Acceptance Speech - Day 4: Land of Greatness - 8/27/20</t>
  </si>
  <si>
    <t>Watch Live With Analysis: Republican National Convention Day 4 | MSNBC</t>
  </si>
  <si>
    <t>Fourth night of the Republican National Convention - 8/27 (FULL LIVE STREAM)</t>
  </si>
  <si>
    <t>Day 4 of the Republican National Convention</t>
  </si>
  <si>
    <t>Trump delivers acceptance speech at the RNC | Full</t>
  </si>
  <si>
    <t>FULL COVERAGE: Fourth &amp; Final Night of Republican National Convention</t>
  </si>
  <si>
    <t>Republican national convention: Trump to accept presidential nomination</t>
  </si>
  <si>
    <t>RNC 2020: Donald J. Trump accepts the Republican nomination for a second term | USA TODAY</t>
  </si>
  <si>
    <t>Republican National Convention: Trump accepts GOP renomination on final day of RNC | FULL</t>
  </si>
  <si>
    <t>RNC Live Coverage - Day 4: Land of Greatness - 8/27/20</t>
  </si>
  <si>
    <t>https://www.youtube.com/watch?v=6gdIk4IL0ig</t>
  </si>
  <si>
    <t>Golden State Times</t>
  </si>
  <si>
    <t>LIVE: President Trump Acceptance Speech at the Republican National Convention</t>
  </si>
  <si>
    <t>https://www.youtube.com/watch?v=poTn8Wbr7tg</t>
  </si>
  <si>
    <t>LIVE: Republican National Convention Night 3: Land of Heroes with President Trump and Mike Pence</t>
  </si>
  <si>
    <t>https://www.youtube.com/watch?v=yJFbwq3RBws</t>
  </si>
  <si>
    <t>LIVE: Republican National Convention: Land of Opportunity with President Trump and First Lady</t>
  </si>
  <si>
    <t>https://www.youtube.com/watch?v=BZUd5epieFw</t>
  </si>
  <si>
    <t>LIVE: Republican National Convention Night 1: Land of Promise with Donald Trump Jr.</t>
  </si>
  <si>
    <t>Trump Initial RNC Acceptance Speech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</si>
</sst>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2"/>
    <xf numFmtId="9" fontId="0" fillId="0" borderId="0" xfId="1" applyFont="1"/>
    <xf numFmtId="10" fontId="0" fillId="0" borderId="0" xfId="1" applyNumberFormat="1" applyFont="1"/>
    <xf numFmtId="0" fontId="3" fillId="0" borderId="0" xfId="0" applyFont="1"/>
    <xf numFmtId="10" fontId="3" fillId="0" borderId="0" xfId="1" applyNumberFormat="1" applyFont="1"/>
    <xf numFmtId="9" fontId="3" fillId="0" borderId="0" xfId="1" applyFont="1"/>
    <xf numFmtId="9" fontId="0" fillId="0" borderId="0" xfId="1" applyNumberFormat="1" applyFont="1"/>
    <xf numFmtId="9" fontId="3" fillId="0" borderId="0" xfId="1" applyNumberFormat="1" applyFont="1"/>
    <xf numFmtId="164" fontId="0" fillId="0" borderId="0" xfId="1" applyNumberFormat="1" applyFont="1"/>
    <xf numFmtId="9" fontId="3" fillId="0" borderId="0" xfId="0" applyNumberFormat="1" applyFont="1"/>
    <xf numFmtId="10" fontId="3" fillId="0" borderId="0" xfId="0" applyNumberFormat="1" applyFont="1"/>
    <xf numFmtId="9" fontId="1" fillId="0" borderId="0" xfId="1" applyFont="1"/>
    <xf numFmtId="0" fontId="1" fillId="0" borderId="0" xfId="1" applyNumberFormat="1" applyFont="1"/>
    <xf numFmtId="0" fontId="3" fillId="0" borderId="1" xfId="0" applyFont="1" applyBorder="1"/>
    <xf numFmtId="0" fontId="3" fillId="0" borderId="2" xfId="0" applyFont="1" applyBorder="1"/>
    <xf numFmtId="0" fontId="0" fillId="0" borderId="0" xfId="0" applyFont="1"/>
    <xf numFmtId="0" fontId="2" fillId="0" borderId="0" xfId="2" applyFont="1"/>
    <xf numFmtId="9" fontId="1" fillId="0" borderId="0" xfId="1" applyNumberFormat="1" applyFont="1"/>
    <xf numFmtId="0" fontId="3" fillId="0" borderId="3" xfId="0" applyFont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rlLSBTAg0a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youtube.com/watch?v=9ZdEmjtF6HE" TargetMode="External"/><Relationship Id="rId7" Type="http://schemas.openxmlformats.org/officeDocument/2006/relationships/hyperlink" Target="https://www.youtube.com/watch?v=iV8ciKTDzYY" TargetMode="External"/><Relationship Id="rId12" Type="http://schemas.openxmlformats.org/officeDocument/2006/relationships/hyperlink" Target="https://www.youtube.com/watch?v=vjoxIPuEOoA" TargetMode="External"/><Relationship Id="rId2" Type="http://schemas.openxmlformats.org/officeDocument/2006/relationships/hyperlink" Target="https://www.youtube.com/watch?v=L1PWQtCDaYY" TargetMode="External"/><Relationship Id="rId1" Type="http://schemas.openxmlformats.org/officeDocument/2006/relationships/hyperlink" Target="https://www.youtube.com/watch?v=Y65ZgehoCDQ" TargetMode="External"/><Relationship Id="rId6" Type="http://schemas.openxmlformats.org/officeDocument/2006/relationships/hyperlink" Target="https://www.youtube.com/watch?v=cse5cCGuHmE" TargetMode="External"/><Relationship Id="rId11" Type="http://schemas.openxmlformats.org/officeDocument/2006/relationships/hyperlink" Target="https://www.youtube.com/watch?v=fpf1IYU0poY" TargetMode="External"/><Relationship Id="rId5" Type="http://schemas.openxmlformats.org/officeDocument/2006/relationships/hyperlink" Target="https://www.youtube.com/watch?v=JOas-vuAbG0" TargetMode="External"/><Relationship Id="rId10" Type="http://schemas.openxmlformats.org/officeDocument/2006/relationships/hyperlink" Target="https://www.youtube.com/watch?v=XuJhzY87NhA" TargetMode="External"/><Relationship Id="rId4" Type="http://schemas.openxmlformats.org/officeDocument/2006/relationships/hyperlink" Target="https://www.youtube.com/watch?v=FB9OUcPENL0" TargetMode="External"/><Relationship Id="rId9" Type="http://schemas.openxmlformats.org/officeDocument/2006/relationships/hyperlink" Target="https://www.youtube.com/watch?v=oJuvNMLBcQk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youtube.com/watch?v=u1wBb29S2ag" TargetMode="External"/><Relationship Id="rId21" Type="http://schemas.openxmlformats.org/officeDocument/2006/relationships/hyperlink" Target="https://www.youtube.com/watch?v=okgaTVlvUwk" TargetMode="External"/><Relationship Id="rId42" Type="http://schemas.openxmlformats.org/officeDocument/2006/relationships/hyperlink" Target="https://www.youtube.com/watch?v=dF3TQ4ompTU" TargetMode="External"/><Relationship Id="rId47" Type="http://schemas.openxmlformats.org/officeDocument/2006/relationships/hyperlink" Target="https://www.youtube.com/watch?v=ijIst0EuAVE" TargetMode="External"/><Relationship Id="rId63" Type="http://schemas.openxmlformats.org/officeDocument/2006/relationships/hyperlink" Target="https://www.youtube.com/watch?v=TDbveF5V90M" TargetMode="External"/><Relationship Id="rId68" Type="http://schemas.openxmlformats.org/officeDocument/2006/relationships/hyperlink" Target="https://www.youtube.com/watch?v=pnXiy4D_I8g" TargetMode="External"/><Relationship Id="rId7" Type="http://schemas.openxmlformats.org/officeDocument/2006/relationships/hyperlink" Target="https://www.youtube.com/watch?v=kKQV9bEcV28" TargetMode="External"/><Relationship Id="rId71" Type="http://schemas.openxmlformats.org/officeDocument/2006/relationships/hyperlink" Target="https://www.youtube.com/watch?v=nQHyKLuk7ek" TargetMode="External"/><Relationship Id="rId2" Type="http://schemas.openxmlformats.org/officeDocument/2006/relationships/hyperlink" Target="https://www.youtube.com/watch?v=kv8eiDvrHJ4" TargetMode="External"/><Relationship Id="rId16" Type="http://schemas.openxmlformats.org/officeDocument/2006/relationships/hyperlink" Target="https://www.youtube.com/watch?v=02zTj_xGx60" TargetMode="External"/><Relationship Id="rId29" Type="http://schemas.openxmlformats.org/officeDocument/2006/relationships/hyperlink" Target="https://www.youtube.com/watch?v=bQp4Tv4R_3o" TargetMode="External"/><Relationship Id="rId11" Type="http://schemas.openxmlformats.org/officeDocument/2006/relationships/hyperlink" Target="https://www.youtube.com/watch?v=Dyo5THnVkQM" TargetMode="External"/><Relationship Id="rId24" Type="http://schemas.openxmlformats.org/officeDocument/2006/relationships/hyperlink" Target="https://www.youtube.com/watch?v=GOmwVXDdKRM" TargetMode="External"/><Relationship Id="rId32" Type="http://schemas.openxmlformats.org/officeDocument/2006/relationships/hyperlink" Target="https://www.youtube.com/watch?v=va9ilyjMyik" TargetMode="External"/><Relationship Id="rId37" Type="http://schemas.openxmlformats.org/officeDocument/2006/relationships/hyperlink" Target="https://www.youtube.com/watch?v=uiHDUNGOWN0" TargetMode="External"/><Relationship Id="rId40" Type="http://schemas.openxmlformats.org/officeDocument/2006/relationships/hyperlink" Target="https://www.youtube.com/watch?v=o1sNq0Mj9Js" TargetMode="External"/><Relationship Id="rId45" Type="http://schemas.openxmlformats.org/officeDocument/2006/relationships/hyperlink" Target="https://www.youtube.com/watch?v=_mKqJWWgnhc" TargetMode="External"/><Relationship Id="rId53" Type="http://schemas.openxmlformats.org/officeDocument/2006/relationships/hyperlink" Target="https://www.youtube.com/watch?v=F5XmFG3221s" TargetMode="External"/><Relationship Id="rId58" Type="http://schemas.openxmlformats.org/officeDocument/2006/relationships/hyperlink" Target="https://www.youtube.com/watch?v=AhczQv7t0Ng" TargetMode="External"/><Relationship Id="rId66" Type="http://schemas.openxmlformats.org/officeDocument/2006/relationships/hyperlink" Target="https://www.youtube.com/watch?v=D4ReysnOutc" TargetMode="External"/><Relationship Id="rId5" Type="http://schemas.openxmlformats.org/officeDocument/2006/relationships/hyperlink" Target="https://www.youtube.com/watch?v=Hd8MFmUDbg4" TargetMode="External"/><Relationship Id="rId61" Type="http://schemas.openxmlformats.org/officeDocument/2006/relationships/hyperlink" Target="https://www.youtube.com/watch?v=x5sGI_QxUYs" TargetMode="External"/><Relationship Id="rId19" Type="http://schemas.openxmlformats.org/officeDocument/2006/relationships/hyperlink" Target="https://www.youtube.com/watch?v=u9rsQNxVI-Y" TargetMode="External"/><Relationship Id="rId14" Type="http://schemas.openxmlformats.org/officeDocument/2006/relationships/hyperlink" Target="https://www.youtube.com/watch?v=GMuU-EwcIzs" TargetMode="External"/><Relationship Id="rId22" Type="http://schemas.openxmlformats.org/officeDocument/2006/relationships/hyperlink" Target="https://www.youtube.com/watch?v=p4CJ_dH1zak" TargetMode="External"/><Relationship Id="rId27" Type="http://schemas.openxmlformats.org/officeDocument/2006/relationships/hyperlink" Target="https://www.youtube.com/watch?v=OlAd7vwMm3E" TargetMode="External"/><Relationship Id="rId30" Type="http://schemas.openxmlformats.org/officeDocument/2006/relationships/hyperlink" Target="https://www.youtube.com/watch?v=4CVTuOyZDI0" TargetMode="External"/><Relationship Id="rId35" Type="http://schemas.openxmlformats.org/officeDocument/2006/relationships/hyperlink" Target="https://www.youtube.com/watch?v=OjiT0H7yoVs" TargetMode="External"/><Relationship Id="rId43" Type="http://schemas.openxmlformats.org/officeDocument/2006/relationships/hyperlink" Target="https://www.youtube.com/watch?v=lHXdJ0qpCbA" TargetMode="External"/><Relationship Id="rId48" Type="http://schemas.openxmlformats.org/officeDocument/2006/relationships/hyperlink" Target="https://www.youtube.com/watch?v=OoxPBycqXQI" TargetMode="External"/><Relationship Id="rId56" Type="http://schemas.openxmlformats.org/officeDocument/2006/relationships/hyperlink" Target="https://www.youtube.com/watch?v=lgPU058-Kq0" TargetMode="External"/><Relationship Id="rId64" Type="http://schemas.openxmlformats.org/officeDocument/2006/relationships/hyperlink" Target="https://www.youtube.com/watch?v=KW9TMdbdJ2c" TargetMode="External"/><Relationship Id="rId69" Type="http://schemas.openxmlformats.org/officeDocument/2006/relationships/hyperlink" Target="https://www.youtube.com/watch?v=77PwMnPA0_c" TargetMode="External"/><Relationship Id="rId8" Type="http://schemas.openxmlformats.org/officeDocument/2006/relationships/hyperlink" Target="https://www.youtube.com/watch?v=2rl8Ou84s5U" TargetMode="External"/><Relationship Id="rId51" Type="http://schemas.openxmlformats.org/officeDocument/2006/relationships/hyperlink" Target="https://www.youtube.com/watch?v=Fs0pZ_GrTy8" TargetMode="External"/><Relationship Id="rId72" Type="http://schemas.openxmlformats.org/officeDocument/2006/relationships/printerSettings" Target="../printerSettings/printerSettings2.bin"/><Relationship Id="rId3" Type="http://schemas.openxmlformats.org/officeDocument/2006/relationships/hyperlink" Target="https://www.youtube.com/watch?v=yZCrIeRkMhA" TargetMode="External"/><Relationship Id="rId12" Type="http://schemas.openxmlformats.org/officeDocument/2006/relationships/hyperlink" Target="https://www.youtube.com/watch?v=OykLAV-69QE" TargetMode="External"/><Relationship Id="rId17" Type="http://schemas.openxmlformats.org/officeDocument/2006/relationships/hyperlink" Target="https://www.youtube.com/watch?v=s8jg9TKMRgQ" TargetMode="External"/><Relationship Id="rId25" Type="http://schemas.openxmlformats.org/officeDocument/2006/relationships/hyperlink" Target="https://www.youtube.com/watch?v=UcwhepUsz8w" TargetMode="External"/><Relationship Id="rId33" Type="http://schemas.openxmlformats.org/officeDocument/2006/relationships/hyperlink" Target="https://www.youtube.com/watch?v=SGVPXaFEixc" TargetMode="External"/><Relationship Id="rId38" Type="http://schemas.openxmlformats.org/officeDocument/2006/relationships/hyperlink" Target="https://www.youtube.com/watch?v=0Wd9Z068_7U" TargetMode="External"/><Relationship Id="rId46" Type="http://schemas.openxmlformats.org/officeDocument/2006/relationships/hyperlink" Target="https://www.youtube.com/watch?v=1oZ5mi-lWMo" TargetMode="External"/><Relationship Id="rId59" Type="http://schemas.openxmlformats.org/officeDocument/2006/relationships/hyperlink" Target="https://www.youtube.com/watch?v=O82dSJgBdAo" TargetMode="External"/><Relationship Id="rId67" Type="http://schemas.openxmlformats.org/officeDocument/2006/relationships/hyperlink" Target="https://www.youtube.com/watch?v=pKSeJnvX8MM" TargetMode="External"/><Relationship Id="rId20" Type="http://schemas.openxmlformats.org/officeDocument/2006/relationships/hyperlink" Target="https://www.youtube.com/watch?v=C6GnHBEBWYE" TargetMode="External"/><Relationship Id="rId41" Type="http://schemas.openxmlformats.org/officeDocument/2006/relationships/hyperlink" Target="https://www.youtube.com/watch?v=begMXgsI-pk" TargetMode="External"/><Relationship Id="rId54" Type="http://schemas.openxmlformats.org/officeDocument/2006/relationships/hyperlink" Target="https://www.youtube.com/watch?v=OV87cw7yyhY" TargetMode="External"/><Relationship Id="rId62" Type="http://schemas.openxmlformats.org/officeDocument/2006/relationships/hyperlink" Target="https://www.youtube.com/watch?v=kY7muekD2YA" TargetMode="External"/><Relationship Id="rId70" Type="http://schemas.openxmlformats.org/officeDocument/2006/relationships/hyperlink" Target="https://www.youtube.com/watch?v=4FAwlLI9Q9E" TargetMode="External"/><Relationship Id="rId1" Type="http://schemas.openxmlformats.org/officeDocument/2006/relationships/hyperlink" Target="https://www.youtube.com/watch?v=ato7BtisXzE" TargetMode="External"/><Relationship Id="rId6" Type="http://schemas.openxmlformats.org/officeDocument/2006/relationships/hyperlink" Target="https://www.youtube.com/watch?v=D9BH9iaKKh8" TargetMode="External"/><Relationship Id="rId15" Type="http://schemas.openxmlformats.org/officeDocument/2006/relationships/hyperlink" Target="https://www.youtube.com/watch?v=dYQDHChcABA" TargetMode="External"/><Relationship Id="rId23" Type="http://schemas.openxmlformats.org/officeDocument/2006/relationships/hyperlink" Target="https://www.youtube.com/watch?v=gScZtNwqMlM" TargetMode="External"/><Relationship Id="rId28" Type="http://schemas.openxmlformats.org/officeDocument/2006/relationships/hyperlink" Target="https://www.youtube.com/watch?v=hJk_ZlE2vMY" TargetMode="External"/><Relationship Id="rId36" Type="http://schemas.openxmlformats.org/officeDocument/2006/relationships/hyperlink" Target="https://www.youtube.com/watch?v=Ie8L39ZMDGE" TargetMode="External"/><Relationship Id="rId49" Type="http://schemas.openxmlformats.org/officeDocument/2006/relationships/hyperlink" Target="https://www.youtube.com/watch?v=wdK97QdK4Go" TargetMode="External"/><Relationship Id="rId57" Type="http://schemas.openxmlformats.org/officeDocument/2006/relationships/hyperlink" Target="https://www.youtube.com/watch?v=Yu4ZFYYSFS8" TargetMode="External"/><Relationship Id="rId10" Type="http://schemas.openxmlformats.org/officeDocument/2006/relationships/hyperlink" Target="https://www.youtube.com/watch?v=U78YCzQmyfA" TargetMode="External"/><Relationship Id="rId31" Type="http://schemas.openxmlformats.org/officeDocument/2006/relationships/hyperlink" Target="https://www.youtube.com/watch?v=U6rm7TIRiI8" TargetMode="External"/><Relationship Id="rId44" Type="http://schemas.openxmlformats.org/officeDocument/2006/relationships/hyperlink" Target="https://www.youtube.com/watch?v=cB3AWCSvXos" TargetMode="External"/><Relationship Id="rId52" Type="http://schemas.openxmlformats.org/officeDocument/2006/relationships/hyperlink" Target="https://www.youtube.com/watch?v=gfWya3fQuTA" TargetMode="External"/><Relationship Id="rId60" Type="http://schemas.openxmlformats.org/officeDocument/2006/relationships/hyperlink" Target="https://www.youtube.com/watch?v=HuWEgA1eNZg" TargetMode="External"/><Relationship Id="rId65" Type="http://schemas.openxmlformats.org/officeDocument/2006/relationships/hyperlink" Target="https://www.youtube.com/watch?v=BCastk6tMOs" TargetMode="External"/><Relationship Id="rId4" Type="http://schemas.openxmlformats.org/officeDocument/2006/relationships/hyperlink" Target="https://www.youtube.com/watch?v=tQGsP8mnHsg" TargetMode="External"/><Relationship Id="rId9" Type="http://schemas.openxmlformats.org/officeDocument/2006/relationships/hyperlink" Target="https://www.youtube.com/watch?v=3E0A4Rvj5WA" TargetMode="External"/><Relationship Id="rId13" Type="http://schemas.openxmlformats.org/officeDocument/2006/relationships/hyperlink" Target="https://www.youtube.com/watch?v=PK-HFCId8_M" TargetMode="External"/><Relationship Id="rId18" Type="http://schemas.openxmlformats.org/officeDocument/2006/relationships/hyperlink" Target="https://www.youtube.com/watch?v=N3u1Y0vhtYU" TargetMode="External"/><Relationship Id="rId39" Type="http://schemas.openxmlformats.org/officeDocument/2006/relationships/hyperlink" Target="https://www.youtube.com/watch?v=VgkJ7qQIFlY" TargetMode="External"/><Relationship Id="rId34" Type="http://schemas.openxmlformats.org/officeDocument/2006/relationships/hyperlink" Target="https://www.youtube.com/watch?v=hbajcGoRcjk" TargetMode="External"/><Relationship Id="rId50" Type="http://schemas.openxmlformats.org/officeDocument/2006/relationships/hyperlink" Target="https://www.youtube.com/watch?v=X7xR5kn0Ke4" TargetMode="External"/><Relationship Id="rId55" Type="http://schemas.openxmlformats.org/officeDocument/2006/relationships/hyperlink" Target="https://www.youtube.com/watch?v=o6tYJBxiRs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VOnbK43-ujs" TargetMode="External"/><Relationship Id="rId2" Type="http://schemas.openxmlformats.org/officeDocument/2006/relationships/hyperlink" Target="https://www.youtube.com/watch?v=DcD_7WOg2pk" TargetMode="External"/><Relationship Id="rId1" Type="http://schemas.openxmlformats.org/officeDocument/2006/relationships/hyperlink" Target="https://www.youtube.com/watch?v=VOnbK43-ujs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youtube.com/watch?v=DcD_7WOg2pk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YMCn4O4yZQQ" TargetMode="External"/><Relationship Id="rId3" Type="http://schemas.openxmlformats.org/officeDocument/2006/relationships/hyperlink" Target="https://www.youtube.com/watch?v=mTf1wjDHlf8" TargetMode="External"/><Relationship Id="rId7" Type="http://schemas.openxmlformats.org/officeDocument/2006/relationships/hyperlink" Target="https://www.youtube.com/watch?v=8989mGLSnCE" TargetMode="External"/><Relationship Id="rId2" Type="http://schemas.openxmlformats.org/officeDocument/2006/relationships/hyperlink" Target="https://www.youtube.com/watch?v=xzFWdAs5VTc" TargetMode="External"/><Relationship Id="rId1" Type="http://schemas.openxmlformats.org/officeDocument/2006/relationships/hyperlink" Target="https://www.youtube.com/watch?v=W7-GbkAZclc" TargetMode="External"/><Relationship Id="rId6" Type="http://schemas.openxmlformats.org/officeDocument/2006/relationships/hyperlink" Target="https://www.youtube.com/watch?v=uMjh7YEaEUE" TargetMode="External"/><Relationship Id="rId5" Type="http://schemas.openxmlformats.org/officeDocument/2006/relationships/hyperlink" Target="https://www.youtube.com/watch?v=1x5axmyoinM" TargetMode="External"/><Relationship Id="rId4" Type="http://schemas.openxmlformats.org/officeDocument/2006/relationships/hyperlink" Target="https://www.youtube.com/watch?v=omOJvwlcvRc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23" Type="http://schemas.openxmlformats.org/officeDocument/2006/relationships/printerSettings" Target="../printerSettings/printerSettings6.bin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hyperlink" Target="https://www.youtube.com/watch?v=mFk6SV9ko_E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oLANayJXv4I" TargetMode="External"/><Relationship Id="rId13" Type="http://schemas.openxmlformats.org/officeDocument/2006/relationships/hyperlink" Target="https://www.youtube.com/watch?v=mPn3f5xmPAU" TargetMode="External"/><Relationship Id="rId18" Type="http://schemas.openxmlformats.org/officeDocument/2006/relationships/hyperlink" Target="https://www.youtube.com/watch?v=OObMF0of74I" TargetMode="External"/><Relationship Id="rId3" Type="http://schemas.openxmlformats.org/officeDocument/2006/relationships/hyperlink" Target="https://www.youtube.com/watch?v=1Ma9qPM2Srk" TargetMode="External"/><Relationship Id="rId21" Type="http://schemas.openxmlformats.org/officeDocument/2006/relationships/hyperlink" Target="https://www.youtube.com/watch?v=9qH3kQK_2Lg" TargetMode="External"/><Relationship Id="rId7" Type="http://schemas.openxmlformats.org/officeDocument/2006/relationships/hyperlink" Target="https://www.youtube.com/watch?v=esn3nYDC2zw" TargetMode="External"/><Relationship Id="rId12" Type="http://schemas.openxmlformats.org/officeDocument/2006/relationships/hyperlink" Target="https://www.youtube.com/watch?v=nOrzy2G7CWE" TargetMode="External"/><Relationship Id="rId17" Type="http://schemas.openxmlformats.org/officeDocument/2006/relationships/hyperlink" Target="https://www.youtube.com/watch?v=7IASzH7Nf5s" TargetMode="External"/><Relationship Id="rId2" Type="http://schemas.openxmlformats.org/officeDocument/2006/relationships/hyperlink" Target="https://www.youtube.com/watch?v=DFfw0-vE-7I" TargetMode="External"/><Relationship Id="rId16" Type="http://schemas.openxmlformats.org/officeDocument/2006/relationships/hyperlink" Target="https://www.youtube.com/watch?v=xMUdHsnEzRk" TargetMode="External"/><Relationship Id="rId20" Type="http://schemas.openxmlformats.org/officeDocument/2006/relationships/hyperlink" Target="https://www.youtube.com/watch?v=GZb9JSptINI" TargetMode="External"/><Relationship Id="rId1" Type="http://schemas.openxmlformats.org/officeDocument/2006/relationships/hyperlink" Target="https://www.youtube.com/watch?v=zsZhsnHqIXA" TargetMode="External"/><Relationship Id="rId6" Type="http://schemas.openxmlformats.org/officeDocument/2006/relationships/hyperlink" Target="https://www.youtube.com/watch?v=Yk0JpfR6mV0" TargetMode="External"/><Relationship Id="rId11" Type="http://schemas.openxmlformats.org/officeDocument/2006/relationships/hyperlink" Target="https://www.youtube.com/watch?v=9wKjc90jKno" TargetMode="External"/><Relationship Id="rId5" Type="http://schemas.openxmlformats.org/officeDocument/2006/relationships/hyperlink" Target="https://www.youtube.com/watch?v=PaB0wdfV-Yw" TargetMode="External"/><Relationship Id="rId15" Type="http://schemas.openxmlformats.org/officeDocument/2006/relationships/hyperlink" Target="https://www.youtube.com/watch?v=SczWog_qqAw" TargetMode="External"/><Relationship Id="rId23" Type="http://schemas.openxmlformats.org/officeDocument/2006/relationships/printerSettings" Target="../printerSettings/printerSettings7.bin"/><Relationship Id="rId10" Type="http://schemas.openxmlformats.org/officeDocument/2006/relationships/hyperlink" Target="https://www.youtube.com/watch?v=zEzcdQKodP8" TargetMode="External"/><Relationship Id="rId19" Type="http://schemas.openxmlformats.org/officeDocument/2006/relationships/hyperlink" Target="https://www.youtube.com/watch?v=3NFRCzjVwcY" TargetMode="External"/><Relationship Id="rId4" Type="http://schemas.openxmlformats.org/officeDocument/2006/relationships/hyperlink" Target="https://www.youtube.com/watch?v=bBGLYepgoAI" TargetMode="External"/><Relationship Id="rId9" Type="http://schemas.openxmlformats.org/officeDocument/2006/relationships/hyperlink" Target="https://www.youtube.com/watch?v=WP0H6usZ9yo" TargetMode="External"/><Relationship Id="rId14" Type="http://schemas.openxmlformats.org/officeDocument/2006/relationships/hyperlink" Target="https://www.youtube.com/watch?v=uvLeTml0JTU" TargetMode="External"/><Relationship Id="rId22" Type="http://schemas.openxmlformats.org/officeDocument/2006/relationships/hyperlink" Target="https://www.youtube.com/watch?v=QwZ_CbFS_gw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oLANayJXv4I" TargetMode="External"/><Relationship Id="rId13" Type="http://schemas.openxmlformats.org/officeDocument/2006/relationships/hyperlink" Target="https://www.youtube.com/watch?v=uvLeTml0JTU" TargetMode="External"/><Relationship Id="rId18" Type="http://schemas.openxmlformats.org/officeDocument/2006/relationships/hyperlink" Target="https://www.youtube.com/watch?v=OObMF0of74I" TargetMode="External"/><Relationship Id="rId3" Type="http://schemas.openxmlformats.org/officeDocument/2006/relationships/hyperlink" Target="https://www.youtube.com/watch?v=1Ma9qPM2Srk" TargetMode="External"/><Relationship Id="rId21" Type="http://schemas.openxmlformats.org/officeDocument/2006/relationships/hyperlink" Target="https://www.youtube.com/watch?v=9qH3kQK_2Lg" TargetMode="External"/><Relationship Id="rId7" Type="http://schemas.openxmlformats.org/officeDocument/2006/relationships/hyperlink" Target="https://www.youtube.com/watch?v=esn3nYDC2zw" TargetMode="External"/><Relationship Id="rId12" Type="http://schemas.openxmlformats.org/officeDocument/2006/relationships/hyperlink" Target="https://www.youtube.com/watch?v=mPn3f5xmPAU" TargetMode="External"/><Relationship Id="rId17" Type="http://schemas.openxmlformats.org/officeDocument/2006/relationships/hyperlink" Target="https://www.youtube.com/watch?v=7IASzH7Nf5s" TargetMode="External"/><Relationship Id="rId2" Type="http://schemas.openxmlformats.org/officeDocument/2006/relationships/hyperlink" Target="https://www.youtube.com/watch?v=DFfw0-vE-7I" TargetMode="External"/><Relationship Id="rId16" Type="http://schemas.openxmlformats.org/officeDocument/2006/relationships/hyperlink" Target="https://www.youtube.com/watch?v=QwZ_CbFS_gw" TargetMode="External"/><Relationship Id="rId20" Type="http://schemas.openxmlformats.org/officeDocument/2006/relationships/hyperlink" Target="https://www.youtube.com/watch?v=GZb9JSptINI" TargetMode="External"/><Relationship Id="rId1" Type="http://schemas.openxmlformats.org/officeDocument/2006/relationships/hyperlink" Target="https://www.youtube.com/watch?v=zsZhsnHqIXA" TargetMode="External"/><Relationship Id="rId6" Type="http://schemas.openxmlformats.org/officeDocument/2006/relationships/hyperlink" Target="https://www.youtube.com/watch?v=Yk0JpfR6mV0" TargetMode="External"/><Relationship Id="rId11" Type="http://schemas.openxmlformats.org/officeDocument/2006/relationships/hyperlink" Target="https://www.youtube.com/watch?v=nOrzy2G7CWE" TargetMode="External"/><Relationship Id="rId5" Type="http://schemas.openxmlformats.org/officeDocument/2006/relationships/hyperlink" Target="https://www.youtube.com/watch?v=PaB0wdfV-Yw" TargetMode="External"/><Relationship Id="rId15" Type="http://schemas.openxmlformats.org/officeDocument/2006/relationships/hyperlink" Target="https://www.youtube.com/watch?v=xMUdHsnEzRk" TargetMode="External"/><Relationship Id="rId23" Type="http://schemas.openxmlformats.org/officeDocument/2006/relationships/printerSettings" Target="../printerSettings/printerSettings8.bin"/><Relationship Id="rId10" Type="http://schemas.openxmlformats.org/officeDocument/2006/relationships/hyperlink" Target="https://www.youtube.com/watch?v=9wKjc90jKno" TargetMode="External"/><Relationship Id="rId19" Type="http://schemas.openxmlformats.org/officeDocument/2006/relationships/hyperlink" Target="https://www.youtube.com/watch?v=3NFRCzjVwcY" TargetMode="External"/><Relationship Id="rId4" Type="http://schemas.openxmlformats.org/officeDocument/2006/relationships/hyperlink" Target="https://www.youtube.com/watch?v=bBGLYepgoAI" TargetMode="External"/><Relationship Id="rId9" Type="http://schemas.openxmlformats.org/officeDocument/2006/relationships/hyperlink" Target="https://www.youtube.com/watch?v=zEzcdQKodP8" TargetMode="External"/><Relationship Id="rId14" Type="http://schemas.openxmlformats.org/officeDocument/2006/relationships/hyperlink" Target="https://www.youtube.com/watch?v=SczWog_qqAw" TargetMode="External"/><Relationship Id="rId22" Type="http://schemas.openxmlformats.org/officeDocument/2006/relationships/hyperlink" Target="https://www.youtube.com/watch?v=WP0H6usZ9yo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Lhu2F-ZP-4A" TargetMode="External"/><Relationship Id="rId13" Type="http://schemas.openxmlformats.org/officeDocument/2006/relationships/hyperlink" Target="https://www.youtube.com/watch?v=05ijKPhSr-Y" TargetMode="External"/><Relationship Id="rId18" Type="http://schemas.openxmlformats.org/officeDocument/2006/relationships/hyperlink" Target="https://www.youtube.com/watch?v=qBYgdLqqltk" TargetMode="External"/><Relationship Id="rId3" Type="http://schemas.openxmlformats.org/officeDocument/2006/relationships/hyperlink" Target="https://www.youtube.com/watch?v=GHzNTjzXeME" TargetMode="External"/><Relationship Id="rId21" Type="http://schemas.openxmlformats.org/officeDocument/2006/relationships/hyperlink" Target="https://www.youtube.com/watch?v=Q1LU2FdOCK4" TargetMode="External"/><Relationship Id="rId7" Type="http://schemas.openxmlformats.org/officeDocument/2006/relationships/hyperlink" Target="https://www.youtube.com/watch?v=c7kSnDXgX8Q" TargetMode="External"/><Relationship Id="rId12" Type="http://schemas.openxmlformats.org/officeDocument/2006/relationships/hyperlink" Target="https://www.youtube.com/watch?v=uYUtw_0M0mE" TargetMode="External"/><Relationship Id="rId17" Type="http://schemas.openxmlformats.org/officeDocument/2006/relationships/hyperlink" Target="https://www.youtube.com/watch?v=SRmmTk0gGrU" TargetMode="External"/><Relationship Id="rId2" Type="http://schemas.openxmlformats.org/officeDocument/2006/relationships/hyperlink" Target="https://www.youtube.com/watch?v=hLAg7EECjAU" TargetMode="External"/><Relationship Id="rId16" Type="http://schemas.openxmlformats.org/officeDocument/2006/relationships/hyperlink" Target="https://www.youtube.com/watch?v=KUDUGulbyH8" TargetMode="External"/><Relationship Id="rId20" Type="http://schemas.openxmlformats.org/officeDocument/2006/relationships/hyperlink" Target="https://www.youtube.com/watch?v=-Meg71LXtBA" TargetMode="External"/><Relationship Id="rId1" Type="http://schemas.openxmlformats.org/officeDocument/2006/relationships/hyperlink" Target="https://www.youtube.com/watch?v=2xPKE0koJtc" TargetMode="External"/><Relationship Id="rId6" Type="http://schemas.openxmlformats.org/officeDocument/2006/relationships/hyperlink" Target="https://www.youtube.com/watch?v=XbQNpmkE8l8" TargetMode="External"/><Relationship Id="rId11" Type="http://schemas.openxmlformats.org/officeDocument/2006/relationships/hyperlink" Target="https://www.youtube.com/watch?v=E1PgK3UCU1g" TargetMode="External"/><Relationship Id="rId5" Type="http://schemas.openxmlformats.org/officeDocument/2006/relationships/hyperlink" Target="https://www.youtube.com/watch?v=J8JSbi1neO0" TargetMode="External"/><Relationship Id="rId15" Type="http://schemas.openxmlformats.org/officeDocument/2006/relationships/hyperlink" Target="https://www.youtube.com/watch?v=wCif12MwnP8" TargetMode="External"/><Relationship Id="rId10" Type="http://schemas.openxmlformats.org/officeDocument/2006/relationships/hyperlink" Target="https://www.youtube.com/watch?v=SJqIRlTQZbs" TargetMode="External"/><Relationship Id="rId19" Type="http://schemas.openxmlformats.org/officeDocument/2006/relationships/hyperlink" Target="https://www.youtube.com/watch?v=OBJE1sMyAK0" TargetMode="External"/><Relationship Id="rId4" Type="http://schemas.openxmlformats.org/officeDocument/2006/relationships/hyperlink" Target="https://www.youtube.com/watch?v=tcQjlQOA5dY" TargetMode="External"/><Relationship Id="rId9" Type="http://schemas.openxmlformats.org/officeDocument/2006/relationships/hyperlink" Target="https://www.youtube.com/watch?v=XHWHpGK7Kuk" TargetMode="External"/><Relationship Id="rId14" Type="http://schemas.openxmlformats.org/officeDocument/2006/relationships/hyperlink" Target="https://www.youtube.com/watch?v=CY7C4zkMjkM" TargetMode="External"/><Relationship Id="rId22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c7kSnDXgX8Q" TargetMode="External"/><Relationship Id="rId13" Type="http://schemas.openxmlformats.org/officeDocument/2006/relationships/hyperlink" Target="https://www.youtube.com/watch?v=uYUtw_0M0mE" TargetMode="External"/><Relationship Id="rId18" Type="http://schemas.openxmlformats.org/officeDocument/2006/relationships/hyperlink" Target="https://www.youtube.com/watch?v=SRmmTk0gGrU" TargetMode="External"/><Relationship Id="rId3" Type="http://schemas.openxmlformats.org/officeDocument/2006/relationships/hyperlink" Target="https://www.youtube.com/watch?v=GHzNTjzXeME" TargetMode="External"/><Relationship Id="rId21" Type="http://schemas.openxmlformats.org/officeDocument/2006/relationships/hyperlink" Target="https://www.youtube.com/watch?v=-Meg71LXtBA" TargetMode="External"/><Relationship Id="rId7" Type="http://schemas.openxmlformats.org/officeDocument/2006/relationships/hyperlink" Target="https://www.youtube.com/watch?v=XbQNpmkE8l8" TargetMode="External"/><Relationship Id="rId12" Type="http://schemas.openxmlformats.org/officeDocument/2006/relationships/hyperlink" Target="https://www.youtube.com/watch?v=E1PgK3UCU1g" TargetMode="External"/><Relationship Id="rId17" Type="http://schemas.openxmlformats.org/officeDocument/2006/relationships/hyperlink" Target="https://www.youtube.com/watch?v=KUDUGulbyH8" TargetMode="External"/><Relationship Id="rId2" Type="http://schemas.openxmlformats.org/officeDocument/2006/relationships/hyperlink" Target="https://www.youtube.com/watch?v=hLAg7EECjAU" TargetMode="External"/><Relationship Id="rId16" Type="http://schemas.openxmlformats.org/officeDocument/2006/relationships/hyperlink" Target="https://www.youtube.com/watch?v=wCif12MwnP8" TargetMode="External"/><Relationship Id="rId20" Type="http://schemas.openxmlformats.org/officeDocument/2006/relationships/hyperlink" Target="https://www.youtube.com/watch?v=OBJE1sMyAK0" TargetMode="External"/><Relationship Id="rId1" Type="http://schemas.openxmlformats.org/officeDocument/2006/relationships/hyperlink" Target="https://www.youtube.com/watch?v=2xPKE0koJtc" TargetMode="External"/><Relationship Id="rId6" Type="http://schemas.openxmlformats.org/officeDocument/2006/relationships/hyperlink" Target="https://www.youtube.com/watch?v=J8JSbi1neO0" TargetMode="External"/><Relationship Id="rId11" Type="http://schemas.openxmlformats.org/officeDocument/2006/relationships/hyperlink" Target="https://www.youtube.com/watch?v=SJqIRlTQZbs" TargetMode="External"/><Relationship Id="rId5" Type="http://schemas.openxmlformats.org/officeDocument/2006/relationships/hyperlink" Target="https://www.youtube.com/watch?v=tcQjlQOA5dY" TargetMode="External"/><Relationship Id="rId15" Type="http://schemas.openxmlformats.org/officeDocument/2006/relationships/hyperlink" Target="https://www.youtube.com/watch?v=CY7C4zkMjkM" TargetMode="External"/><Relationship Id="rId10" Type="http://schemas.openxmlformats.org/officeDocument/2006/relationships/hyperlink" Target="https://www.youtube.com/watch?v=XHWHpGK7Kuk" TargetMode="External"/><Relationship Id="rId19" Type="http://schemas.openxmlformats.org/officeDocument/2006/relationships/hyperlink" Target="https://www.youtube.com/watch?v=qBYgdLqqltk" TargetMode="External"/><Relationship Id="rId4" Type="http://schemas.openxmlformats.org/officeDocument/2006/relationships/hyperlink" Target="https://www.youtube.com/watch?v=Q1LU2FdOCK4" TargetMode="External"/><Relationship Id="rId9" Type="http://schemas.openxmlformats.org/officeDocument/2006/relationships/hyperlink" Target="https://www.youtube.com/watch?v=Lhu2F-ZP-4A" TargetMode="External"/><Relationship Id="rId14" Type="http://schemas.openxmlformats.org/officeDocument/2006/relationships/hyperlink" Target="https://www.youtube.com/watch?v=05ijKPhSr-Y" TargetMode="External"/><Relationship Id="rId22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wvgkm5aV2oU" TargetMode="External"/><Relationship Id="rId2" Type="http://schemas.openxmlformats.org/officeDocument/2006/relationships/hyperlink" Target="https://www.youtube.com/watch?v=Qf5s4UfEgzA" TargetMode="External"/><Relationship Id="rId1" Type="http://schemas.openxmlformats.org/officeDocument/2006/relationships/hyperlink" Target="https://www.youtube.com/watch?v=TFUpxMegONg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wvgkm5aV2oU" TargetMode="External"/><Relationship Id="rId2" Type="http://schemas.openxmlformats.org/officeDocument/2006/relationships/hyperlink" Target="https://www.youtube.com/watch?v=Qf5s4UfEgzA" TargetMode="External"/><Relationship Id="rId1" Type="http://schemas.openxmlformats.org/officeDocument/2006/relationships/hyperlink" Target="https://www.youtube.com/watch?v=TFUpxMegONg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youtube.com/watch?v=LsD-BpN7OLs" TargetMode="External"/><Relationship Id="rId21" Type="http://schemas.openxmlformats.org/officeDocument/2006/relationships/hyperlink" Target="https://www.youtube.com/watch?v=QSuRu4bCqPE" TargetMode="External"/><Relationship Id="rId42" Type="http://schemas.openxmlformats.org/officeDocument/2006/relationships/hyperlink" Target="https://www.youtube.com/watch?v=Edv3Nv0LWX4" TargetMode="External"/><Relationship Id="rId63" Type="http://schemas.openxmlformats.org/officeDocument/2006/relationships/hyperlink" Target="https://www.youtube.com/watch?v=yDZT1bGrqMA" TargetMode="External"/><Relationship Id="rId84" Type="http://schemas.openxmlformats.org/officeDocument/2006/relationships/hyperlink" Target="https://www.youtube.com/watch?v=yFoRALtdIVQ" TargetMode="External"/><Relationship Id="rId138" Type="http://schemas.openxmlformats.org/officeDocument/2006/relationships/hyperlink" Target="https://www.youtube.com/watch?v=9O95T6s34r8" TargetMode="External"/><Relationship Id="rId159" Type="http://schemas.openxmlformats.org/officeDocument/2006/relationships/hyperlink" Target="https://www.youtube.com/watch?v=t0SS9jjaU6E" TargetMode="External"/><Relationship Id="rId107" Type="http://schemas.openxmlformats.org/officeDocument/2006/relationships/hyperlink" Target="https://www.youtube.com/watch?v=rh6FBhS0Qxs" TargetMode="External"/><Relationship Id="rId11" Type="http://schemas.openxmlformats.org/officeDocument/2006/relationships/hyperlink" Target="https://www.youtube.com/watch?v=npvk2f3DuW0" TargetMode="External"/><Relationship Id="rId32" Type="http://schemas.openxmlformats.org/officeDocument/2006/relationships/hyperlink" Target="https://www.youtube.com/watch?v=SNf5pVkG_xM" TargetMode="External"/><Relationship Id="rId53" Type="http://schemas.openxmlformats.org/officeDocument/2006/relationships/hyperlink" Target="https://www.youtube.com/watch?v=SnMUCUkKMxI" TargetMode="External"/><Relationship Id="rId74" Type="http://schemas.openxmlformats.org/officeDocument/2006/relationships/hyperlink" Target="https://www.youtube.com/watch?v=BHvURU5p610" TargetMode="External"/><Relationship Id="rId128" Type="http://schemas.openxmlformats.org/officeDocument/2006/relationships/hyperlink" Target="https://www.youtube.com/watch?v=YyUtAuZcAWs" TargetMode="External"/><Relationship Id="rId149" Type="http://schemas.openxmlformats.org/officeDocument/2006/relationships/hyperlink" Target="https://www.youtube.com/watch?v=PiPauKKEeXA" TargetMode="External"/><Relationship Id="rId5" Type="http://schemas.openxmlformats.org/officeDocument/2006/relationships/hyperlink" Target="https://www.youtube.com/watch?v=V_7Z058MC7M" TargetMode="External"/><Relationship Id="rId95" Type="http://schemas.openxmlformats.org/officeDocument/2006/relationships/hyperlink" Target="https://www.youtube.com/watch?v=zgA-9qbQKwo" TargetMode="External"/><Relationship Id="rId160" Type="http://schemas.openxmlformats.org/officeDocument/2006/relationships/hyperlink" Target="https://www.youtube.com/watch?v=8nfLjuRaGw0" TargetMode="External"/><Relationship Id="rId22" Type="http://schemas.openxmlformats.org/officeDocument/2006/relationships/hyperlink" Target="https://www.youtube.com/watch?v=CeCUM7gbYDA" TargetMode="External"/><Relationship Id="rId43" Type="http://schemas.openxmlformats.org/officeDocument/2006/relationships/hyperlink" Target="https://www.youtube.com/watch?v=yFE_J8D98Bs" TargetMode="External"/><Relationship Id="rId64" Type="http://schemas.openxmlformats.org/officeDocument/2006/relationships/hyperlink" Target="https://www.youtube.com/watch?v=EOOiYda19bM" TargetMode="External"/><Relationship Id="rId118" Type="http://schemas.openxmlformats.org/officeDocument/2006/relationships/hyperlink" Target="https://www.youtube.com/watch?v=QIYIpvPzwf8" TargetMode="External"/><Relationship Id="rId139" Type="http://schemas.openxmlformats.org/officeDocument/2006/relationships/hyperlink" Target="https://www.youtube.com/watch?v=n3Z0So5hXWs" TargetMode="External"/><Relationship Id="rId85" Type="http://schemas.openxmlformats.org/officeDocument/2006/relationships/hyperlink" Target="https://www.youtube.com/watch?v=v8FlUe-U2bg" TargetMode="External"/><Relationship Id="rId150" Type="http://schemas.openxmlformats.org/officeDocument/2006/relationships/hyperlink" Target="https://www.youtube.com/watch?v=BLBIgud314I" TargetMode="External"/><Relationship Id="rId12" Type="http://schemas.openxmlformats.org/officeDocument/2006/relationships/hyperlink" Target="https://www.youtube.com/watch?v=n7CuyHF_0rY" TargetMode="External"/><Relationship Id="rId17" Type="http://schemas.openxmlformats.org/officeDocument/2006/relationships/hyperlink" Target="https://www.youtube.com/watch?v=P7fNaIoRF2U" TargetMode="External"/><Relationship Id="rId33" Type="http://schemas.openxmlformats.org/officeDocument/2006/relationships/hyperlink" Target="https://www.youtube.com/watch?v=BHvURU5p610" TargetMode="External"/><Relationship Id="rId38" Type="http://schemas.openxmlformats.org/officeDocument/2006/relationships/hyperlink" Target="https://www.youtube.com/watch?v=l6s6qpzqMxE" TargetMode="External"/><Relationship Id="rId59" Type="http://schemas.openxmlformats.org/officeDocument/2006/relationships/hyperlink" Target="https://www.youtube.com/watch?v=qcXHka867lA" TargetMode="External"/><Relationship Id="rId103" Type="http://schemas.openxmlformats.org/officeDocument/2006/relationships/hyperlink" Target="https://www.youtube.com/watch?v=6SPZLGtEg3k" TargetMode="External"/><Relationship Id="rId108" Type="http://schemas.openxmlformats.org/officeDocument/2006/relationships/hyperlink" Target="https://www.youtube.com/watch?v=dBj9ZDC_Ad8" TargetMode="External"/><Relationship Id="rId124" Type="http://schemas.openxmlformats.org/officeDocument/2006/relationships/hyperlink" Target="https://www.youtube.com/watch?v=gZRQL7jxsPE" TargetMode="External"/><Relationship Id="rId129" Type="http://schemas.openxmlformats.org/officeDocument/2006/relationships/hyperlink" Target="https://www.youtube.com/watch?v=xQ1BVOj0EYE" TargetMode="External"/><Relationship Id="rId54" Type="http://schemas.openxmlformats.org/officeDocument/2006/relationships/hyperlink" Target="https://www.youtube.com/watch?v=wuxCtRfS9Kg" TargetMode="External"/><Relationship Id="rId70" Type="http://schemas.openxmlformats.org/officeDocument/2006/relationships/hyperlink" Target="https://www.youtube.com/watch?v=EVbrC33Su2c" TargetMode="External"/><Relationship Id="rId75" Type="http://schemas.openxmlformats.org/officeDocument/2006/relationships/hyperlink" Target="https://www.youtube.com/watch?v=XwsbZ3p3_aY" TargetMode="External"/><Relationship Id="rId91" Type="http://schemas.openxmlformats.org/officeDocument/2006/relationships/hyperlink" Target="https://www.youtube.com/watch?v=QIYIpvPzwf8" TargetMode="External"/><Relationship Id="rId96" Type="http://schemas.openxmlformats.org/officeDocument/2006/relationships/hyperlink" Target="https://www.youtube.com/watch?v=vzdbTBQp19k" TargetMode="External"/><Relationship Id="rId140" Type="http://schemas.openxmlformats.org/officeDocument/2006/relationships/hyperlink" Target="https://www.youtube.com/watch?v=MAT1GslD6UI" TargetMode="External"/><Relationship Id="rId145" Type="http://schemas.openxmlformats.org/officeDocument/2006/relationships/hyperlink" Target="https://www.youtube.com/watch?v=9O95T6s34r8" TargetMode="External"/><Relationship Id="rId161" Type="http://schemas.openxmlformats.org/officeDocument/2006/relationships/hyperlink" Target="https://www.youtube.com/watch?v=8cfL6UbItDk" TargetMode="External"/><Relationship Id="rId166" Type="http://schemas.openxmlformats.org/officeDocument/2006/relationships/hyperlink" Target="https://www.youtube.com/watch?v=EB35UgxwZr8" TargetMode="External"/><Relationship Id="rId1" Type="http://schemas.openxmlformats.org/officeDocument/2006/relationships/hyperlink" Target="https://www.youtube.com/watch?v=ONWVVDKK3H8" TargetMode="External"/><Relationship Id="rId6" Type="http://schemas.openxmlformats.org/officeDocument/2006/relationships/hyperlink" Target="https://www.youtube.com/watch?v=kbyWUTuf-IM" TargetMode="External"/><Relationship Id="rId23" Type="http://schemas.openxmlformats.org/officeDocument/2006/relationships/hyperlink" Target="https://www.youtube.com/watch?v=ievaavTj-qA" TargetMode="External"/><Relationship Id="rId28" Type="http://schemas.openxmlformats.org/officeDocument/2006/relationships/hyperlink" Target="https://www.youtube.com/watch?v=GYZUzbO4k1c" TargetMode="External"/><Relationship Id="rId49" Type="http://schemas.openxmlformats.org/officeDocument/2006/relationships/hyperlink" Target="https://www.youtube.com/watch?v=9rtXaPV5SYM" TargetMode="External"/><Relationship Id="rId114" Type="http://schemas.openxmlformats.org/officeDocument/2006/relationships/hyperlink" Target="https://www.youtube.com/watch?v=nqIBVLuhidI" TargetMode="External"/><Relationship Id="rId119" Type="http://schemas.openxmlformats.org/officeDocument/2006/relationships/hyperlink" Target="https://www.youtube.com/watch?v=IVoZwY-fuFA" TargetMode="External"/><Relationship Id="rId44" Type="http://schemas.openxmlformats.org/officeDocument/2006/relationships/hyperlink" Target="https://www.youtube.com/watch?v=bmZG0t7sQKc" TargetMode="External"/><Relationship Id="rId60" Type="http://schemas.openxmlformats.org/officeDocument/2006/relationships/hyperlink" Target="https://www.youtube.com/watch?v=V_7Z058MC7M" TargetMode="External"/><Relationship Id="rId65" Type="http://schemas.openxmlformats.org/officeDocument/2006/relationships/hyperlink" Target="https://www.youtube.com/watch?v=I8617aYUSvw" TargetMode="External"/><Relationship Id="rId81" Type="http://schemas.openxmlformats.org/officeDocument/2006/relationships/hyperlink" Target="https://www.youtube.com/watch?v=Kl3q-W4_1cM" TargetMode="External"/><Relationship Id="rId86" Type="http://schemas.openxmlformats.org/officeDocument/2006/relationships/hyperlink" Target="https://www.youtube.com/watch?v=nqIBVLuhidI" TargetMode="External"/><Relationship Id="rId130" Type="http://schemas.openxmlformats.org/officeDocument/2006/relationships/hyperlink" Target="https://www.youtube.com/watch?v=V8V7CsXIwUs" TargetMode="External"/><Relationship Id="rId135" Type="http://schemas.openxmlformats.org/officeDocument/2006/relationships/hyperlink" Target="https://www.youtube.com/watch?v=i3Oq2uhE1fs" TargetMode="External"/><Relationship Id="rId151" Type="http://schemas.openxmlformats.org/officeDocument/2006/relationships/hyperlink" Target="https://www.youtube.com/watch?v=sEpsqFrReIg" TargetMode="External"/><Relationship Id="rId156" Type="http://schemas.openxmlformats.org/officeDocument/2006/relationships/hyperlink" Target="https://www.youtube.com/watch?v=OCWExtxYVow" TargetMode="External"/><Relationship Id="rId13" Type="http://schemas.openxmlformats.org/officeDocument/2006/relationships/hyperlink" Target="https://www.youtube.com/watch?v=0pySCUCkrcI" TargetMode="External"/><Relationship Id="rId18" Type="http://schemas.openxmlformats.org/officeDocument/2006/relationships/hyperlink" Target="https://www.youtube.com/watch?v=2gAfGNBkQys" TargetMode="External"/><Relationship Id="rId39" Type="http://schemas.openxmlformats.org/officeDocument/2006/relationships/hyperlink" Target="https://www.youtube.com/watch?v=RSpHLq2STvY" TargetMode="External"/><Relationship Id="rId109" Type="http://schemas.openxmlformats.org/officeDocument/2006/relationships/hyperlink" Target="https://www.youtube.com/watch?v=nZ3tZN2cV7Q" TargetMode="External"/><Relationship Id="rId34" Type="http://schemas.openxmlformats.org/officeDocument/2006/relationships/hyperlink" Target="https://www.youtube.com/watch?v=cgcRbltr2zo" TargetMode="External"/><Relationship Id="rId50" Type="http://schemas.openxmlformats.org/officeDocument/2006/relationships/hyperlink" Target="https://www.youtube.com/watch?v=PoyiWaRtY3Q" TargetMode="External"/><Relationship Id="rId55" Type="http://schemas.openxmlformats.org/officeDocument/2006/relationships/hyperlink" Target="https://www.youtube.com/watch?v=oaFEPpWXaW8" TargetMode="External"/><Relationship Id="rId76" Type="http://schemas.openxmlformats.org/officeDocument/2006/relationships/hyperlink" Target="https://www.youtube.com/watch?v=rh6FBhS0Qxs" TargetMode="External"/><Relationship Id="rId97" Type="http://schemas.openxmlformats.org/officeDocument/2006/relationships/hyperlink" Target="https://www.youtube.com/watch?v=RD0MsvFEv7U" TargetMode="External"/><Relationship Id="rId104" Type="http://schemas.openxmlformats.org/officeDocument/2006/relationships/hyperlink" Target="https://www.youtube.com/watch?v=5O9OHJp0w2s" TargetMode="External"/><Relationship Id="rId120" Type="http://schemas.openxmlformats.org/officeDocument/2006/relationships/hyperlink" Target="https://www.youtube.com/watch?v=QiEtt3OxFT8" TargetMode="External"/><Relationship Id="rId125" Type="http://schemas.openxmlformats.org/officeDocument/2006/relationships/hyperlink" Target="https://www.youtube.com/watch?v=PFlhy-l72CA" TargetMode="External"/><Relationship Id="rId141" Type="http://schemas.openxmlformats.org/officeDocument/2006/relationships/hyperlink" Target="https://www.youtube.com/watch?v=4CKhrIP0lWA" TargetMode="External"/><Relationship Id="rId146" Type="http://schemas.openxmlformats.org/officeDocument/2006/relationships/hyperlink" Target="https://www.youtube.com/watch?v=n3Z0So5hXWs" TargetMode="External"/><Relationship Id="rId167" Type="http://schemas.openxmlformats.org/officeDocument/2006/relationships/printerSettings" Target="../printerSettings/printerSettings13.bin"/><Relationship Id="rId7" Type="http://schemas.openxmlformats.org/officeDocument/2006/relationships/hyperlink" Target="https://www.youtube.com/watch?v=GyqHUPoDpoM" TargetMode="External"/><Relationship Id="rId71" Type="http://schemas.openxmlformats.org/officeDocument/2006/relationships/hyperlink" Target="https://www.youtube.com/watch?v=mFaK_2luwTM" TargetMode="External"/><Relationship Id="rId92" Type="http://schemas.openxmlformats.org/officeDocument/2006/relationships/hyperlink" Target="https://www.youtube.com/watch?v=eexXWXR1N8A" TargetMode="External"/><Relationship Id="rId162" Type="http://schemas.openxmlformats.org/officeDocument/2006/relationships/hyperlink" Target="https://www.youtube.com/watch?v=6gdIk4IL0ig" TargetMode="External"/><Relationship Id="rId2" Type="http://schemas.openxmlformats.org/officeDocument/2006/relationships/hyperlink" Target="https://www.youtube.com/watch?v=xNFPE-JzFmk" TargetMode="External"/><Relationship Id="rId29" Type="http://schemas.openxmlformats.org/officeDocument/2006/relationships/hyperlink" Target="https://www.youtube.com/watch?v=EVbrC33Su2c" TargetMode="External"/><Relationship Id="rId24" Type="http://schemas.openxmlformats.org/officeDocument/2006/relationships/hyperlink" Target="https://www.youtube.com/watch?v=P08cMEvFhSI" TargetMode="External"/><Relationship Id="rId40" Type="http://schemas.openxmlformats.org/officeDocument/2006/relationships/hyperlink" Target="https://www.youtube.com/watch?v=HqmThemEasw" TargetMode="External"/><Relationship Id="rId45" Type="http://schemas.openxmlformats.org/officeDocument/2006/relationships/hyperlink" Target="https://www.youtube.com/watch?v=9Ml4E1PymmM" TargetMode="External"/><Relationship Id="rId66" Type="http://schemas.openxmlformats.org/officeDocument/2006/relationships/hyperlink" Target="https://www.youtube.com/watch?v=npvk2f3DuW0" TargetMode="External"/><Relationship Id="rId87" Type="http://schemas.openxmlformats.org/officeDocument/2006/relationships/hyperlink" Target="https://www.youtube.com/watch?v=48QjI_PKgls" TargetMode="External"/><Relationship Id="rId110" Type="http://schemas.openxmlformats.org/officeDocument/2006/relationships/hyperlink" Target="https://www.youtube.com/watch?v=eYnYffTrGdc" TargetMode="External"/><Relationship Id="rId115" Type="http://schemas.openxmlformats.org/officeDocument/2006/relationships/hyperlink" Target="https://www.youtube.com/watch?v=48QjI_PKgls" TargetMode="External"/><Relationship Id="rId131" Type="http://schemas.openxmlformats.org/officeDocument/2006/relationships/hyperlink" Target="https://www.youtube.com/watch?v=4whQJZWeJng" TargetMode="External"/><Relationship Id="rId136" Type="http://schemas.openxmlformats.org/officeDocument/2006/relationships/hyperlink" Target="https://www.youtube.com/watch?v=7pqKPZfze8M" TargetMode="External"/><Relationship Id="rId157" Type="http://schemas.openxmlformats.org/officeDocument/2006/relationships/hyperlink" Target="https://www.youtube.com/watch?v=Wqhv3cldHik" TargetMode="External"/><Relationship Id="rId61" Type="http://schemas.openxmlformats.org/officeDocument/2006/relationships/hyperlink" Target="https://www.youtube.com/watch?v=kbyWUTuf-IM" TargetMode="External"/><Relationship Id="rId82" Type="http://schemas.openxmlformats.org/officeDocument/2006/relationships/hyperlink" Target="https://www.youtube.com/watch?v=RK0tChC6D4A" TargetMode="External"/><Relationship Id="rId152" Type="http://schemas.openxmlformats.org/officeDocument/2006/relationships/hyperlink" Target="https://www.youtube.com/watch?v=BipGmcZHYQk" TargetMode="External"/><Relationship Id="rId19" Type="http://schemas.openxmlformats.org/officeDocument/2006/relationships/hyperlink" Target="https://www.youtube.com/watch?v=D6vr6HSXKus" TargetMode="External"/><Relationship Id="rId14" Type="http://schemas.openxmlformats.org/officeDocument/2006/relationships/hyperlink" Target="https://www.youtube.com/watch?v=YlbXwxVx36s" TargetMode="External"/><Relationship Id="rId30" Type="http://schemas.openxmlformats.org/officeDocument/2006/relationships/hyperlink" Target="https://www.youtube.com/watch?v=mFaK_2luwTM" TargetMode="External"/><Relationship Id="rId35" Type="http://schemas.openxmlformats.org/officeDocument/2006/relationships/hyperlink" Target="https://www.youtube.com/watch?v=TByeNcIgCQ4" TargetMode="External"/><Relationship Id="rId56" Type="http://schemas.openxmlformats.org/officeDocument/2006/relationships/hyperlink" Target="https://www.youtube.com/watch?v=ESVsWQOKzIU" TargetMode="External"/><Relationship Id="rId77" Type="http://schemas.openxmlformats.org/officeDocument/2006/relationships/hyperlink" Target="https://www.youtube.com/watch?v=yJOP962wnho" TargetMode="External"/><Relationship Id="rId100" Type="http://schemas.openxmlformats.org/officeDocument/2006/relationships/hyperlink" Target="https://www.youtube.com/watch?v=xycB0a7_ik4" TargetMode="External"/><Relationship Id="rId105" Type="http://schemas.openxmlformats.org/officeDocument/2006/relationships/hyperlink" Target="https://www.youtube.com/watch?v=B9ftTj2v9AY" TargetMode="External"/><Relationship Id="rId126" Type="http://schemas.openxmlformats.org/officeDocument/2006/relationships/hyperlink" Target="https://www.youtube.com/watch?v=xycB0a7_ik4" TargetMode="External"/><Relationship Id="rId147" Type="http://schemas.openxmlformats.org/officeDocument/2006/relationships/hyperlink" Target="https://www.youtube.com/watch?v=6SVFWxmKXt8" TargetMode="External"/><Relationship Id="rId8" Type="http://schemas.openxmlformats.org/officeDocument/2006/relationships/hyperlink" Target="https://www.youtube.com/watch?v=yDZT1bGrqMA" TargetMode="External"/><Relationship Id="rId51" Type="http://schemas.openxmlformats.org/officeDocument/2006/relationships/hyperlink" Target="https://www.youtube.com/watch?v=XFlh66pf3L0" TargetMode="External"/><Relationship Id="rId72" Type="http://schemas.openxmlformats.org/officeDocument/2006/relationships/hyperlink" Target="https://www.youtube.com/watch?v=WjXe9kZ4fH0" TargetMode="External"/><Relationship Id="rId93" Type="http://schemas.openxmlformats.org/officeDocument/2006/relationships/hyperlink" Target="https://www.youtube.com/watch?v=IVoZwY-fuFA" TargetMode="External"/><Relationship Id="rId98" Type="http://schemas.openxmlformats.org/officeDocument/2006/relationships/hyperlink" Target="https://www.youtube.com/watch?v=gZRQL7jxsPE" TargetMode="External"/><Relationship Id="rId121" Type="http://schemas.openxmlformats.org/officeDocument/2006/relationships/hyperlink" Target="https://www.youtube.com/watch?v=zgA-9qbQKwo" TargetMode="External"/><Relationship Id="rId142" Type="http://schemas.openxmlformats.org/officeDocument/2006/relationships/hyperlink" Target="https://www.youtube.com/watch?v=i3Oq2uhE1fs" TargetMode="External"/><Relationship Id="rId163" Type="http://schemas.openxmlformats.org/officeDocument/2006/relationships/hyperlink" Target="https://www.youtube.com/watch?v=poTn8Wbr7tg" TargetMode="External"/><Relationship Id="rId3" Type="http://schemas.openxmlformats.org/officeDocument/2006/relationships/hyperlink" Target="https://www.youtube.com/watch?v=EUs9jLZDYOg" TargetMode="External"/><Relationship Id="rId25" Type="http://schemas.openxmlformats.org/officeDocument/2006/relationships/hyperlink" Target="https://www.youtube.com/watch?v=ImSpL_OTQbE" TargetMode="External"/><Relationship Id="rId46" Type="http://schemas.openxmlformats.org/officeDocument/2006/relationships/hyperlink" Target="https://www.youtube.com/watch?v=_TAYwUhU7Ys" TargetMode="External"/><Relationship Id="rId67" Type="http://schemas.openxmlformats.org/officeDocument/2006/relationships/hyperlink" Target="https://www.youtube.com/watch?v=n7CuyHF_0rY" TargetMode="External"/><Relationship Id="rId116" Type="http://schemas.openxmlformats.org/officeDocument/2006/relationships/hyperlink" Target="https://www.youtube.com/watch?v=v2YJCMCrKvw" TargetMode="External"/><Relationship Id="rId137" Type="http://schemas.openxmlformats.org/officeDocument/2006/relationships/hyperlink" Target="https://www.youtube.com/watch?v=hSW8YMkd-TQ" TargetMode="External"/><Relationship Id="rId158" Type="http://schemas.openxmlformats.org/officeDocument/2006/relationships/hyperlink" Target="https://www.youtube.com/watch?v=7ylxPquK4zI" TargetMode="External"/><Relationship Id="rId20" Type="http://schemas.openxmlformats.org/officeDocument/2006/relationships/hyperlink" Target="https://www.youtube.com/watch?v=-rlOn2GUJGY" TargetMode="External"/><Relationship Id="rId41" Type="http://schemas.openxmlformats.org/officeDocument/2006/relationships/hyperlink" Target="https://www.youtube.com/watch?v=eZ3Ssxe8vsw" TargetMode="External"/><Relationship Id="rId62" Type="http://schemas.openxmlformats.org/officeDocument/2006/relationships/hyperlink" Target="https://www.youtube.com/watch?v=GyqHUPoDpoM" TargetMode="External"/><Relationship Id="rId83" Type="http://schemas.openxmlformats.org/officeDocument/2006/relationships/hyperlink" Target="https://www.youtube.com/watch?v=HjVejxf6vnM" TargetMode="External"/><Relationship Id="rId88" Type="http://schemas.openxmlformats.org/officeDocument/2006/relationships/hyperlink" Target="https://www.youtube.com/watch?v=Bt6G8kgKnR0" TargetMode="External"/><Relationship Id="rId111" Type="http://schemas.openxmlformats.org/officeDocument/2006/relationships/hyperlink" Target="https://www.youtube.com/watch?v=RK0tChC6D4A" TargetMode="External"/><Relationship Id="rId132" Type="http://schemas.openxmlformats.org/officeDocument/2006/relationships/hyperlink" Target="https://www.youtube.com/watch?v=adeP2GP5io8" TargetMode="External"/><Relationship Id="rId153" Type="http://schemas.openxmlformats.org/officeDocument/2006/relationships/hyperlink" Target="https://www.youtube.com/watch?v=sEpsqFrReIg" TargetMode="External"/><Relationship Id="rId15" Type="http://schemas.openxmlformats.org/officeDocument/2006/relationships/hyperlink" Target="https://www.youtube.com/watch?v=CY-mhiUCPOk" TargetMode="External"/><Relationship Id="rId36" Type="http://schemas.openxmlformats.org/officeDocument/2006/relationships/hyperlink" Target="https://www.youtube.com/watch?v=rmN90VuLH6Y" TargetMode="External"/><Relationship Id="rId57" Type="http://schemas.openxmlformats.org/officeDocument/2006/relationships/hyperlink" Target="https://www.youtube.com/watch?v=XbtUCQtbIWk" TargetMode="External"/><Relationship Id="rId106" Type="http://schemas.openxmlformats.org/officeDocument/2006/relationships/hyperlink" Target="https://www.youtube.com/watch?v=XwsbZ3p3_aY" TargetMode="External"/><Relationship Id="rId127" Type="http://schemas.openxmlformats.org/officeDocument/2006/relationships/hyperlink" Target="https://www.youtube.com/watch?v=eW0Dt2RWg1w" TargetMode="External"/><Relationship Id="rId10" Type="http://schemas.openxmlformats.org/officeDocument/2006/relationships/hyperlink" Target="https://www.youtube.com/watch?v=I8617aYUSvw" TargetMode="External"/><Relationship Id="rId31" Type="http://schemas.openxmlformats.org/officeDocument/2006/relationships/hyperlink" Target="https://www.youtube.com/watch?v=WjXe9kZ4fH0" TargetMode="External"/><Relationship Id="rId52" Type="http://schemas.openxmlformats.org/officeDocument/2006/relationships/hyperlink" Target="https://www.youtube.com/watch?v=D_YZOVhYwXw" TargetMode="External"/><Relationship Id="rId73" Type="http://schemas.openxmlformats.org/officeDocument/2006/relationships/hyperlink" Target="https://www.youtube.com/watch?v=SNf5pVkG_xM" TargetMode="External"/><Relationship Id="rId78" Type="http://schemas.openxmlformats.org/officeDocument/2006/relationships/hyperlink" Target="https://www.youtube.com/watch?v=dBj9ZDC_Ad8" TargetMode="External"/><Relationship Id="rId94" Type="http://schemas.openxmlformats.org/officeDocument/2006/relationships/hyperlink" Target="https://www.youtube.com/watch?v=QiEtt3OxFT8" TargetMode="External"/><Relationship Id="rId99" Type="http://schemas.openxmlformats.org/officeDocument/2006/relationships/hyperlink" Target="https://www.youtube.com/watch?v=PFlhy-l72CA" TargetMode="External"/><Relationship Id="rId101" Type="http://schemas.openxmlformats.org/officeDocument/2006/relationships/hyperlink" Target="https://www.youtube.com/watch?v=eW0Dt2RWg1w" TargetMode="External"/><Relationship Id="rId122" Type="http://schemas.openxmlformats.org/officeDocument/2006/relationships/hyperlink" Target="https://www.youtube.com/watch?v=vzdbTBQp19k" TargetMode="External"/><Relationship Id="rId143" Type="http://schemas.openxmlformats.org/officeDocument/2006/relationships/hyperlink" Target="https://www.youtube.com/watch?v=7pqKPZfze8M" TargetMode="External"/><Relationship Id="rId148" Type="http://schemas.openxmlformats.org/officeDocument/2006/relationships/hyperlink" Target="https://www.youtube.com/watch?v=0zC7NDJwvt0" TargetMode="External"/><Relationship Id="rId164" Type="http://schemas.openxmlformats.org/officeDocument/2006/relationships/hyperlink" Target="https://www.youtube.com/watch?v=yJFbwq3RBws" TargetMode="External"/><Relationship Id="rId4" Type="http://schemas.openxmlformats.org/officeDocument/2006/relationships/hyperlink" Target="https://www.youtube.com/watch?v=5q4J83GglVM" TargetMode="External"/><Relationship Id="rId9" Type="http://schemas.openxmlformats.org/officeDocument/2006/relationships/hyperlink" Target="https://www.youtube.com/watch?v=EOOiYda19bM" TargetMode="External"/><Relationship Id="rId26" Type="http://schemas.openxmlformats.org/officeDocument/2006/relationships/hyperlink" Target="https://www.youtube.com/watch?v=5qiIhZ9X1J0" TargetMode="External"/><Relationship Id="rId47" Type="http://schemas.openxmlformats.org/officeDocument/2006/relationships/hyperlink" Target="https://www.youtube.com/watch?v=Kd9JsR5q5qI" TargetMode="External"/><Relationship Id="rId68" Type="http://schemas.openxmlformats.org/officeDocument/2006/relationships/hyperlink" Target="https://www.youtube.com/watch?v=-rlOn2GUJGY" TargetMode="External"/><Relationship Id="rId89" Type="http://schemas.openxmlformats.org/officeDocument/2006/relationships/hyperlink" Target="https://www.youtube.com/watch?v=v2YJCMCrKvw" TargetMode="External"/><Relationship Id="rId112" Type="http://schemas.openxmlformats.org/officeDocument/2006/relationships/hyperlink" Target="https://www.youtube.com/watch?v=HjVejxf6vnM" TargetMode="External"/><Relationship Id="rId133" Type="http://schemas.openxmlformats.org/officeDocument/2006/relationships/hyperlink" Target="https://www.youtube.com/watch?v=MAT1GslD6UI" TargetMode="External"/><Relationship Id="rId154" Type="http://schemas.openxmlformats.org/officeDocument/2006/relationships/hyperlink" Target="https://www.youtube.com/watch?v=BipGmcZHYQk" TargetMode="External"/><Relationship Id="rId16" Type="http://schemas.openxmlformats.org/officeDocument/2006/relationships/hyperlink" Target="https://www.youtube.com/watch?v=LWSdYf8xeOE" TargetMode="External"/><Relationship Id="rId37" Type="http://schemas.openxmlformats.org/officeDocument/2006/relationships/hyperlink" Target="https://www.youtube.com/watch?v=pnmQr0WfSvo" TargetMode="External"/><Relationship Id="rId58" Type="http://schemas.openxmlformats.org/officeDocument/2006/relationships/hyperlink" Target="https://www.youtube.com/watch?v=vhzq4lJSAQs" TargetMode="External"/><Relationship Id="rId79" Type="http://schemas.openxmlformats.org/officeDocument/2006/relationships/hyperlink" Target="https://www.youtube.com/watch?v=nZ3tZN2cV7Q" TargetMode="External"/><Relationship Id="rId102" Type="http://schemas.openxmlformats.org/officeDocument/2006/relationships/hyperlink" Target="https://www.youtube.com/watch?v=YyUtAuZcAWs" TargetMode="External"/><Relationship Id="rId123" Type="http://schemas.openxmlformats.org/officeDocument/2006/relationships/hyperlink" Target="https://www.youtube.com/watch?v=RD0MsvFEv7U" TargetMode="External"/><Relationship Id="rId144" Type="http://schemas.openxmlformats.org/officeDocument/2006/relationships/hyperlink" Target="https://www.youtube.com/watch?v=hSW8YMkd-TQ" TargetMode="External"/><Relationship Id="rId90" Type="http://schemas.openxmlformats.org/officeDocument/2006/relationships/hyperlink" Target="https://www.youtube.com/watch?v=LsD-BpN7OLs" TargetMode="External"/><Relationship Id="rId165" Type="http://schemas.openxmlformats.org/officeDocument/2006/relationships/hyperlink" Target="https://www.youtube.com/watch?v=BZUd5epieFw" TargetMode="External"/><Relationship Id="rId27" Type="http://schemas.openxmlformats.org/officeDocument/2006/relationships/hyperlink" Target="https://www.youtube.com/watch?v=KoWJTDqn64I" TargetMode="External"/><Relationship Id="rId48" Type="http://schemas.openxmlformats.org/officeDocument/2006/relationships/hyperlink" Target="https://www.youtube.com/watch?v=lA_pWm6U6y0" TargetMode="External"/><Relationship Id="rId69" Type="http://schemas.openxmlformats.org/officeDocument/2006/relationships/hyperlink" Target="https://www.youtube.com/watch?v=5qiIhZ9X1J0" TargetMode="External"/><Relationship Id="rId113" Type="http://schemas.openxmlformats.org/officeDocument/2006/relationships/hyperlink" Target="https://www.youtube.com/watch?v=v8FlUe-U2bg" TargetMode="External"/><Relationship Id="rId134" Type="http://schemas.openxmlformats.org/officeDocument/2006/relationships/hyperlink" Target="https://www.youtube.com/watch?v=4CKhrIP0lWA" TargetMode="External"/><Relationship Id="rId80" Type="http://schemas.openxmlformats.org/officeDocument/2006/relationships/hyperlink" Target="https://www.youtube.com/watch?v=eYnYffTrGdc" TargetMode="External"/><Relationship Id="rId155" Type="http://schemas.openxmlformats.org/officeDocument/2006/relationships/hyperlink" Target="https://www.youtube.com/watch?v=7ylxPquK4zI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B30A-52BD-4F9F-B3B5-46237F6955B5}">
  <dimension ref="A1:L13"/>
  <sheetViews>
    <sheetView workbookViewId="0">
      <selection activeCell="A15" sqref="A15"/>
    </sheetView>
  </sheetViews>
  <sheetFormatPr defaultRowHeight="14.4" x14ac:dyDescent="0.3"/>
  <cols>
    <col min="1" max="1" width="43.88671875" bestFit="1" customWidth="1"/>
    <col min="3" max="3" width="21.5546875" bestFit="1" customWidth="1"/>
    <col min="11" max="11" width="16.109375" bestFit="1" customWidth="1"/>
    <col min="12" max="12" width="10.5546875" bestFit="1" customWidth="1"/>
  </cols>
  <sheetData>
    <row r="1" spans="1:12" x14ac:dyDescent="0.3">
      <c r="A1" t="s">
        <v>202</v>
      </c>
      <c r="B1" t="s">
        <v>124</v>
      </c>
      <c r="C1" t="s">
        <v>88</v>
      </c>
      <c r="D1" t="s">
        <v>201</v>
      </c>
      <c r="E1" t="s">
        <v>51</v>
      </c>
      <c r="F1" t="s">
        <v>2</v>
      </c>
      <c r="G1" t="s">
        <v>3</v>
      </c>
      <c r="H1" t="s">
        <v>53</v>
      </c>
      <c r="J1" s="4" t="s">
        <v>201</v>
      </c>
      <c r="K1" s="4" t="s">
        <v>217</v>
      </c>
      <c r="L1" s="4" t="s">
        <v>75</v>
      </c>
    </row>
    <row r="2" spans="1:12" x14ac:dyDescent="0.3">
      <c r="A2" s="1" t="s">
        <v>204</v>
      </c>
      <c r="B2">
        <v>2009</v>
      </c>
      <c r="C2" t="s">
        <v>203</v>
      </c>
      <c r="D2" t="s">
        <v>127</v>
      </c>
      <c r="E2">
        <v>59159</v>
      </c>
      <c r="F2">
        <v>378</v>
      </c>
      <c r="G2">
        <v>56</v>
      </c>
      <c r="H2" s="7">
        <f>F2/(F2+G2)</f>
        <v>0.87096774193548387</v>
      </c>
      <c r="J2" s="4" t="s">
        <v>127</v>
      </c>
      <c r="K2" s="10">
        <f>AVERAGE(H2:H9)</f>
        <v>0.80531061433370144</v>
      </c>
      <c r="L2" s="4">
        <f>SUM(E2:E9)</f>
        <v>4318683</v>
      </c>
    </row>
    <row r="3" spans="1:12" x14ac:dyDescent="0.3">
      <c r="A3" s="1" t="s">
        <v>205</v>
      </c>
      <c r="B3">
        <v>2010</v>
      </c>
      <c r="C3" t="s">
        <v>203</v>
      </c>
      <c r="D3" t="s">
        <v>127</v>
      </c>
      <c r="E3">
        <v>562608</v>
      </c>
      <c r="F3">
        <v>2438</v>
      </c>
      <c r="G3">
        <v>772</v>
      </c>
      <c r="H3" s="7">
        <f t="shared" ref="H3:H13" si="0">F3/(F3+G3)</f>
        <v>0.75950155763239879</v>
      </c>
      <c r="J3" s="4" t="s">
        <v>176</v>
      </c>
      <c r="K3" s="10">
        <f>AVERAGE(H10:H13)</f>
        <v>0.94286241555650174</v>
      </c>
      <c r="L3" s="4">
        <f>SUM(E10:E13)</f>
        <v>919279</v>
      </c>
    </row>
    <row r="4" spans="1:12" x14ac:dyDescent="0.3">
      <c r="A4" s="1" t="s">
        <v>206</v>
      </c>
      <c r="B4">
        <v>2011</v>
      </c>
      <c r="C4" t="s">
        <v>203</v>
      </c>
      <c r="D4" t="s">
        <v>127</v>
      </c>
      <c r="E4">
        <v>955354</v>
      </c>
      <c r="F4">
        <v>5065</v>
      </c>
      <c r="G4">
        <v>1184</v>
      </c>
      <c r="H4" s="7">
        <f t="shared" si="0"/>
        <v>0.81052968474955989</v>
      </c>
    </row>
    <row r="5" spans="1:12" x14ac:dyDescent="0.3">
      <c r="A5" s="1" t="s">
        <v>207</v>
      </c>
      <c r="B5">
        <v>2012</v>
      </c>
      <c r="C5" t="s">
        <v>203</v>
      </c>
      <c r="D5" t="s">
        <v>127</v>
      </c>
      <c r="E5">
        <v>78909</v>
      </c>
      <c r="F5">
        <v>775</v>
      </c>
      <c r="G5">
        <v>360</v>
      </c>
      <c r="H5" s="7">
        <f t="shared" si="0"/>
        <v>0.68281938325991187</v>
      </c>
    </row>
    <row r="6" spans="1:12" x14ac:dyDescent="0.3">
      <c r="A6" s="1" t="s">
        <v>208</v>
      </c>
      <c r="B6">
        <v>2013</v>
      </c>
      <c r="C6" t="s">
        <v>203</v>
      </c>
      <c r="D6" t="s">
        <v>127</v>
      </c>
      <c r="E6">
        <v>88227</v>
      </c>
      <c r="F6">
        <v>482</v>
      </c>
      <c r="G6">
        <v>102</v>
      </c>
      <c r="H6" s="7">
        <f t="shared" si="0"/>
        <v>0.82534246575342463</v>
      </c>
    </row>
    <row r="7" spans="1:12" x14ac:dyDescent="0.3">
      <c r="A7" s="1" t="s">
        <v>210</v>
      </c>
      <c r="B7">
        <v>2014</v>
      </c>
      <c r="C7" t="s">
        <v>203</v>
      </c>
      <c r="D7" t="s">
        <v>127</v>
      </c>
      <c r="E7">
        <v>49815</v>
      </c>
      <c r="F7">
        <v>367</v>
      </c>
      <c r="G7">
        <v>115</v>
      </c>
      <c r="H7" s="7">
        <f t="shared" si="0"/>
        <v>0.7614107883817427</v>
      </c>
    </row>
    <row r="8" spans="1:12" x14ac:dyDescent="0.3">
      <c r="A8" s="1" t="s">
        <v>209</v>
      </c>
      <c r="B8">
        <v>2015</v>
      </c>
      <c r="C8" t="s">
        <v>203</v>
      </c>
      <c r="D8" t="s">
        <v>127</v>
      </c>
      <c r="E8">
        <v>2016788</v>
      </c>
      <c r="F8">
        <v>10644</v>
      </c>
      <c r="G8">
        <v>2244</v>
      </c>
      <c r="H8" s="7">
        <f t="shared" si="0"/>
        <v>0.82588454376163878</v>
      </c>
    </row>
    <row r="9" spans="1:12" x14ac:dyDescent="0.3">
      <c r="A9" s="1" t="s">
        <v>211</v>
      </c>
      <c r="B9">
        <v>2016</v>
      </c>
      <c r="C9" t="s">
        <v>203</v>
      </c>
      <c r="D9" t="s">
        <v>127</v>
      </c>
      <c r="E9">
        <v>507823</v>
      </c>
      <c r="F9">
        <v>4223</v>
      </c>
      <c r="G9">
        <v>438</v>
      </c>
      <c r="H9" s="7">
        <f t="shared" si="0"/>
        <v>0.90602874919545162</v>
      </c>
    </row>
    <row r="10" spans="1:12" x14ac:dyDescent="0.3">
      <c r="A10" s="1" t="s">
        <v>212</v>
      </c>
      <c r="B10">
        <v>2017</v>
      </c>
      <c r="C10" t="s">
        <v>213</v>
      </c>
      <c r="D10" t="s">
        <v>176</v>
      </c>
      <c r="E10">
        <v>333980</v>
      </c>
      <c r="F10">
        <v>6455</v>
      </c>
      <c r="G10">
        <v>419</v>
      </c>
      <c r="H10" s="7">
        <f t="shared" si="0"/>
        <v>0.93904567937154493</v>
      </c>
    </row>
    <row r="11" spans="1:12" x14ac:dyDescent="0.3">
      <c r="A11" s="1" t="s">
        <v>214</v>
      </c>
      <c r="B11">
        <v>2018</v>
      </c>
      <c r="C11" t="s">
        <v>213</v>
      </c>
      <c r="D11" t="s">
        <v>176</v>
      </c>
      <c r="E11">
        <v>223224</v>
      </c>
      <c r="F11">
        <v>4985</v>
      </c>
      <c r="G11">
        <v>363</v>
      </c>
      <c r="H11" s="7">
        <f t="shared" si="0"/>
        <v>0.93212415856394915</v>
      </c>
    </row>
    <row r="12" spans="1:12" x14ac:dyDescent="0.3">
      <c r="A12" s="1" t="s">
        <v>215</v>
      </c>
      <c r="B12">
        <v>2019</v>
      </c>
      <c r="C12" t="s">
        <v>213</v>
      </c>
      <c r="D12" t="s">
        <v>176</v>
      </c>
      <c r="E12">
        <v>211062</v>
      </c>
      <c r="F12">
        <v>6671</v>
      </c>
      <c r="G12">
        <v>399</v>
      </c>
      <c r="H12" s="7">
        <f t="shared" si="0"/>
        <v>0.94356435643564351</v>
      </c>
    </row>
    <row r="13" spans="1:12" x14ac:dyDescent="0.3">
      <c r="A13" s="1" t="s">
        <v>216</v>
      </c>
      <c r="B13">
        <v>2020</v>
      </c>
      <c r="C13" t="s">
        <v>213</v>
      </c>
      <c r="D13" t="s">
        <v>176</v>
      </c>
      <c r="E13">
        <v>151013</v>
      </c>
      <c r="F13">
        <v>6012</v>
      </c>
      <c r="G13">
        <v>272</v>
      </c>
      <c r="H13" s="7">
        <f t="shared" si="0"/>
        <v>0.95671546785486949</v>
      </c>
    </row>
  </sheetData>
  <hyperlinks>
    <hyperlink ref="A2" r:id="rId1" xr:uid="{016E723C-795B-4706-8586-4EA11B89DBD1}"/>
    <hyperlink ref="A3" r:id="rId2" xr:uid="{855CD138-A259-4300-B8C7-C0B05E51FCDA}"/>
    <hyperlink ref="A4" r:id="rId3" xr:uid="{7996F6BF-8119-4EA8-9CC4-E864332478F3}"/>
    <hyperlink ref="A5" r:id="rId4" xr:uid="{52685B02-7DC1-45C8-8E5C-176744499CF0}"/>
    <hyperlink ref="A6" r:id="rId5" xr:uid="{6ECA291C-896F-4517-B36E-9D857C2DD66E}"/>
    <hyperlink ref="A8" r:id="rId6" xr:uid="{BBF61175-B500-4439-83EE-0C65D7ABF3E3}"/>
    <hyperlink ref="A7" r:id="rId7" xr:uid="{3440B092-8A48-4464-B8B0-BD998EB516D8}"/>
    <hyperlink ref="A9" r:id="rId8" xr:uid="{16F231BC-1C9E-4CA0-94D4-A511E2716784}"/>
    <hyperlink ref="A10" r:id="rId9" xr:uid="{74010A40-059E-492F-8DB1-E07001F5E4E6}"/>
    <hyperlink ref="A11" r:id="rId10" xr:uid="{2C5A32D3-9C1F-4C71-A91E-282327583B63}"/>
    <hyperlink ref="A12" r:id="rId11" xr:uid="{AB3EAC98-3B28-41B4-B6E4-7F35FB830F42}"/>
    <hyperlink ref="A13" r:id="rId12" xr:uid="{E668CCED-5DA7-4FA6-991F-167AD8A5FAE9}"/>
  </hyperlinks>
  <pageMargins left="0.7" right="0.7" top="0.75" bottom="0.75" header="0.3" footer="0.3"/>
  <pageSetup orientation="portrait" horizontalDpi="4294967293" verticalDpi="0" r:id="rId13"/>
  <ignoredErrors>
    <ignoredError sqref="L2:L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81D9-CC67-4FFB-9478-6A490AF3E075}">
  <dimension ref="A1:P82"/>
  <sheetViews>
    <sheetView topLeftCell="E1" workbookViewId="0">
      <selection activeCell="H6" sqref="H6"/>
    </sheetView>
  </sheetViews>
  <sheetFormatPr defaultRowHeight="14.4" x14ac:dyDescent="0.3"/>
  <cols>
    <col min="1" max="1" width="45.109375" bestFit="1" customWidth="1"/>
    <col min="2" max="2" width="32.6640625" bestFit="1" customWidth="1"/>
    <col min="3" max="3" width="85.33203125" bestFit="1" customWidth="1"/>
    <col min="10" max="10" width="10.5546875" bestFit="1" customWidth="1"/>
    <col min="11" max="11" width="14.5546875" bestFit="1" customWidth="1"/>
    <col min="15" max="15" width="10.5546875" bestFit="1" customWidth="1"/>
    <col min="16" max="16" width="14.5546875" bestFit="1" customWidth="1"/>
  </cols>
  <sheetData>
    <row r="1" spans="1:16" x14ac:dyDescent="0.3">
      <c r="A1" t="s">
        <v>202</v>
      </c>
      <c r="B1" t="s">
        <v>88</v>
      </c>
      <c r="C1" t="s">
        <v>55</v>
      </c>
      <c r="D1" t="s">
        <v>51</v>
      </c>
      <c r="E1" t="s">
        <v>2</v>
      </c>
      <c r="F1" t="s">
        <v>3</v>
      </c>
      <c r="H1" s="4" t="s">
        <v>124</v>
      </c>
      <c r="I1" s="4" t="s">
        <v>125</v>
      </c>
      <c r="J1" s="4" t="s">
        <v>75</v>
      </c>
      <c r="K1" s="4" t="s">
        <v>130</v>
      </c>
      <c r="M1" s="4" t="s">
        <v>124</v>
      </c>
      <c r="N1" s="4" t="s">
        <v>126</v>
      </c>
      <c r="O1" s="4" t="s">
        <v>75</v>
      </c>
      <c r="P1" s="4" t="s">
        <v>130</v>
      </c>
    </row>
    <row r="2" spans="1:16" x14ac:dyDescent="0.3">
      <c r="A2" s="1" t="s">
        <v>81</v>
      </c>
      <c r="B2" t="s">
        <v>85</v>
      </c>
      <c r="C2" t="s">
        <v>86</v>
      </c>
      <c r="D2">
        <v>2164222</v>
      </c>
      <c r="E2">
        <v>8894</v>
      </c>
      <c r="F2">
        <v>1403</v>
      </c>
      <c r="H2" s="4">
        <v>2008</v>
      </c>
      <c r="I2" s="4" t="s">
        <v>127</v>
      </c>
      <c r="J2" s="4">
        <f>SUM(D2:D5)</f>
        <v>5304177</v>
      </c>
      <c r="K2" s="8">
        <f>(SUM(E2:E5))/SUM(E2:F5)</f>
        <v>0.88964639204895479</v>
      </c>
      <c r="M2" s="4">
        <v>2008</v>
      </c>
      <c r="N2" s="4" t="s">
        <v>128</v>
      </c>
      <c r="O2" s="4">
        <f>SUM(D16:D29)</f>
        <v>379230</v>
      </c>
      <c r="P2" s="6">
        <f>SUM(E16:E29)/SUM(E16:F29)</f>
        <v>0.44249201277955269</v>
      </c>
    </row>
    <row r="3" spans="1:16" x14ac:dyDescent="0.3">
      <c r="A3" s="1" t="s">
        <v>82</v>
      </c>
      <c r="B3" t="s">
        <v>87</v>
      </c>
      <c r="C3" t="s">
        <v>89</v>
      </c>
      <c r="D3">
        <v>1262097</v>
      </c>
      <c r="E3">
        <v>4519</v>
      </c>
      <c r="F3">
        <v>422</v>
      </c>
      <c r="H3" s="4">
        <v>2012</v>
      </c>
      <c r="I3" s="4" t="s">
        <v>127</v>
      </c>
      <c r="J3" s="4">
        <f>SUM(D7:D14)</f>
        <v>3121334</v>
      </c>
      <c r="K3" s="8">
        <f>(SUM(E7:E14))/SUM(E7:F14)</f>
        <v>0.8564610744705532</v>
      </c>
      <c r="M3" s="4">
        <v>2012</v>
      </c>
      <c r="N3" s="4" t="s">
        <v>129</v>
      </c>
      <c r="O3" s="4">
        <f>SUM(D31:D42)</f>
        <v>1294658</v>
      </c>
      <c r="P3" s="6">
        <f>(SUM(E31:E42))/SUM(E31:F42)</f>
        <v>0.32271098891943678</v>
      </c>
    </row>
    <row r="4" spans="1:16" x14ac:dyDescent="0.3">
      <c r="A4" s="1" t="s">
        <v>83</v>
      </c>
      <c r="B4" t="s">
        <v>87</v>
      </c>
      <c r="C4" t="s">
        <v>89</v>
      </c>
      <c r="D4">
        <v>836364</v>
      </c>
      <c r="E4">
        <v>5471</v>
      </c>
      <c r="F4">
        <v>486</v>
      </c>
      <c r="H4" s="4">
        <v>2016</v>
      </c>
      <c r="I4" s="4" t="s">
        <v>176</v>
      </c>
      <c r="J4" s="4">
        <f>SUM(D64:D82)</f>
        <v>4979111</v>
      </c>
      <c r="K4" s="6">
        <f>(SUM(E64:E82))/SUM(E64:F82)</f>
        <v>0.6271400142794209</v>
      </c>
      <c r="M4" s="4">
        <v>2016</v>
      </c>
      <c r="N4" s="4" t="s">
        <v>177</v>
      </c>
      <c r="O4" s="4">
        <f>SUM(D44:D61)</f>
        <v>3107138</v>
      </c>
      <c r="P4" s="6">
        <f>(SUM(E44:E61))/SUM(E44:F61)</f>
        <v>0.4273289712360715</v>
      </c>
    </row>
    <row r="5" spans="1:16" x14ac:dyDescent="0.3">
      <c r="A5" s="1" t="s">
        <v>84</v>
      </c>
      <c r="B5" t="s">
        <v>16</v>
      </c>
      <c r="C5" t="s">
        <v>90</v>
      </c>
      <c r="D5">
        <v>1041494</v>
      </c>
      <c r="E5">
        <v>2778</v>
      </c>
      <c r="F5">
        <v>376</v>
      </c>
    </row>
    <row r="7" spans="1:16" x14ac:dyDescent="0.3">
      <c r="A7" s="1" t="s">
        <v>91</v>
      </c>
      <c r="B7" t="s">
        <v>12</v>
      </c>
      <c r="C7" t="s">
        <v>92</v>
      </c>
      <c r="D7">
        <v>1275071</v>
      </c>
      <c r="E7">
        <v>11630</v>
      </c>
      <c r="F7">
        <v>2172</v>
      </c>
    </row>
    <row r="8" spans="1:16" x14ac:dyDescent="0.3">
      <c r="A8" s="1" t="s">
        <v>93</v>
      </c>
      <c r="B8" t="s">
        <v>94</v>
      </c>
      <c r="C8" t="s">
        <v>95</v>
      </c>
      <c r="D8">
        <v>114365</v>
      </c>
      <c r="E8">
        <v>584</v>
      </c>
      <c r="F8">
        <v>82</v>
      </c>
    </row>
    <row r="9" spans="1:16" x14ac:dyDescent="0.3">
      <c r="A9" s="1" t="s">
        <v>96</v>
      </c>
      <c r="B9" t="s">
        <v>85</v>
      </c>
      <c r="C9" t="s">
        <v>97</v>
      </c>
      <c r="D9">
        <v>604461</v>
      </c>
      <c r="E9">
        <v>3992</v>
      </c>
      <c r="F9">
        <v>621</v>
      </c>
    </row>
    <row r="10" spans="1:16" x14ac:dyDescent="0.3">
      <c r="A10" s="1" t="s">
        <v>98</v>
      </c>
      <c r="B10" t="s">
        <v>87</v>
      </c>
      <c r="C10" t="s">
        <v>99</v>
      </c>
      <c r="D10">
        <v>1014713</v>
      </c>
      <c r="E10">
        <v>8789</v>
      </c>
      <c r="F10">
        <v>1346</v>
      </c>
    </row>
    <row r="11" spans="1:16" x14ac:dyDescent="0.3">
      <c r="A11" s="1" t="s">
        <v>100</v>
      </c>
      <c r="B11" t="s">
        <v>44</v>
      </c>
      <c r="C11" t="s">
        <v>101</v>
      </c>
      <c r="D11">
        <v>18687</v>
      </c>
      <c r="E11">
        <v>173</v>
      </c>
      <c r="F11">
        <v>23</v>
      </c>
    </row>
    <row r="12" spans="1:16" x14ac:dyDescent="0.3">
      <c r="A12" s="1" t="s">
        <v>102</v>
      </c>
      <c r="B12" t="s">
        <v>103</v>
      </c>
      <c r="C12" t="s">
        <v>104</v>
      </c>
      <c r="D12">
        <v>681</v>
      </c>
      <c r="E12">
        <v>4</v>
      </c>
      <c r="F12">
        <v>0</v>
      </c>
    </row>
    <row r="13" spans="1:16" x14ac:dyDescent="0.3">
      <c r="A13" s="1" t="s">
        <v>105</v>
      </c>
      <c r="B13" t="s">
        <v>106</v>
      </c>
      <c r="C13" t="s">
        <v>107</v>
      </c>
      <c r="D13">
        <v>42632</v>
      </c>
      <c r="E13">
        <v>336</v>
      </c>
      <c r="F13">
        <v>34</v>
      </c>
    </row>
    <row r="14" spans="1:16" x14ac:dyDescent="0.3">
      <c r="A14" s="1" t="s">
        <v>108</v>
      </c>
      <c r="B14" t="s">
        <v>109</v>
      </c>
      <c r="C14" t="s">
        <v>110</v>
      </c>
      <c r="D14">
        <v>50724</v>
      </c>
      <c r="E14">
        <v>334</v>
      </c>
      <c r="F14">
        <v>53</v>
      </c>
    </row>
    <row r="16" spans="1:16" x14ac:dyDescent="0.3">
      <c r="A16" s="1" t="s">
        <v>111</v>
      </c>
      <c r="B16" t="s">
        <v>85</v>
      </c>
      <c r="C16" t="s">
        <v>112</v>
      </c>
      <c r="D16">
        <v>349837</v>
      </c>
      <c r="E16">
        <v>1010</v>
      </c>
      <c r="F16">
        <v>1339</v>
      </c>
    </row>
    <row r="17" spans="1:6" x14ac:dyDescent="0.3">
      <c r="A17" s="1" t="s">
        <v>239</v>
      </c>
      <c r="B17" t="s">
        <v>240</v>
      </c>
      <c r="C17" t="s">
        <v>241</v>
      </c>
      <c r="D17">
        <v>1229</v>
      </c>
      <c r="E17">
        <v>2</v>
      </c>
      <c r="F17">
        <v>4</v>
      </c>
    </row>
    <row r="18" spans="1:6" x14ac:dyDescent="0.3">
      <c r="A18" s="1" t="s">
        <v>242</v>
      </c>
      <c r="B18" t="s">
        <v>240</v>
      </c>
      <c r="C18" t="s">
        <v>243</v>
      </c>
      <c r="D18">
        <v>746</v>
      </c>
      <c r="E18">
        <v>3</v>
      </c>
      <c r="F18">
        <v>2</v>
      </c>
    </row>
    <row r="19" spans="1:6" x14ac:dyDescent="0.3">
      <c r="A19" s="1" t="s">
        <v>244</v>
      </c>
      <c r="B19" t="s">
        <v>240</v>
      </c>
      <c r="C19" t="s">
        <v>245</v>
      </c>
      <c r="D19">
        <v>473</v>
      </c>
      <c r="E19">
        <v>1</v>
      </c>
      <c r="F19">
        <v>0</v>
      </c>
    </row>
    <row r="20" spans="1:6" x14ac:dyDescent="0.3">
      <c r="A20" s="1" t="s">
        <v>246</v>
      </c>
      <c r="B20" t="s">
        <v>240</v>
      </c>
      <c r="C20" t="s">
        <v>247</v>
      </c>
      <c r="D20">
        <v>1130</v>
      </c>
      <c r="E20">
        <v>2</v>
      </c>
      <c r="F20">
        <v>0</v>
      </c>
    </row>
    <row r="21" spans="1:6" x14ac:dyDescent="0.3">
      <c r="A21" s="1" t="s">
        <v>248</v>
      </c>
      <c r="B21" t="s">
        <v>240</v>
      </c>
      <c r="C21" t="s">
        <v>249</v>
      </c>
      <c r="D21">
        <v>430</v>
      </c>
      <c r="E21">
        <v>0</v>
      </c>
      <c r="F21">
        <v>0</v>
      </c>
    </row>
    <row r="22" spans="1:6" x14ac:dyDescent="0.3">
      <c r="A22" s="1" t="s">
        <v>250</v>
      </c>
      <c r="B22" t="s">
        <v>240</v>
      </c>
      <c r="C22" t="s">
        <v>251</v>
      </c>
      <c r="D22">
        <v>914</v>
      </c>
      <c r="E22">
        <v>4</v>
      </c>
      <c r="F22">
        <v>1</v>
      </c>
    </row>
    <row r="23" spans="1:6" x14ac:dyDescent="0.3">
      <c r="A23" s="1" t="s">
        <v>252</v>
      </c>
      <c r="B23" t="s">
        <v>240</v>
      </c>
      <c r="C23" t="s">
        <v>253</v>
      </c>
      <c r="D23">
        <v>884</v>
      </c>
      <c r="E23">
        <v>1</v>
      </c>
      <c r="F23">
        <v>1</v>
      </c>
    </row>
    <row r="24" spans="1:6" x14ac:dyDescent="0.3">
      <c r="A24" s="1" t="s">
        <v>254</v>
      </c>
      <c r="B24" t="s">
        <v>255</v>
      </c>
      <c r="C24" t="s">
        <v>256</v>
      </c>
      <c r="D24">
        <v>6068</v>
      </c>
      <c r="E24">
        <v>14</v>
      </c>
      <c r="F24">
        <v>16</v>
      </c>
    </row>
    <row r="25" spans="1:6" x14ac:dyDescent="0.3">
      <c r="A25" s="1" t="s">
        <v>257</v>
      </c>
      <c r="B25" t="s">
        <v>255</v>
      </c>
      <c r="C25" t="s">
        <v>258</v>
      </c>
      <c r="D25">
        <v>3113</v>
      </c>
      <c r="E25">
        <v>11</v>
      </c>
      <c r="F25">
        <v>8</v>
      </c>
    </row>
    <row r="26" spans="1:6" x14ac:dyDescent="0.3">
      <c r="A26" s="1" t="s">
        <v>259</v>
      </c>
      <c r="B26" t="s">
        <v>255</v>
      </c>
      <c r="C26" t="s">
        <v>260</v>
      </c>
      <c r="D26">
        <v>2688</v>
      </c>
      <c r="E26">
        <v>9</v>
      </c>
      <c r="F26">
        <v>7</v>
      </c>
    </row>
    <row r="27" spans="1:6" x14ac:dyDescent="0.3">
      <c r="A27" s="1" t="s">
        <v>261</v>
      </c>
      <c r="B27" t="s">
        <v>255</v>
      </c>
      <c r="C27" t="s">
        <v>262</v>
      </c>
      <c r="D27">
        <v>1662</v>
      </c>
      <c r="E27">
        <v>11</v>
      </c>
      <c r="F27">
        <v>6</v>
      </c>
    </row>
    <row r="28" spans="1:6" x14ac:dyDescent="0.3">
      <c r="A28" s="1" t="s">
        <v>263</v>
      </c>
      <c r="B28" t="s">
        <v>255</v>
      </c>
      <c r="C28" t="s">
        <v>264</v>
      </c>
      <c r="D28">
        <v>3817</v>
      </c>
      <c r="E28">
        <v>7</v>
      </c>
      <c r="F28">
        <v>3</v>
      </c>
    </row>
    <row r="29" spans="1:6" x14ac:dyDescent="0.3">
      <c r="A29" s="1" t="s">
        <v>265</v>
      </c>
      <c r="B29" t="s">
        <v>255</v>
      </c>
      <c r="C29" t="s">
        <v>266</v>
      </c>
      <c r="D29">
        <v>6239</v>
      </c>
      <c r="E29">
        <v>33</v>
      </c>
      <c r="F29">
        <v>9</v>
      </c>
    </row>
    <row r="30" spans="1:6" x14ac:dyDescent="0.3">
      <c r="A30" s="1"/>
    </row>
    <row r="31" spans="1:6" x14ac:dyDescent="0.3">
      <c r="A31" s="1" t="s">
        <v>113</v>
      </c>
      <c r="B31" t="s">
        <v>12</v>
      </c>
      <c r="C31" t="s">
        <v>114</v>
      </c>
      <c r="D31">
        <v>524624</v>
      </c>
      <c r="E31">
        <v>3274</v>
      </c>
      <c r="F31">
        <v>9091</v>
      </c>
    </row>
    <row r="32" spans="1:6" x14ac:dyDescent="0.3">
      <c r="A32" s="1" t="s">
        <v>115</v>
      </c>
      <c r="B32" t="s">
        <v>109</v>
      </c>
      <c r="C32" t="s">
        <v>116</v>
      </c>
      <c r="D32">
        <v>49932</v>
      </c>
      <c r="E32">
        <v>273</v>
      </c>
      <c r="F32">
        <v>224</v>
      </c>
    </row>
    <row r="33" spans="1:6" x14ac:dyDescent="0.3">
      <c r="A33" s="1" t="s">
        <v>117</v>
      </c>
      <c r="B33" t="s">
        <v>94</v>
      </c>
      <c r="C33" t="s">
        <v>118</v>
      </c>
      <c r="D33">
        <v>40495</v>
      </c>
      <c r="E33">
        <v>200</v>
      </c>
      <c r="F33">
        <v>513</v>
      </c>
    </row>
    <row r="34" spans="1:6" x14ac:dyDescent="0.3">
      <c r="A34" s="1" t="s">
        <v>119</v>
      </c>
      <c r="B34" t="s">
        <v>120</v>
      </c>
      <c r="C34" t="s">
        <v>121</v>
      </c>
      <c r="D34">
        <v>260</v>
      </c>
      <c r="E34">
        <v>0</v>
      </c>
      <c r="F34">
        <v>0</v>
      </c>
    </row>
    <row r="35" spans="1:6" x14ac:dyDescent="0.3">
      <c r="A35" s="1" t="s">
        <v>122</v>
      </c>
      <c r="B35" t="s">
        <v>85</v>
      </c>
      <c r="C35" t="s">
        <v>123</v>
      </c>
      <c r="D35">
        <v>663632</v>
      </c>
      <c r="E35">
        <v>3918</v>
      </c>
      <c r="F35">
        <v>6394</v>
      </c>
    </row>
    <row r="36" spans="1:6" x14ac:dyDescent="0.3">
      <c r="A36" s="1" t="s">
        <v>307</v>
      </c>
      <c r="B36" t="s">
        <v>308</v>
      </c>
      <c r="C36" t="s">
        <v>309</v>
      </c>
      <c r="D36">
        <v>368</v>
      </c>
      <c r="E36">
        <v>3</v>
      </c>
      <c r="F36">
        <v>3</v>
      </c>
    </row>
    <row r="37" spans="1:6" x14ac:dyDescent="0.3">
      <c r="A37" s="1" t="s">
        <v>310</v>
      </c>
      <c r="B37" t="s">
        <v>275</v>
      </c>
      <c r="C37" t="s">
        <v>311</v>
      </c>
      <c r="D37">
        <v>121</v>
      </c>
      <c r="E37">
        <v>0</v>
      </c>
      <c r="F37">
        <v>0</v>
      </c>
    </row>
    <row r="38" spans="1:6" x14ac:dyDescent="0.3">
      <c r="A38" s="1" t="s">
        <v>313</v>
      </c>
      <c r="B38" t="s">
        <v>312</v>
      </c>
      <c r="C38" t="s">
        <v>314</v>
      </c>
      <c r="D38">
        <v>1604</v>
      </c>
      <c r="E38">
        <v>7</v>
      </c>
      <c r="F38">
        <v>3</v>
      </c>
    </row>
    <row r="39" spans="1:6" x14ac:dyDescent="0.3">
      <c r="A39" s="1" t="s">
        <v>315</v>
      </c>
      <c r="B39" t="s">
        <v>316</v>
      </c>
      <c r="C39" t="s">
        <v>317</v>
      </c>
      <c r="D39">
        <v>1078</v>
      </c>
      <c r="E39">
        <v>1</v>
      </c>
      <c r="F39">
        <v>2</v>
      </c>
    </row>
    <row r="40" spans="1:6" x14ac:dyDescent="0.3">
      <c r="A40" s="1" t="s">
        <v>318</v>
      </c>
      <c r="B40" t="s">
        <v>319</v>
      </c>
      <c r="C40" t="s">
        <v>320</v>
      </c>
      <c r="D40">
        <v>4450</v>
      </c>
      <c r="E40">
        <v>27</v>
      </c>
      <c r="F40">
        <v>8</v>
      </c>
    </row>
    <row r="41" spans="1:6" x14ac:dyDescent="0.3">
      <c r="A41" s="1" t="s">
        <v>321</v>
      </c>
      <c r="B41" t="s">
        <v>323</v>
      </c>
      <c r="C41" t="s">
        <v>322</v>
      </c>
      <c r="D41">
        <v>6088</v>
      </c>
      <c r="E41">
        <v>44</v>
      </c>
      <c r="F41">
        <v>21</v>
      </c>
    </row>
    <row r="42" spans="1:6" x14ac:dyDescent="0.3">
      <c r="A42" s="1" t="s">
        <v>324</v>
      </c>
      <c r="B42" t="s">
        <v>325</v>
      </c>
      <c r="C42" t="s">
        <v>326</v>
      </c>
      <c r="D42">
        <v>2006</v>
      </c>
      <c r="E42">
        <v>0</v>
      </c>
      <c r="F42">
        <v>0</v>
      </c>
    </row>
    <row r="43" spans="1:6" x14ac:dyDescent="0.3">
      <c r="A43" s="1"/>
    </row>
    <row r="44" spans="1:6" x14ac:dyDescent="0.3">
      <c r="A44" s="1" t="s">
        <v>131</v>
      </c>
      <c r="B44" t="s">
        <v>109</v>
      </c>
      <c r="C44" t="s">
        <v>132</v>
      </c>
      <c r="D44">
        <v>1928616</v>
      </c>
      <c r="E44">
        <v>16233</v>
      </c>
      <c r="F44">
        <v>24992</v>
      </c>
    </row>
    <row r="45" spans="1:6" x14ac:dyDescent="0.3">
      <c r="A45" s="1" t="s">
        <v>133</v>
      </c>
      <c r="B45" t="s">
        <v>32</v>
      </c>
      <c r="C45" t="s">
        <v>134</v>
      </c>
      <c r="D45">
        <v>636114</v>
      </c>
      <c r="E45">
        <v>3778</v>
      </c>
      <c r="F45">
        <v>2242</v>
      </c>
    </row>
    <row r="46" spans="1:6" x14ac:dyDescent="0.3">
      <c r="A46" s="1" t="s">
        <v>135</v>
      </c>
      <c r="B46" t="s">
        <v>12</v>
      </c>
      <c r="C46" t="s">
        <v>136</v>
      </c>
      <c r="D46">
        <v>54739</v>
      </c>
      <c r="E46">
        <v>620</v>
      </c>
      <c r="F46">
        <v>513</v>
      </c>
    </row>
    <row r="47" spans="1:6" x14ac:dyDescent="0.3">
      <c r="A47" s="1" t="s">
        <v>137</v>
      </c>
      <c r="B47" t="s">
        <v>18</v>
      </c>
      <c r="C47" t="s">
        <v>138</v>
      </c>
      <c r="D47">
        <v>114750</v>
      </c>
      <c r="E47">
        <v>1068</v>
      </c>
      <c r="F47">
        <v>617</v>
      </c>
    </row>
    <row r="48" spans="1:6" x14ac:dyDescent="0.3">
      <c r="A48" s="1" t="s">
        <v>139</v>
      </c>
      <c r="B48" t="s">
        <v>140</v>
      </c>
      <c r="C48" t="s">
        <v>141</v>
      </c>
      <c r="D48">
        <v>79228</v>
      </c>
      <c r="E48">
        <v>1975</v>
      </c>
      <c r="F48">
        <v>3057</v>
      </c>
    </row>
    <row r="49" spans="1:6" x14ac:dyDescent="0.3">
      <c r="A49" s="1" t="s">
        <v>142</v>
      </c>
      <c r="B49" t="s">
        <v>143</v>
      </c>
      <c r="C49" t="s">
        <v>144</v>
      </c>
      <c r="D49">
        <v>3771</v>
      </c>
      <c r="E49">
        <v>0</v>
      </c>
      <c r="F49">
        <v>0</v>
      </c>
    </row>
    <row r="50" spans="1:6" x14ac:dyDescent="0.3">
      <c r="A50" s="1" t="s">
        <v>145</v>
      </c>
      <c r="B50" t="s">
        <v>28</v>
      </c>
      <c r="C50" t="s">
        <v>146</v>
      </c>
      <c r="D50">
        <v>30117</v>
      </c>
      <c r="E50">
        <v>312</v>
      </c>
      <c r="F50">
        <v>473</v>
      </c>
    </row>
    <row r="51" spans="1:6" x14ac:dyDescent="0.3">
      <c r="A51" s="1" t="s">
        <v>147</v>
      </c>
      <c r="B51" t="s">
        <v>106</v>
      </c>
      <c r="C51" t="s">
        <v>148</v>
      </c>
      <c r="D51">
        <v>205377</v>
      </c>
      <c r="E51">
        <v>1851</v>
      </c>
      <c r="F51">
        <v>2146</v>
      </c>
    </row>
    <row r="52" spans="1:6" x14ac:dyDescent="0.3">
      <c r="A52" s="1" t="s">
        <v>149</v>
      </c>
      <c r="B52" t="s">
        <v>85</v>
      </c>
      <c r="C52" t="s">
        <v>150</v>
      </c>
      <c r="D52">
        <v>11675</v>
      </c>
      <c r="E52">
        <v>136</v>
      </c>
      <c r="F52">
        <v>130</v>
      </c>
    </row>
    <row r="53" spans="1:6" x14ac:dyDescent="0.3">
      <c r="A53" s="1" t="s">
        <v>151</v>
      </c>
      <c r="B53" t="s">
        <v>14</v>
      </c>
      <c r="C53" t="s">
        <v>152</v>
      </c>
      <c r="D53">
        <v>7467</v>
      </c>
      <c r="E53">
        <v>99</v>
      </c>
      <c r="F53">
        <v>76</v>
      </c>
    </row>
    <row r="54" spans="1:6" x14ac:dyDescent="0.3">
      <c r="A54" s="1" t="s">
        <v>285</v>
      </c>
      <c r="B54" t="s">
        <v>286</v>
      </c>
      <c r="C54" t="s">
        <v>287</v>
      </c>
      <c r="D54">
        <v>186</v>
      </c>
      <c r="E54">
        <v>3</v>
      </c>
      <c r="F54">
        <v>4</v>
      </c>
    </row>
    <row r="55" spans="1:6" x14ac:dyDescent="0.3">
      <c r="A55" s="1" t="s">
        <v>290</v>
      </c>
      <c r="B55" t="s">
        <v>291</v>
      </c>
      <c r="C55" t="s">
        <v>292</v>
      </c>
      <c r="D55">
        <v>5316</v>
      </c>
      <c r="E55">
        <v>45</v>
      </c>
      <c r="F55">
        <v>52</v>
      </c>
    </row>
    <row r="56" spans="1:6" x14ac:dyDescent="0.3">
      <c r="A56" s="1" t="s">
        <v>293</v>
      </c>
      <c r="B56" t="s">
        <v>294</v>
      </c>
      <c r="C56" t="s">
        <v>295</v>
      </c>
      <c r="D56">
        <v>1244</v>
      </c>
      <c r="E56">
        <v>21</v>
      </c>
      <c r="F56">
        <v>18</v>
      </c>
    </row>
    <row r="57" spans="1:6" x14ac:dyDescent="0.3">
      <c r="A57" s="1" t="s">
        <v>296</v>
      </c>
      <c r="B57" t="s">
        <v>297</v>
      </c>
      <c r="C57" t="s">
        <v>298</v>
      </c>
      <c r="D57">
        <v>212</v>
      </c>
      <c r="E57">
        <v>0</v>
      </c>
      <c r="F57">
        <v>0</v>
      </c>
    </row>
    <row r="58" spans="1:6" x14ac:dyDescent="0.3">
      <c r="A58" s="1" t="s">
        <v>299</v>
      </c>
      <c r="B58" t="s">
        <v>4</v>
      </c>
      <c r="C58" t="s">
        <v>300</v>
      </c>
      <c r="D58">
        <v>6103</v>
      </c>
      <c r="E58">
        <v>57</v>
      </c>
      <c r="F58">
        <v>294</v>
      </c>
    </row>
    <row r="59" spans="1:6" x14ac:dyDescent="0.3">
      <c r="A59" s="1" t="s">
        <v>301</v>
      </c>
      <c r="B59" t="s">
        <v>4</v>
      </c>
      <c r="C59" t="s">
        <v>302</v>
      </c>
      <c r="D59">
        <v>3221</v>
      </c>
      <c r="E59">
        <v>21</v>
      </c>
      <c r="F59">
        <v>154</v>
      </c>
    </row>
    <row r="60" spans="1:6" x14ac:dyDescent="0.3">
      <c r="A60" s="1" t="s">
        <v>303</v>
      </c>
      <c r="B60" t="s">
        <v>4</v>
      </c>
      <c r="C60" t="s">
        <v>304</v>
      </c>
      <c r="D60">
        <v>3095</v>
      </c>
      <c r="E60">
        <v>14</v>
      </c>
      <c r="F60">
        <v>162</v>
      </c>
    </row>
    <row r="61" spans="1:6" x14ac:dyDescent="0.3">
      <c r="A61" s="1" t="s">
        <v>305</v>
      </c>
      <c r="B61" t="s">
        <v>4</v>
      </c>
      <c r="C61" t="s">
        <v>306</v>
      </c>
      <c r="D61">
        <v>15907</v>
      </c>
      <c r="E61">
        <v>152</v>
      </c>
      <c r="F61">
        <v>429</v>
      </c>
    </row>
    <row r="62" spans="1:6" x14ac:dyDescent="0.3">
      <c r="A62" s="1"/>
    </row>
    <row r="64" spans="1:6" x14ac:dyDescent="0.3">
      <c r="A64" s="1" t="s">
        <v>153</v>
      </c>
      <c r="B64" t="s">
        <v>154</v>
      </c>
      <c r="C64" t="s">
        <v>155</v>
      </c>
      <c r="D64">
        <v>7905</v>
      </c>
      <c r="E64">
        <v>213</v>
      </c>
      <c r="F64">
        <v>110</v>
      </c>
    </row>
    <row r="65" spans="1:6" x14ac:dyDescent="0.3">
      <c r="A65" s="1" t="s">
        <v>156</v>
      </c>
      <c r="B65" t="s">
        <v>28</v>
      </c>
      <c r="C65" t="s">
        <v>157</v>
      </c>
      <c r="D65">
        <v>47239</v>
      </c>
      <c r="E65">
        <v>390</v>
      </c>
      <c r="F65">
        <v>151</v>
      </c>
    </row>
    <row r="66" spans="1:6" x14ac:dyDescent="0.3">
      <c r="A66" s="1" t="s">
        <v>158</v>
      </c>
      <c r="B66" t="s">
        <v>18</v>
      </c>
      <c r="C66" t="s">
        <v>159</v>
      </c>
      <c r="D66">
        <v>14661</v>
      </c>
      <c r="E66">
        <v>202</v>
      </c>
      <c r="F66">
        <v>41</v>
      </c>
    </row>
    <row r="67" spans="1:6" x14ac:dyDescent="0.3">
      <c r="A67" s="1" t="s">
        <v>160</v>
      </c>
      <c r="B67" t="s">
        <v>161</v>
      </c>
      <c r="C67" t="s">
        <v>154</v>
      </c>
      <c r="D67">
        <v>2904481</v>
      </c>
      <c r="E67">
        <v>21858</v>
      </c>
      <c r="F67">
        <v>12600</v>
      </c>
    </row>
    <row r="68" spans="1:6" x14ac:dyDescent="0.3">
      <c r="A68" s="1" t="s">
        <v>162</v>
      </c>
      <c r="B68" t="s">
        <v>12</v>
      </c>
      <c r="C68" t="s">
        <v>163</v>
      </c>
      <c r="D68">
        <v>40462</v>
      </c>
      <c r="E68">
        <v>561</v>
      </c>
      <c r="F68">
        <v>252</v>
      </c>
    </row>
    <row r="69" spans="1:6" x14ac:dyDescent="0.3">
      <c r="A69" s="1" t="s">
        <v>164</v>
      </c>
      <c r="B69" t="s">
        <v>109</v>
      </c>
      <c r="C69" t="s">
        <v>165</v>
      </c>
      <c r="D69">
        <v>279918</v>
      </c>
      <c r="E69">
        <v>3522</v>
      </c>
      <c r="F69">
        <v>3815</v>
      </c>
    </row>
    <row r="70" spans="1:6" x14ac:dyDescent="0.3">
      <c r="A70" s="1" t="s">
        <v>166</v>
      </c>
      <c r="B70" t="s">
        <v>32</v>
      </c>
      <c r="C70" t="s">
        <v>167</v>
      </c>
      <c r="D70">
        <v>129086</v>
      </c>
      <c r="E70">
        <v>953</v>
      </c>
      <c r="F70">
        <v>755</v>
      </c>
    </row>
    <row r="71" spans="1:6" x14ac:dyDescent="0.3">
      <c r="A71" s="1" t="s">
        <v>168</v>
      </c>
      <c r="B71" t="s">
        <v>4</v>
      </c>
      <c r="C71" t="s">
        <v>169</v>
      </c>
      <c r="D71">
        <v>464075</v>
      </c>
      <c r="E71">
        <v>3870</v>
      </c>
      <c r="F71">
        <v>2556</v>
      </c>
    </row>
    <row r="72" spans="1:6" x14ac:dyDescent="0.3">
      <c r="A72" s="1" t="s">
        <v>170</v>
      </c>
      <c r="B72" t="s">
        <v>4</v>
      </c>
      <c r="C72" t="s">
        <v>171</v>
      </c>
      <c r="D72">
        <v>204874</v>
      </c>
      <c r="E72">
        <v>1680</v>
      </c>
      <c r="F72">
        <v>525</v>
      </c>
    </row>
    <row r="73" spans="1:6" x14ac:dyDescent="0.3">
      <c r="A73" s="1" t="s">
        <v>173</v>
      </c>
      <c r="B73" t="s">
        <v>4</v>
      </c>
      <c r="C73" t="s">
        <v>172</v>
      </c>
      <c r="D73">
        <v>135035</v>
      </c>
      <c r="E73">
        <v>971</v>
      </c>
      <c r="F73">
        <v>281</v>
      </c>
    </row>
    <row r="74" spans="1:6" x14ac:dyDescent="0.3">
      <c r="A74" s="1" t="s">
        <v>174</v>
      </c>
      <c r="B74" t="s">
        <v>4</v>
      </c>
      <c r="C74" t="s">
        <v>175</v>
      </c>
      <c r="D74">
        <v>114563</v>
      </c>
      <c r="E74">
        <v>912</v>
      </c>
      <c r="F74">
        <v>181</v>
      </c>
    </row>
    <row r="75" spans="1:6" x14ac:dyDescent="0.3">
      <c r="A75" s="1" t="s">
        <v>288</v>
      </c>
      <c r="B75" t="s">
        <v>4</v>
      </c>
      <c r="C75" t="s">
        <v>289</v>
      </c>
      <c r="D75">
        <v>52812</v>
      </c>
      <c r="E75">
        <v>631</v>
      </c>
      <c r="F75">
        <v>108</v>
      </c>
    </row>
    <row r="76" spans="1:6" x14ac:dyDescent="0.3">
      <c r="A76" s="1" t="s">
        <v>267</v>
      </c>
      <c r="B76" t="s">
        <v>106</v>
      </c>
      <c r="C76" t="s">
        <v>268</v>
      </c>
      <c r="D76">
        <v>221333</v>
      </c>
      <c r="E76">
        <v>2800</v>
      </c>
      <c r="F76">
        <v>1121</v>
      </c>
    </row>
    <row r="77" spans="1:6" x14ac:dyDescent="0.3">
      <c r="A77" s="1" t="s">
        <v>269</v>
      </c>
      <c r="B77" t="s">
        <v>28</v>
      </c>
      <c r="C77" t="s">
        <v>270</v>
      </c>
      <c r="D77">
        <v>8252</v>
      </c>
      <c r="E77">
        <v>103</v>
      </c>
      <c r="F77">
        <v>38</v>
      </c>
    </row>
    <row r="78" spans="1:6" x14ac:dyDescent="0.3">
      <c r="A78" s="1" t="s">
        <v>271</v>
      </c>
      <c r="B78" t="s">
        <v>272</v>
      </c>
      <c r="C78" t="s">
        <v>273</v>
      </c>
      <c r="D78">
        <v>313267</v>
      </c>
      <c r="E78">
        <v>2274</v>
      </c>
      <c r="F78">
        <v>1916</v>
      </c>
    </row>
    <row r="79" spans="1:6" x14ac:dyDescent="0.3">
      <c r="A79" s="1" t="s">
        <v>274</v>
      </c>
      <c r="B79" t="s">
        <v>275</v>
      </c>
      <c r="C79" t="s">
        <v>276</v>
      </c>
      <c r="D79">
        <v>15</v>
      </c>
      <c r="E79">
        <v>0</v>
      </c>
      <c r="F79">
        <v>0</v>
      </c>
    </row>
    <row r="80" spans="1:6" x14ac:dyDescent="0.3">
      <c r="A80" s="1" t="s">
        <v>277</v>
      </c>
      <c r="B80" t="s">
        <v>278</v>
      </c>
      <c r="C80" t="s">
        <v>279</v>
      </c>
      <c r="D80">
        <v>38575</v>
      </c>
      <c r="E80">
        <v>315</v>
      </c>
      <c r="F80">
        <v>74</v>
      </c>
    </row>
    <row r="81" spans="1:6" x14ac:dyDescent="0.3">
      <c r="A81" s="1" t="s">
        <v>280</v>
      </c>
      <c r="B81" t="s">
        <v>281</v>
      </c>
      <c r="C81" t="s">
        <v>282</v>
      </c>
      <c r="D81">
        <v>2244</v>
      </c>
      <c r="E81">
        <v>29</v>
      </c>
      <c r="F81">
        <v>21</v>
      </c>
    </row>
    <row r="82" spans="1:6" x14ac:dyDescent="0.3">
      <c r="A82" s="1" t="s">
        <v>283</v>
      </c>
      <c r="B82" t="s">
        <v>143</v>
      </c>
      <c r="C82" t="s">
        <v>284</v>
      </c>
      <c r="D82">
        <v>314</v>
      </c>
      <c r="E82">
        <v>0</v>
      </c>
      <c r="F82">
        <v>0</v>
      </c>
    </row>
  </sheetData>
  <hyperlinks>
    <hyperlink ref="A2" r:id="rId1" xr:uid="{19DD1ABD-15CE-4DE3-B8CE-B8D52175B3D0}"/>
    <hyperlink ref="A3" r:id="rId2" xr:uid="{54884247-60B9-4344-971B-191E5BEAD9CE}"/>
    <hyperlink ref="A4" r:id="rId3" xr:uid="{7351FF61-5098-496E-9398-7EAE7A29178B}"/>
    <hyperlink ref="A5" r:id="rId4" xr:uid="{FC16F7AE-0F55-4590-9E94-FF8350E0BFE5}"/>
    <hyperlink ref="A7" r:id="rId5" xr:uid="{3CAAAD1B-79C4-4A20-AA17-8334FBF4517E}"/>
    <hyperlink ref="A8" r:id="rId6" xr:uid="{FDBBD376-E4D8-4DAC-AA33-185F94AAE41C}"/>
    <hyperlink ref="A9" r:id="rId7" xr:uid="{83A08872-8ABE-4541-9046-E522A28AC3EA}"/>
    <hyperlink ref="A10" r:id="rId8" xr:uid="{8DA2270D-D9B5-4D2F-A575-CD49667672A7}"/>
    <hyperlink ref="A12" r:id="rId9" xr:uid="{DEF2B42F-E9B5-4555-AAD0-7086D9284137}"/>
    <hyperlink ref="A11" r:id="rId10" xr:uid="{52517EA8-44BD-45BD-B964-2E92DE93A8BD}"/>
    <hyperlink ref="A13" r:id="rId11" xr:uid="{5E531C5D-33A0-4952-834A-1E66F6CCAA9C}"/>
    <hyperlink ref="A14" r:id="rId12" xr:uid="{661DE337-54BE-4EC1-ABD9-F42B636A53A6}"/>
    <hyperlink ref="A16" r:id="rId13" xr:uid="{E59BDF00-B7F2-417D-8DC4-7B9330E0B5A4}"/>
    <hyperlink ref="A31" r:id="rId14" xr:uid="{3386490E-AEE4-485F-88C7-7803330A7E5A}"/>
    <hyperlink ref="A32" r:id="rId15" xr:uid="{0FC17749-1F41-4A97-8D03-6FB41F937284}"/>
    <hyperlink ref="A33" r:id="rId16" xr:uid="{58C06A8C-D0EE-47F3-AB28-AB6D047BE7C1}"/>
    <hyperlink ref="A34" r:id="rId17" xr:uid="{E69A7CF3-CE2B-4385-8970-A4A06468DAB5}"/>
    <hyperlink ref="A35" r:id="rId18" xr:uid="{70E12B3F-C446-4EAB-99C4-F12B33675401}"/>
    <hyperlink ref="A45" r:id="rId19" xr:uid="{13D78387-3AEA-48F5-A52F-BDAC74B1D291}"/>
    <hyperlink ref="A46" r:id="rId20" xr:uid="{C7FA78A6-1560-40F0-80D9-2DA6A1FBC902}"/>
    <hyperlink ref="A47" r:id="rId21" xr:uid="{C0FEE2A8-F876-4C38-B35F-5D459D4B9CAA}"/>
    <hyperlink ref="A48" r:id="rId22" xr:uid="{1F177F8B-AA08-460E-B2FD-A9D09A46C3C4}"/>
    <hyperlink ref="A49" r:id="rId23" xr:uid="{2537762D-4EEB-4637-A20D-9790F02F44FD}"/>
    <hyperlink ref="A51" r:id="rId24" xr:uid="{A6455EAC-D066-4B34-AF5E-C132AEAE3BCD}"/>
    <hyperlink ref="A52" r:id="rId25" xr:uid="{62735FD5-5199-44B2-8582-C95159886333}"/>
    <hyperlink ref="A53" r:id="rId26" xr:uid="{65F32132-6637-42DB-AE11-CE44CF8295F7}"/>
    <hyperlink ref="A64" r:id="rId27" xr:uid="{7906D9AE-D6D8-4403-ABF3-FEC042A7CBDE}"/>
    <hyperlink ref="A65" r:id="rId28" xr:uid="{BD27C5D5-D0F3-4A47-B0FE-61A6E2E2CD68}"/>
    <hyperlink ref="A66" r:id="rId29" xr:uid="{D2EFA267-8921-4B93-8D67-D1BFA0A62C27}"/>
    <hyperlink ref="A67" r:id="rId30" xr:uid="{691FE1F8-BC47-46F1-A882-AE60C6E248DE}"/>
    <hyperlink ref="A68" r:id="rId31" xr:uid="{0343511E-9CD6-4BC6-98E1-F4206341D03D}"/>
    <hyperlink ref="A69" r:id="rId32" xr:uid="{15852014-81C9-441D-A63C-FCA2C1C8BCAC}"/>
    <hyperlink ref="A70" r:id="rId33" xr:uid="{1E0EBBB9-0626-4C13-8473-293A9F09B934}"/>
    <hyperlink ref="A71" r:id="rId34" xr:uid="{DFAD8716-C014-4B3B-AB77-87B5065D1248}"/>
    <hyperlink ref="A72" r:id="rId35" xr:uid="{6513FC55-7F7E-4EF6-815E-1381769685D2}"/>
    <hyperlink ref="A73" r:id="rId36" xr:uid="{72BA8DF8-2D38-4664-B531-97E780DBC36D}"/>
    <hyperlink ref="A74" r:id="rId37" xr:uid="{85F507C7-BD7F-45C5-85E8-197F9DA62CBB}"/>
    <hyperlink ref="A17" r:id="rId38" xr:uid="{45D5CDA6-218B-4F36-80EE-E0149D287CF5}"/>
    <hyperlink ref="A18" r:id="rId39" xr:uid="{1E4B868A-2161-46AD-8E35-0BBB5F97B939}"/>
    <hyperlink ref="A19" r:id="rId40" xr:uid="{A4DD1816-097D-4763-BED0-646D0AC76D3C}"/>
    <hyperlink ref="A20" r:id="rId41" xr:uid="{9ECF7610-A6B6-4E91-BE9F-CC7EE77F6E37}"/>
    <hyperlink ref="A21" r:id="rId42" xr:uid="{61C66A81-B56D-491B-930B-EFF906CEE82E}"/>
    <hyperlink ref="A22" r:id="rId43" xr:uid="{4C29A51C-82A6-409D-B6AE-863CA76F3D98}"/>
    <hyperlink ref="A23" r:id="rId44" xr:uid="{2A72B965-C4FF-474C-9681-21D8A06A5455}"/>
    <hyperlink ref="A24" r:id="rId45" xr:uid="{F58EEF56-5D9C-41DA-8CFB-3E91E61818F4}"/>
    <hyperlink ref="A25" r:id="rId46" xr:uid="{5458305B-4188-42B5-AF68-CD529D967703}"/>
    <hyperlink ref="A26" r:id="rId47" xr:uid="{FB4910D8-7EE8-43CF-9DE2-F6D1359E9193}"/>
    <hyperlink ref="A27" r:id="rId48" xr:uid="{77AEE00E-12AD-43BD-99C8-3FF90376FAD8}"/>
    <hyperlink ref="A28" r:id="rId49" xr:uid="{88ADD0E1-D717-477D-A43D-E94F11F2C9C3}"/>
    <hyperlink ref="A29" r:id="rId50" xr:uid="{BF55134F-6A4C-4813-8B4C-DEF5A5CDD484}"/>
    <hyperlink ref="A76" r:id="rId51" xr:uid="{5096DA16-66CA-4CE5-BCEB-29D623C39B1A}"/>
    <hyperlink ref="A77" r:id="rId52" xr:uid="{28AA350C-0FEF-4B85-AF67-CF2BE7DB0533}"/>
    <hyperlink ref="A78" r:id="rId53" xr:uid="{B2A98CFD-3D2E-44F5-80EA-3F175892C241}"/>
    <hyperlink ref="A79" r:id="rId54" xr:uid="{26236E6C-9E8F-4E5E-ACF5-DF2C6E5B2D6D}"/>
    <hyperlink ref="A80" r:id="rId55" xr:uid="{524AAE84-1480-41D9-9205-A45767CFFAC1}"/>
    <hyperlink ref="A81" r:id="rId56" xr:uid="{F301150F-9B0C-4B94-A0E3-56F5C412A432}"/>
    <hyperlink ref="A82" r:id="rId57" xr:uid="{931FE37A-12C7-443F-9094-A173F401591E}"/>
    <hyperlink ref="A50" r:id="rId58" xr:uid="{A629FBD3-D660-4EEE-8249-D6FACAF28880}"/>
    <hyperlink ref="A54" r:id="rId59" xr:uid="{68F4E33A-C89D-4D85-A326-E10804C9786E}"/>
    <hyperlink ref="A75" r:id="rId60" xr:uid="{A66E82EB-9DA4-4F83-98BA-D760500FC758}"/>
    <hyperlink ref="A55" r:id="rId61" xr:uid="{80D08D3F-6D6E-4A4C-BC2C-FED2F2D2B8DB}"/>
    <hyperlink ref="A56" r:id="rId62" xr:uid="{1A2AA027-2504-4337-A4D5-6CE64D1A2FDE}"/>
    <hyperlink ref="A57" r:id="rId63" xr:uid="{8A778D54-EC2E-46D7-8DCA-20F557C925F3}"/>
    <hyperlink ref="A58" r:id="rId64" xr:uid="{4238B3DA-6CE0-4013-823C-60F89AE6BB36}"/>
    <hyperlink ref="A61" r:id="rId65" xr:uid="{E73EB344-F12A-41E8-A706-B69A542611AA}"/>
    <hyperlink ref="A36" r:id="rId66" xr:uid="{0E5096D9-0B56-4F04-B634-F40D6F611DA3}"/>
    <hyperlink ref="A37" r:id="rId67" xr:uid="{76A8941F-DDDC-4DB0-BE4B-CF3D2706EE61}"/>
    <hyperlink ref="A44" r:id="rId68" xr:uid="{592B53BF-B7D3-473F-BD60-CDBB1F188D15}"/>
    <hyperlink ref="A40" r:id="rId69" xr:uid="{2FB4EE8B-8F06-494E-A76E-73F2A2CB2A2D}"/>
    <hyperlink ref="A41" r:id="rId70" xr:uid="{6A387592-A326-436F-9F83-127324CB8B97}"/>
    <hyperlink ref="A42" r:id="rId71" xr:uid="{29AFB02E-29F8-453F-A8A5-45AB3C66917D}"/>
  </hyperlinks>
  <pageMargins left="0.7" right="0.7" top="0.75" bottom="0.75" header="0.3" footer="0.3"/>
  <pageSetup orientation="portrait" horizontalDpi="4294967293" verticalDpi="0" r:id="rId7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60437-C9A0-4BA8-BF59-8216C297F9B2}">
  <dimension ref="A1:E7"/>
  <sheetViews>
    <sheetView workbookViewId="0">
      <selection activeCell="A10" sqref="A10"/>
    </sheetView>
  </sheetViews>
  <sheetFormatPr defaultRowHeight="14.4" x14ac:dyDescent="0.3"/>
  <cols>
    <col min="1" max="1" width="46.33203125" bestFit="1" customWidth="1"/>
    <col min="2" max="2" width="43.109375" bestFit="1" customWidth="1"/>
    <col min="3" max="3" width="11.77734375" bestFit="1" customWidth="1"/>
  </cols>
  <sheetData>
    <row r="1" spans="1:5" x14ac:dyDescent="0.3">
      <c r="A1" t="s">
        <v>54</v>
      </c>
      <c r="B1" t="s">
        <v>55</v>
      </c>
      <c r="C1" t="s">
        <v>51</v>
      </c>
      <c r="D1" t="s">
        <v>2</v>
      </c>
      <c r="E1" t="s">
        <v>3</v>
      </c>
    </row>
    <row r="2" spans="1:5" x14ac:dyDescent="0.3">
      <c r="A2" s="1" t="s">
        <v>47</v>
      </c>
      <c r="B2" t="s">
        <v>49</v>
      </c>
      <c r="C2">
        <v>1793</v>
      </c>
      <c r="D2">
        <v>18</v>
      </c>
      <c r="E2">
        <v>19</v>
      </c>
    </row>
    <row r="3" spans="1:5" x14ac:dyDescent="0.3">
      <c r="A3" s="1" t="s">
        <v>48</v>
      </c>
      <c r="B3" t="s">
        <v>50</v>
      </c>
      <c r="C3">
        <v>78340</v>
      </c>
      <c r="D3">
        <v>795</v>
      </c>
      <c r="E3">
        <v>173</v>
      </c>
    </row>
    <row r="5" spans="1:5" x14ac:dyDescent="0.3">
      <c r="A5" s="16" t="s">
        <v>54</v>
      </c>
      <c r="B5" s="16" t="s">
        <v>55</v>
      </c>
      <c r="C5" s="16" t="s">
        <v>52</v>
      </c>
      <c r="D5" s="16" t="s">
        <v>53</v>
      </c>
    </row>
    <row r="6" spans="1:5" x14ac:dyDescent="0.3">
      <c r="A6" s="17" t="s">
        <v>47</v>
      </c>
      <c r="B6" s="16" t="s">
        <v>49</v>
      </c>
      <c r="C6" s="16">
        <f>SUM(D2:E2)</f>
        <v>37</v>
      </c>
      <c r="D6" s="18">
        <f>D2/C6</f>
        <v>0.48648648648648651</v>
      </c>
    </row>
    <row r="7" spans="1:5" x14ac:dyDescent="0.3">
      <c r="A7" s="17" t="s">
        <v>48</v>
      </c>
      <c r="B7" s="16" t="s">
        <v>50</v>
      </c>
      <c r="C7" s="16">
        <f>SUM(D3:E3)</f>
        <v>968</v>
      </c>
      <c r="D7" s="18">
        <f>D3/C7</f>
        <v>0.82128099173553715</v>
      </c>
    </row>
  </sheetData>
  <hyperlinks>
    <hyperlink ref="A2" r:id="rId1" xr:uid="{DF0510FB-D3F1-4A59-831B-94ADEFCCA845}"/>
    <hyperlink ref="A3" r:id="rId2" xr:uid="{E5464413-2763-4552-8BA4-90A337A94EBC}"/>
    <hyperlink ref="A6" r:id="rId3" xr:uid="{2FC12A41-D3F7-402A-89E6-394F4DBAAB8F}"/>
    <hyperlink ref="A7" r:id="rId4" xr:uid="{8341A3BF-BE53-4AE0-B0EF-C0ED7E5626C8}"/>
  </hyperlinks>
  <pageMargins left="0.7" right="0.7" top="0.75" bottom="0.75" header="0.3" footer="0.3"/>
  <pageSetup orientation="portrait" horizontalDpi="4294967293" verticalDpi="0" r:id="rId5"/>
  <ignoredErrors>
    <ignoredError sqref="C6:C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0A510-917C-42C2-AA96-AD0D0A892203}">
  <dimension ref="A1:L12"/>
  <sheetViews>
    <sheetView workbookViewId="0">
      <selection activeCell="A18" sqref="A18"/>
    </sheetView>
  </sheetViews>
  <sheetFormatPr defaultRowHeight="14.4" x14ac:dyDescent="0.3"/>
  <cols>
    <col min="1" max="1" width="43.5546875" bestFit="1" customWidth="1"/>
    <col min="2" max="2" width="42.33203125" bestFit="1" customWidth="1"/>
    <col min="6" max="6" width="11.5546875" bestFit="1" customWidth="1"/>
    <col min="8" max="8" width="37.21875" bestFit="1" customWidth="1"/>
    <col min="9" max="9" width="10.109375" bestFit="1" customWidth="1"/>
    <col min="10" max="10" width="12.109375" bestFit="1" customWidth="1"/>
    <col min="11" max="11" width="11.5546875" bestFit="1" customWidth="1"/>
    <col min="12" max="12" width="10.44140625" bestFit="1" customWidth="1"/>
  </cols>
  <sheetData>
    <row r="1" spans="1:12" x14ac:dyDescent="0.3">
      <c r="A1" t="s">
        <v>56</v>
      </c>
      <c r="B1" t="s">
        <v>55</v>
      </c>
      <c r="C1" t="s">
        <v>51</v>
      </c>
      <c r="D1" t="s">
        <v>2</v>
      </c>
      <c r="E1" t="s">
        <v>3</v>
      </c>
      <c r="F1" t="s">
        <v>52</v>
      </c>
      <c r="H1" s="4" t="s">
        <v>55</v>
      </c>
      <c r="I1" s="4" t="s">
        <v>76</v>
      </c>
      <c r="J1" s="4" t="s">
        <v>77</v>
      </c>
      <c r="K1" s="4" t="s">
        <v>52</v>
      </c>
      <c r="L1" s="4" t="s">
        <v>75</v>
      </c>
    </row>
    <row r="2" spans="1:12" x14ac:dyDescent="0.3">
      <c r="A2" s="1" t="s">
        <v>57</v>
      </c>
      <c r="B2" t="s">
        <v>65</v>
      </c>
      <c r="C2">
        <v>325607</v>
      </c>
      <c r="D2">
        <v>1348</v>
      </c>
      <c r="E2">
        <v>1049</v>
      </c>
      <c r="F2">
        <f>D2+E2</f>
        <v>2397</v>
      </c>
      <c r="H2" s="4" t="s">
        <v>74</v>
      </c>
      <c r="I2" s="4">
        <f>SUM(D2:D5)</f>
        <v>6220</v>
      </c>
      <c r="J2" s="4">
        <f>SUM(E2:E5)</f>
        <v>3144</v>
      </c>
      <c r="K2" s="4">
        <f>SUM(F2:F5)</f>
        <v>9364</v>
      </c>
      <c r="L2" s="4">
        <f>SUM(C2:C5)</f>
        <v>1669953</v>
      </c>
    </row>
    <row r="3" spans="1:12" x14ac:dyDescent="0.3">
      <c r="A3" s="1" t="s">
        <v>58</v>
      </c>
      <c r="B3" t="s">
        <v>66</v>
      </c>
      <c r="C3">
        <v>432579</v>
      </c>
      <c r="D3">
        <v>1557</v>
      </c>
      <c r="E3">
        <v>1026</v>
      </c>
      <c r="F3">
        <f t="shared" ref="F3:F12" si="0">D3+E3</f>
        <v>2583</v>
      </c>
      <c r="H3" s="4" t="s">
        <v>73</v>
      </c>
      <c r="I3" s="4">
        <f>SUM(D9:D12)</f>
        <v>1822</v>
      </c>
      <c r="J3" s="4">
        <f>SUM(E9:E12)</f>
        <v>1057</v>
      </c>
      <c r="K3" s="4">
        <f>SUM(F9:F12)</f>
        <v>2879</v>
      </c>
      <c r="L3" s="4">
        <f>SUM(C9:C12)</f>
        <v>556820</v>
      </c>
    </row>
    <row r="4" spans="1:12" x14ac:dyDescent="0.3">
      <c r="A4" s="1" t="s">
        <v>59</v>
      </c>
      <c r="B4" t="s">
        <v>67</v>
      </c>
      <c r="C4">
        <v>423555</v>
      </c>
      <c r="D4">
        <v>1430</v>
      </c>
      <c r="E4">
        <v>459</v>
      </c>
      <c r="F4">
        <f t="shared" si="0"/>
        <v>1889</v>
      </c>
    </row>
    <row r="5" spans="1:12" x14ac:dyDescent="0.3">
      <c r="A5" s="1" t="s">
        <v>60</v>
      </c>
      <c r="B5" t="s">
        <v>68</v>
      </c>
      <c r="C5">
        <v>488212</v>
      </c>
      <c r="D5">
        <v>1885</v>
      </c>
      <c r="E5">
        <v>610</v>
      </c>
      <c r="F5">
        <f t="shared" si="0"/>
        <v>2495</v>
      </c>
    </row>
    <row r="6" spans="1:12" x14ac:dyDescent="0.3">
      <c r="H6" s="4" t="s">
        <v>55</v>
      </c>
      <c r="I6" s="4" t="s">
        <v>78</v>
      </c>
      <c r="J6" s="4" t="s">
        <v>79</v>
      </c>
      <c r="K6" s="4" t="s">
        <v>80</v>
      </c>
    </row>
    <row r="7" spans="1:12" x14ac:dyDescent="0.3">
      <c r="H7" s="4" t="s">
        <v>74</v>
      </c>
      <c r="I7" s="5">
        <f>I2/K2</f>
        <v>0.66424604869713799</v>
      </c>
      <c r="J7" s="5">
        <f>J2/K2</f>
        <v>0.33575395130286201</v>
      </c>
      <c r="K7" s="5">
        <f>I7+J7</f>
        <v>1</v>
      </c>
    </row>
    <row r="8" spans="1:12" x14ac:dyDescent="0.3">
      <c r="A8" t="s">
        <v>56</v>
      </c>
      <c r="B8" t="s">
        <v>55</v>
      </c>
      <c r="C8" t="s">
        <v>51</v>
      </c>
      <c r="D8" t="s">
        <v>2</v>
      </c>
      <c r="E8" t="s">
        <v>3</v>
      </c>
      <c r="F8" t="s">
        <v>52</v>
      </c>
      <c r="H8" s="4" t="s">
        <v>73</v>
      </c>
      <c r="I8" s="5">
        <f>I3/K3</f>
        <v>0.63285863146926014</v>
      </c>
      <c r="J8" s="5">
        <f>J3/K3</f>
        <v>0.36714136853073986</v>
      </c>
      <c r="K8" s="5">
        <f>I8+J8</f>
        <v>1</v>
      </c>
    </row>
    <row r="9" spans="1:12" x14ac:dyDescent="0.3">
      <c r="A9" s="1" t="s">
        <v>61</v>
      </c>
      <c r="B9" t="s">
        <v>69</v>
      </c>
      <c r="C9">
        <v>224076</v>
      </c>
      <c r="D9">
        <v>832</v>
      </c>
      <c r="E9">
        <v>555</v>
      </c>
      <c r="F9">
        <f t="shared" si="0"/>
        <v>1387</v>
      </c>
    </row>
    <row r="10" spans="1:12" x14ac:dyDescent="0.3">
      <c r="A10" s="1" t="s">
        <v>62</v>
      </c>
      <c r="B10" t="s">
        <v>70</v>
      </c>
      <c r="C10">
        <v>126500</v>
      </c>
      <c r="D10">
        <v>329</v>
      </c>
      <c r="E10">
        <v>160</v>
      </c>
      <c r="F10">
        <f t="shared" si="0"/>
        <v>489</v>
      </c>
    </row>
    <row r="11" spans="1:12" x14ac:dyDescent="0.3">
      <c r="A11" s="1" t="s">
        <v>63</v>
      </c>
      <c r="B11" t="s">
        <v>71</v>
      </c>
      <c r="C11">
        <v>134698</v>
      </c>
      <c r="D11">
        <v>244</v>
      </c>
      <c r="E11">
        <v>122</v>
      </c>
      <c r="F11">
        <f t="shared" si="0"/>
        <v>366</v>
      </c>
    </row>
    <row r="12" spans="1:12" x14ac:dyDescent="0.3">
      <c r="A12" s="1" t="s">
        <v>64</v>
      </c>
      <c r="B12" t="s">
        <v>72</v>
      </c>
      <c r="C12">
        <v>71546</v>
      </c>
      <c r="D12">
        <v>417</v>
      </c>
      <c r="E12">
        <v>220</v>
      </c>
      <c r="F12">
        <f t="shared" si="0"/>
        <v>637</v>
      </c>
    </row>
  </sheetData>
  <hyperlinks>
    <hyperlink ref="A2" r:id="rId1" xr:uid="{3ED41AB2-40C1-4517-9A29-14C4E2155F55}"/>
    <hyperlink ref="A3" r:id="rId2" xr:uid="{FF219328-E7C9-4C74-B5E9-82F8D425D4A0}"/>
    <hyperlink ref="A4" r:id="rId3" xr:uid="{7982B1FF-8E2E-46ED-B836-16C89039491A}"/>
    <hyperlink ref="A5" r:id="rId4" xr:uid="{370B81F7-74DE-48A0-A942-B77C7C07BE8B}"/>
    <hyperlink ref="A9" r:id="rId5" xr:uid="{1C1AA882-EAA9-4D00-957A-7218CF473F96}"/>
    <hyperlink ref="A10" r:id="rId6" xr:uid="{C195ACE6-3441-466B-A559-67ED0D814CFC}"/>
    <hyperlink ref="A11" r:id="rId7" xr:uid="{3916ABEB-E284-4C60-A22C-FB08E2A4A39C}"/>
    <hyperlink ref="A12" r:id="rId8" xr:uid="{BAF225BD-E943-41BF-97AE-517560E4B6CD}"/>
  </hyperlinks>
  <pageMargins left="0.7" right="0.7" top="0.75" bottom="0.75" header="0.3" footer="0.3"/>
  <pageSetup orientation="portrait" horizontalDpi="4294967293" verticalDpi="0"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B518-E1F3-466A-B3E7-CE50101A8F30}">
  <dimension ref="A1:N83"/>
  <sheetViews>
    <sheetView workbookViewId="0">
      <selection activeCell="A25" sqref="A25"/>
    </sheetView>
  </sheetViews>
  <sheetFormatPr defaultRowHeight="14.4" x14ac:dyDescent="0.3"/>
  <cols>
    <col min="1" max="1" width="47.6640625" customWidth="1"/>
    <col min="2" max="2" width="32.6640625" bestFit="1" customWidth="1"/>
    <col min="5" max="5" width="11.6640625" bestFit="1" customWidth="1"/>
    <col min="6" max="6" width="10.77734375" bestFit="1" customWidth="1"/>
    <col min="11" max="11" width="10.77734375" bestFit="1" customWidth="1"/>
  </cols>
  <sheetData>
    <row r="1" spans="1:14" x14ac:dyDescent="0.3">
      <c r="A1" t="s">
        <v>202</v>
      </c>
      <c r="B1" t="s">
        <v>1</v>
      </c>
      <c r="C1" t="s">
        <v>2</v>
      </c>
      <c r="D1" t="s">
        <v>3</v>
      </c>
      <c r="F1" s="4"/>
      <c r="G1" s="4" t="s">
        <v>2</v>
      </c>
      <c r="H1" s="4" t="s">
        <v>3</v>
      </c>
      <c r="I1" s="4" t="s">
        <v>45</v>
      </c>
      <c r="K1" s="4"/>
      <c r="L1" s="4" t="s">
        <v>2</v>
      </c>
      <c r="M1" s="4" t="s">
        <v>3</v>
      </c>
      <c r="N1" s="4" t="s">
        <v>45</v>
      </c>
    </row>
    <row r="2" spans="1:14" x14ac:dyDescent="0.3">
      <c r="A2" s="1" t="s">
        <v>0</v>
      </c>
      <c r="B2" t="s">
        <v>4</v>
      </c>
      <c r="C2">
        <v>595</v>
      </c>
      <c r="D2">
        <v>7955</v>
      </c>
      <c r="F2" s="4" t="s">
        <v>45</v>
      </c>
      <c r="G2" s="4">
        <f>SUM(C2:C22)</f>
        <v>47951</v>
      </c>
      <c r="H2" s="4">
        <f>SUM(D2:D22)</f>
        <v>59919</v>
      </c>
      <c r="I2" s="4">
        <f>SUM(G2:H2)</f>
        <v>107870</v>
      </c>
      <c r="K2" s="4" t="s">
        <v>46</v>
      </c>
      <c r="L2" s="5">
        <f>G2/I2</f>
        <v>0.44452581811439695</v>
      </c>
      <c r="M2" s="5">
        <f>H2/I2</f>
        <v>0.55547418188560305</v>
      </c>
      <c r="N2" s="5">
        <f>SUM(L2:M2)</f>
        <v>1</v>
      </c>
    </row>
    <row r="3" spans="1:14" x14ac:dyDescent="0.3">
      <c r="A3" s="1" t="s">
        <v>6</v>
      </c>
      <c r="B3" t="s">
        <v>5</v>
      </c>
      <c r="C3">
        <v>184</v>
      </c>
      <c r="D3">
        <v>2812</v>
      </c>
      <c r="G3" s="3"/>
      <c r="H3" s="3"/>
      <c r="I3" s="2"/>
    </row>
    <row r="4" spans="1:14" x14ac:dyDescent="0.3">
      <c r="A4" s="1" t="s">
        <v>8</v>
      </c>
      <c r="B4" t="s">
        <v>7</v>
      </c>
      <c r="C4">
        <v>3274</v>
      </c>
      <c r="D4">
        <v>4292</v>
      </c>
    </row>
    <row r="5" spans="1:14" x14ac:dyDescent="0.3">
      <c r="A5" s="1" t="s">
        <v>9</v>
      </c>
      <c r="B5" t="s">
        <v>10</v>
      </c>
      <c r="C5">
        <v>11621</v>
      </c>
      <c r="D5">
        <v>7284</v>
      </c>
    </row>
    <row r="6" spans="1:14" x14ac:dyDescent="0.3">
      <c r="A6" s="1" t="s">
        <v>11</v>
      </c>
      <c r="B6" t="s">
        <v>12</v>
      </c>
      <c r="C6">
        <v>4029</v>
      </c>
      <c r="D6">
        <v>3196</v>
      </c>
    </row>
    <row r="7" spans="1:14" x14ac:dyDescent="0.3">
      <c r="A7" s="1" t="s">
        <v>13</v>
      </c>
      <c r="B7" t="s">
        <v>14</v>
      </c>
      <c r="C7">
        <v>7542</v>
      </c>
      <c r="D7">
        <v>7495</v>
      </c>
    </row>
    <row r="8" spans="1:14" x14ac:dyDescent="0.3">
      <c r="A8" s="1" t="s">
        <v>15</v>
      </c>
      <c r="B8" t="s">
        <v>16</v>
      </c>
      <c r="C8">
        <v>9785</v>
      </c>
      <c r="D8">
        <v>4709</v>
      </c>
    </row>
    <row r="9" spans="1:14" x14ac:dyDescent="0.3">
      <c r="A9" s="1" t="s">
        <v>17</v>
      </c>
      <c r="B9" t="s">
        <v>18</v>
      </c>
      <c r="C9">
        <v>3724</v>
      </c>
      <c r="D9">
        <v>5303</v>
      </c>
    </row>
    <row r="10" spans="1:14" x14ac:dyDescent="0.3">
      <c r="A10" s="1" t="s">
        <v>19</v>
      </c>
      <c r="B10" t="s">
        <v>20</v>
      </c>
      <c r="C10">
        <v>1082</v>
      </c>
      <c r="D10">
        <v>3058</v>
      </c>
    </row>
    <row r="11" spans="1:14" x14ac:dyDescent="0.3">
      <c r="A11" s="1" t="s">
        <v>21</v>
      </c>
      <c r="B11" t="s">
        <v>22</v>
      </c>
      <c r="C11">
        <v>898</v>
      </c>
      <c r="D11">
        <v>1238</v>
      </c>
    </row>
    <row r="12" spans="1:14" x14ac:dyDescent="0.3">
      <c r="A12" s="1" t="s">
        <v>23</v>
      </c>
      <c r="B12" t="s">
        <v>24</v>
      </c>
      <c r="C12">
        <v>385</v>
      </c>
      <c r="D12">
        <v>1743</v>
      </c>
    </row>
    <row r="13" spans="1:14" x14ac:dyDescent="0.3">
      <c r="A13" s="1" t="s">
        <v>25</v>
      </c>
      <c r="B13" t="s">
        <v>27</v>
      </c>
      <c r="C13">
        <v>147</v>
      </c>
      <c r="D13">
        <v>1159</v>
      </c>
    </row>
    <row r="14" spans="1:14" x14ac:dyDescent="0.3">
      <c r="A14" s="1" t="s">
        <v>26</v>
      </c>
      <c r="B14" t="s">
        <v>28</v>
      </c>
      <c r="C14">
        <v>109</v>
      </c>
      <c r="D14">
        <v>1585</v>
      </c>
    </row>
    <row r="15" spans="1:14" x14ac:dyDescent="0.3">
      <c r="A15" s="1" t="s">
        <v>30</v>
      </c>
      <c r="B15" t="s">
        <v>29</v>
      </c>
      <c r="C15">
        <v>2410</v>
      </c>
      <c r="D15">
        <v>4011</v>
      </c>
    </row>
    <row r="16" spans="1:14" x14ac:dyDescent="0.3">
      <c r="A16" s="1" t="s">
        <v>31</v>
      </c>
      <c r="B16" t="s">
        <v>32</v>
      </c>
      <c r="C16">
        <v>333</v>
      </c>
      <c r="D16">
        <v>626</v>
      </c>
    </row>
    <row r="17" spans="1:4" x14ac:dyDescent="0.3">
      <c r="A17" s="1" t="s">
        <v>33</v>
      </c>
      <c r="B17" t="s">
        <v>34</v>
      </c>
      <c r="C17">
        <v>21</v>
      </c>
      <c r="D17">
        <v>134</v>
      </c>
    </row>
    <row r="18" spans="1:4" x14ac:dyDescent="0.3">
      <c r="A18" s="1" t="s">
        <v>35</v>
      </c>
      <c r="B18" t="s">
        <v>36</v>
      </c>
      <c r="C18">
        <v>0</v>
      </c>
      <c r="D18">
        <v>0</v>
      </c>
    </row>
    <row r="19" spans="1:4" x14ac:dyDescent="0.3">
      <c r="A19" s="1" t="s">
        <v>37</v>
      </c>
      <c r="B19" t="s">
        <v>38</v>
      </c>
      <c r="C19">
        <v>876</v>
      </c>
      <c r="D19">
        <v>1611</v>
      </c>
    </row>
    <row r="20" spans="1:4" x14ac:dyDescent="0.3">
      <c r="A20" s="1" t="s">
        <v>39</v>
      </c>
      <c r="B20" t="s">
        <v>40</v>
      </c>
      <c r="C20">
        <v>104</v>
      </c>
      <c r="D20">
        <v>449</v>
      </c>
    </row>
    <row r="21" spans="1:4" x14ac:dyDescent="0.3">
      <c r="A21" s="1" t="s">
        <v>42</v>
      </c>
      <c r="B21" t="s">
        <v>41</v>
      </c>
      <c r="C21">
        <v>33</v>
      </c>
      <c r="D21">
        <v>197</v>
      </c>
    </row>
    <row r="22" spans="1:4" x14ac:dyDescent="0.3">
      <c r="A22" s="1" t="s">
        <v>43</v>
      </c>
      <c r="B22" t="s">
        <v>44</v>
      </c>
      <c r="C22">
        <v>799</v>
      </c>
      <c r="D22">
        <v>1062</v>
      </c>
    </row>
    <row r="23" spans="1:4" x14ac:dyDescent="0.3">
      <c r="A23" s="1"/>
    </row>
    <row r="29" spans="1:4" x14ac:dyDescent="0.3">
      <c r="A29" s="4"/>
      <c r="B29" s="4"/>
      <c r="C29" s="4"/>
      <c r="D29" s="4"/>
    </row>
    <row r="30" spans="1:4" x14ac:dyDescent="0.3">
      <c r="A30" s="4"/>
      <c r="B30" s="5"/>
      <c r="C30" s="5"/>
      <c r="D30" s="5"/>
    </row>
    <row r="31" spans="1:4" x14ac:dyDescent="0.3">
      <c r="A31" s="4"/>
      <c r="B31" s="5"/>
      <c r="C31" s="5"/>
      <c r="D31" s="5"/>
    </row>
    <row r="48" spans="1:4" x14ac:dyDescent="0.3">
      <c r="A48" s="4"/>
      <c r="B48" s="4"/>
      <c r="C48" s="4"/>
      <c r="D48" s="4"/>
    </row>
    <row r="49" spans="1:4" x14ac:dyDescent="0.3">
      <c r="A49" s="4"/>
      <c r="B49" s="5"/>
      <c r="C49" s="5"/>
      <c r="D49" s="5"/>
    </row>
    <row r="54" spans="1:4" x14ac:dyDescent="0.3">
      <c r="A54" s="4"/>
      <c r="B54" s="4"/>
      <c r="C54" s="4"/>
      <c r="D54" s="4"/>
    </row>
    <row r="55" spans="1:4" x14ac:dyDescent="0.3">
      <c r="A55" s="4"/>
      <c r="B55" s="5"/>
      <c r="C55" s="5"/>
      <c r="D55" s="5"/>
    </row>
    <row r="60" spans="1:4" x14ac:dyDescent="0.3">
      <c r="A60" s="1"/>
    </row>
    <row r="61" spans="1:4" x14ac:dyDescent="0.3">
      <c r="A61" s="1"/>
    </row>
    <row r="62" spans="1:4" x14ac:dyDescent="0.3">
      <c r="A62" s="1"/>
    </row>
    <row r="63" spans="1:4" x14ac:dyDescent="0.3">
      <c r="A63" s="1"/>
    </row>
    <row r="64" spans="1:4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</sheetData>
  <hyperlinks>
    <hyperlink ref="A2" r:id="rId1" xr:uid="{F3DEAB0B-F3AF-4419-8E23-0845381362F5}"/>
    <hyperlink ref="A3" r:id="rId2" xr:uid="{E4A62EEE-A78D-4C0C-AD9C-1BF87798DB87}"/>
    <hyperlink ref="A4" r:id="rId3" xr:uid="{6DADA33C-FB96-4304-A855-58C527206F49}"/>
    <hyperlink ref="A5" r:id="rId4" xr:uid="{BF5583BF-EA5E-4641-87C4-305B52FC9D94}"/>
    <hyperlink ref="A6" r:id="rId5" xr:uid="{ADBCF884-C122-4344-BB8C-E6C61966FFE3}"/>
    <hyperlink ref="A7" r:id="rId6" xr:uid="{41A8C0E1-58B6-4933-864E-BC0CBF34E768}"/>
    <hyperlink ref="A8" r:id="rId7" xr:uid="{9D867551-75DB-49E2-A455-0D36CBDFAD9D}"/>
    <hyperlink ref="A9" r:id="rId8" xr:uid="{A7ED7D18-8941-43DF-B5C7-B0529F07B319}"/>
    <hyperlink ref="A10" r:id="rId9" xr:uid="{BC73D04B-4937-4065-A367-DE6E091FE4F2}"/>
    <hyperlink ref="A11" r:id="rId10" xr:uid="{372C82EC-3EC0-447F-804C-C145A8A923AF}"/>
    <hyperlink ref="A12" r:id="rId11" xr:uid="{26B94F7C-0A6D-48D8-B03F-44EA684B3B4E}"/>
    <hyperlink ref="A13" r:id="rId12" xr:uid="{7C4233DF-9983-4337-9941-9D137B6ABF7B}"/>
    <hyperlink ref="A14" r:id="rId13" xr:uid="{522A4D98-1A24-42E3-A3D3-BFCC3DEA0DCD}"/>
    <hyperlink ref="A15" r:id="rId14" xr:uid="{87C4EB54-519A-4DB9-96C5-2C8C7946120D}"/>
    <hyperlink ref="A16" r:id="rId15" xr:uid="{6C07D6A8-E965-4C98-BA7A-546D5AE05A0E}"/>
    <hyperlink ref="A17" r:id="rId16" xr:uid="{010C5486-A9FF-4752-9F05-108005A337EC}"/>
    <hyperlink ref="A18" r:id="rId17" xr:uid="{767AC8EC-AFA0-404B-961A-DDEFB86AC0EB}"/>
    <hyperlink ref="A19" r:id="rId18" xr:uid="{4FA3B3F3-4E86-45A4-974D-1905C749D5B3}"/>
    <hyperlink ref="A20" r:id="rId19" xr:uid="{AE19B111-2BFF-4FCB-B219-E49AD2AB066D}"/>
    <hyperlink ref="A21" r:id="rId20" xr:uid="{EB1B2A22-958E-4C07-9ADA-3E9ECB95895D}"/>
    <hyperlink ref="A22" r:id="rId21" xr:uid="{DC479BF7-CD0A-4702-B276-EF30E2E98D1A}"/>
  </hyperlinks>
  <pageMargins left="0.7" right="0.7" top="0.75" bottom="0.75" header="0.3" footer="0.3"/>
  <pageSetup orientation="portrait" horizontalDpi="4294967293" verticalDpi="0" r:id="rId2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0E2A-7A3D-456F-A713-4F6662E3ABFB}">
  <dimension ref="A1:AC54"/>
  <sheetViews>
    <sheetView workbookViewId="0">
      <selection activeCell="A26" sqref="A26"/>
    </sheetView>
  </sheetViews>
  <sheetFormatPr defaultRowHeight="14.4" x14ac:dyDescent="0.3"/>
  <cols>
    <col min="1" max="1" width="44.88671875" bestFit="1" customWidth="1"/>
    <col min="2" max="2" width="32.6640625" bestFit="1" customWidth="1"/>
    <col min="12" max="12" width="10.44140625" bestFit="1" customWidth="1"/>
    <col min="18" max="18" width="16.109375" bestFit="1" customWidth="1"/>
    <col min="25" max="25" width="32.6640625" bestFit="1" customWidth="1"/>
  </cols>
  <sheetData>
    <row r="1" spans="1:29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  <c r="R1" t="s">
        <v>1</v>
      </c>
      <c r="S1" t="s">
        <v>51</v>
      </c>
      <c r="T1" t="s">
        <v>2</v>
      </c>
      <c r="U1" t="s">
        <v>3</v>
      </c>
      <c r="V1" t="s">
        <v>53</v>
      </c>
      <c r="Y1" t="s">
        <v>1</v>
      </c>
      <c r="Z1" t="s">
        <v>51</v>
      </c>
      <c r="AA1" t="s">
        <v>2</v>
      </c>
      <c r="AB1" t="s">
        <v>3</v>
      </c>
      <c r="AC1" t="s">
        <v>53</v>
      </c>
    </row>
    <row r="2" spans="1:29" x14ac:dyDescent="0.3">
      <c r="A2" s="1" t="s">
        <v>0</v>
      </c>
      <c r="B2" t="s">
        <v>4</v>
      </c>
      <c r="C2">
        <v>170431</v>
      </c>
      <c r="D2">
        <v>1263</v>
      </c>
      <c r="E2">
        <v>10144</v>
      </c>
      <c r="G2" s="4" t="s">
        <v>45</v>
      </c>
      <c r="H2" s="4">
        <f>SUM(D2:D23)</f>
        <v>68384</v>
      </c>
      <c r="I2" s="4">
        <f>SUM(E2:E23)</f>
        <v>64408</v>
      </c>
      <c r="J2" s="4">
        <f>SUM(H2:I2)</f>
        <v>132792</v>
      </c>
      <c r="L2" s="4" t="s">
        <v>46</v>
      </c>
      <c r="M2" s="5">
        <f>H2/J2</f>
        <v>0.51497078137237184</v>
      </c>
      <c r="N2" s="5">
        <f>I2/J2</f>
        <v>0.48502921862762816</v>
      </c>
      <c r="O2" s="5">
        <f>SUM(M2:N2)</f>
        <v>1</v>
      </c>
      <c r="R2" t="s">
        <v>4</v>
      </c>
      <c r="S2">
        <v>170431</v>
      </c>
      <c r="T2">
        <v>1263</v>
      </c>
      <c r="U2">
        <v>10144</v>
      </c>
      <c r="V2" s="7">
        <f>T2/(T2+U2)</f>
        <v>0.11072148680634698</v>
      </c>
      <c r="Y2" t="s">
        <v>7</v>
      </c>
      <c r="Z2">
        <v>260303</v>
      </c>
      <c r="AA2">
        <v>6316</v>
      </c>
      <c r="AB2">
        <v>6435</v>
      </c>
      <c r="AC2" s="7">
        <f>AA2/(AA2+AB2)</f>
        <v>0.49533369931770055</v>
      </c>
    </row>
    <row r="3" spans="1:29" x14ac:dyDescent="0.3">
      <c r="A3" s="1" t="s">
        <v>6</v>
      </c>
      <c r="B3" t="s">
        <v>5</v>
      </c>
      <c r="C3">
        <v>40719</v>
      </c>
      <c r="D3">
        <v>0</v>
      </c>
      <c r="E3">
        <v>0</v>
      </c>
      <c r="V3" s="9"/>
      <c r="Y3" t="s">
        <v>16</v>
      </c>
      <c r="Z3">
        <v>608412</v>
      </c>
      <c r="AA3">
        <v>13854</v>
      </c>
      <c r="AB3">
        <v>7249</v>
      </c>
      <c r="AC3" s="7">
        <f t="shared" ref="AC3:AC19" si="0">AA3/(AA3+AB3)</f>
        <v>0.65649433729801454</v>
      </c>
    </row>
    <row r="4" spans="1:29" x14ac:dyDescent="0.3">
      <c r="A4" s="1" t="s">
        <v>8</v>
      </c>
      <c r="B4" t="s">
        <v>7</v>
      </c>
      <c r="C4">
        <v>260303</v>
      </c>
      <c r="D4">
        <v>6316</v>
      </c>
      <c r="E4">
        <v>6435</v>
      </c>
      <c r="R4" s="4" t="s">
        <v>217</v>
      </c>
      <c r="S4" s="8">
        <f>V2</f>
        <v>0.11072148680634698</v>
      </c>
      <c r="V4" s="9"/>
      <c r="Y4" t="s">
        <v>29</v>
      </c>
      <c r="Z4">
        <v>132901</v>
      </c>
      <c r="AA4">
        <v>2852</v>
      </c>
      <c r="AB4">
        <v>5600</v>
      </c>
      <c r="AC4" s="7">
        <f t="shared" si="0"/>
        <v>0.33743492664458119</v>
      </c>
    </row>
    <row r="5" spans="1:29" x14ac:dyDescent="0.3">
      <c r="A5" s="1" t="s">
        <v>9</v>
      </c>
      <c r="B5" t="s">
        <v>10</v>
      </c>
      <c r="C5">
        <v>805375</v>
      </c>
      <c r="D5">
        <v>15635</v>
      </c>
      <c r="E5">
        <v>9334</v>
      </c>
      <c r="Y5" t="s">
        <v>12</v>
      </c>
      <c r="Z5">
        <v>311644</v>
      </c>
      <c r="AA5">
        <v>4679</v>
      </c>
      <c r="AB5">
        <v>2730</v>
      </c>
      <c r="AC5" s="7">
        <f t="shared" si="0"/>
        <v>0.63152922121743826</v>
      </c>
    </row>
    <row r="6" spans="1:29" x14ac:dyDescent="0.3">
      <c r="A6" s="1" t="s">
        <v>11</v>
      </c>
      <c r="B6" t="s">
        <v>12</v>
      </c>
      <c r="C6">
        <v>311644</v>
      </c>
      <c r="D6">
        <v>4679</v>
      </c>
      <c r="E6">
        <v>2730</v>
      </c>
      <c r="Y6" t="s">
        <v>18</v>
      </c>
      <c r="Z6">
        <v>497333</v>
      </c>
      <c r="AA6">
        <v>4190</v>
      </c>
      <c r="AB6">
        <v>4803</v>
      </c>
      <c r="AC6" s="7">
        <f t="shared" si="0"/>
        <v>0.46591793617257865</v>
      </c>
    </row>
    <row r="7" spans="1:29" x14ac:dyDescent="0.3">
      <c r="A7" s="1" t="s">
        <v>13</v>
      </c>
      <c r="B7" t="s">
        <v>14</v>
      </c>
      <c r="C7">
        <v>664419</v>
      </c>
      <c r="D7">
        <v>9024</v>
      </c>
      <c r="E7">
        <v>6815</v>
      </c>
      <c r="Y7" t="s">
        <v>10</v>
      </c>
      <c r="Z7">
        <v>805375</v>
      </c>
      <c r="AA7">
        <v>15635</v>
      </c>
      <c r="AB7">
        <v>9334</v>
      </c>
      <c r="AC7" s="7">
        <f t="shared" si="0"/>
        <v>0.62617645880892303</v>
      </c>
    </row>
    <row r="8" spans="1:29" x14ac:dyDescent="0.3">
      <c r="A8" s="1" t="s">
        <v>15</v>
      </c>
      <c r="B8" t="s">
        <v>16</v>
      </c>
      <c r="C8">
        <v>608412</v>
      </c>
      <c r="D8">
        <v>13854</v>
      </c>
      <c r="E8">
        <v>7249</v>
      </c>
      <c r="Y8" t="s">
        <v>14</v>
      </c>
      <c r="Z8">
        <v>664419</v>
      </c>
      <c r="AA8">
        <v>9024</v>
      </c>
      <c r="AB8">
        <v>6815</v>
      </c>
      <c r="AC8" s="7">
        <f t="shared" si="0"/>
        <v>0.56973293768545996</v>
      </c>
    </row>
    <row r="9" spans="1:29" x14ac:dyDescent="0.3">
      <c r="A9" s="1" t="s">
        <v>17</v>
      </c>
      <c r="B9" t="s">
        <v>18</v>
      </c>
      <c r="C9">
        <v>497333</v>
      </c>
      <c r="D9">
        <v>4190</v>
      </c>
      <c r="E9">
        <v>4803</v>
      </c>
      <c r="Y9" t="s">
        <v>22</v>
      </c>
      <c r="Z9">
        <v>74391</v>
      </c>
      <c r="AA9">
        <v>1584</v>
      </c>
      <c r="AB9">
        <v>1137</v>
      </c>
      <c r="AC9" s="7">
        <f t="shared" si="0"/>
        <v>0.58213891951488428</v>
      </c>
    </row>
    <row r="10" spans="1:29" x14ac:dyDescent="0.3">
      <c r="A10" s="1" t="s">
        <v>19</v>
      </c>
      <c r="B10" t="s">
        <v>20</v>
      </c>
      <c r="C10">
        <v>245610</v>
      </c>
      <c r="D10">
        <v>3765</v>
      </c>
      <c r="E10">
        <v>3992</v>
      </c>
      <c r="Y10" t="s">
        <v>20</v>
      </c>
      <c r="Z10">
        <v>245610</v>
      </c>
      <c r="AA10">
        <v>3765</v>
      </c>
      <c r="AB10">
        <v>3992</v>
      </c>
      <c r="AC10" s="7">
        <f t="shared" si="0"/>
        <v>0.4853680546603068</v>
      </c>
    </row>
    <row r="11" spans="1:29" x14ac:dyDescent="0.3">
      <c r="A11" s="1" t="s">
        <v>21</v>
      </c>
      <c r="B11" t="s">
        <v>22</v>
      </c>
      <c r="C11">
        <v>74391</v>
      </c>
      <c r="D11">
        <v>1584</v>
      </c>
      <c r="E11">
        <v>1137</v>
      </c>
      <c r="Y11" t="s">
        <v>24</v>
      </c>
      <c r="Z11">
        <v>49207</v>
      </c>
      <c r="AA11">
        <v>666</v>
      </c>
      <c r="AB11">
        <v>729</v>
      </c>
      <c r="AC11" s="7">
        <f t="shared" si="0"/>
        <v>0.47741935483870968</v>
      </c>
    </row>
    <row r="12" spans="1:29" x14ac:dyDescent="0.3">
      <c r="A12" s="1" t="s">
        <v>23</v>
      </c>
      <c r="B12" t="s">
        <v>24</v>
      </c>
      <c r="C12">
        <v>49207</v>
      </c>
      <c r="D12">
        <v>666</v>
      </c>
      <c r="E12">
        <v>729</v>
      </c>
      <c r="Y12" t="s">
        <v>41</v>
      </c>
      <c r="Z12">
        <v>3383</v>
      </c>
      <c r="AA12">
        <v>50</v>
      </c>
      <c r="AB12">
        <v>139</v>
      </c>
      <c r="AC12" s="7">
        <f t="shared" si="0"/>
        <v>0.26455026455026454</v>
      </c>
    </row>
    <row r="13" spans="1:29" x14ac:dyDescent="0.3">
      <c r="A13" s="1" t="s">
        <v>25</v>
      </c>
      <c r="B13" t="s">
        <v>27</v>
      </c>
      <c r="C13">
        <v>16717</v>
      </c>
      <c r="D13">
        <v>255</v>
      </c>
      <c r="E13">
        <v>296</v>
      </c>
      <c r="Y13" t="s">
        <v>27</v>
      </c>
      <c r="Z13">
        <v>16717</v>
      </c>
      <c r="AA13">
        <v>255</v>
      </c>
      <c r="AB13">
        <v>296</v>
      </c>
      <c r="AC13" s="7">
        <f t="shared" si="0"/>
        <v>0.4627949183303085</v>
      </c>
    </row>
    <row r="14" spans="1:29" x14ac:dyDescent="0.3">
      <c r="A14" s="1" t="s">
        <v>26</v>
      </c>
      <c r="B14" t="s">
        <v>28</v>
      </c>
      <c r="C14">
        <v>14260</v>
      </c>
      <c r="D14">
        <v>218</v>
      </c>
      <c r="E14">
        <v>596</v>
      </c>
      <c r="Y14" t="s">
        <v>28</v>
      </c>
      <c r="Z14">
        <v>14260</v>
      </c>
      <c r="AA14">
        <v>218</v>
      </c>
      <c r="AB14">
        <v>596</v>
      </c>
      <c r="AC14" s="7">
        <f t="shared" si="0"/>
        <v>0.26781326781326781</v>
      </c>
    </row>
    <row r="15" spans="1:29" x14ac:dyDescent="0.3">
      <c r="A15" s="1" t="s">
        <v>30</v>
      </c>
      <c r="B15" t="s">
        <v>29</v>
      </c>
      <c r="C15">
        <v>132901</v>
      </c>
      <c r="D15">
        <v>2852</v>
      </c>
      <c r="E15">
        <v>5600</v>
      </c>
      <c r="Y15" t="s">
        <v>34</v>
      </c>
      <c r="Z15">
        <v>1231</v>
      </c>
      <c r="AA15">
        <v>32</v>
      </c>
      <c r="AB15">
        <v>36</v>
      </c>
      <c r="AC15" s="7">
        <f t="shared" si="0"/>
        <v>0.47058823529411764</v>
      </c>
    </row>
    <row r="16" spans="1:29" x14ac:dyDescent="0.3">
      <c r="A16" s="1" t="s">
        <v>31</v>
      </c>
      <c r="B16" t="s">
        <v>32</v>
      </c>
      <c r="C16">
        <v>24804</v>
      </c>
      <c r="D16">
        <v>569</v>
      </c>
      <c r="E16">
        <v>581</v>
      </c>
      <c r="Y16" t="s">
        <v>44</v>
      </c>
      <c r="Z16">
        <v>118569</v>
      </c>
      <c r="AA16">
        <v>1332</v>
      </c>
      <c r="AB16">
        <v>1669</v>
      </c>
      <c r="AC16" s="7">
        <f t="shared" si="0"/>
        <v>0.44385204931689437</v>
      </c>
    </row>
    <row r="17" spans="1:29" x14ac:dyDescent="0.3">
      <c r="A17" s="1" t="s">
        <v>33</v>
      </c>
      <c r="B17" t="s">
        <v>34</v>
      </c>
      <c r="C17">
        <v>1231</v>
      </c>
      <c r="D17">
        <v>32</v>
      </c>
      <c r="E17">
        <v>36</v>
      </c>
      <c r="Y17" t="s">
        <v>194</v>
      </c>
      <c r="Z17">
        <v>20527</v>
      </c>
      <c r="AA17">
        <v>325</v>
      </c>
      <c r="AB17">
        <v>373</v>
      </c>
      <c r="AC17" s="7">
        <f t="shared" si="0"/>
        <v>0.46561604584527222</v>
      </c>
    </row>
    <row r="18" spans="1:29" x14ac:dyDescent="0.3">
      <c r="A18" s="1" t="s">
        <v>35</v>
      </c>
      <c r="B18" t="s">
        <v>36</v>
      </c>
      <c r="C18">
        <v>36001</v>
      </c>
      <c r="D18">
        <v>0</v>
      </c>
      <c r="E18">
        <v>0</v>
      </c>
      <c r="Y18" t="s">
        <v>32</v>
      </c>
      <c r="Z18">
        <v>24804</v>
      </c>
      <c r="AA18">
        <v>569</v>
      </c>
      <c r="AB18">
        <v>581</v>
      </c>
      <c r="AC18" s="7">
        <f t="shared" si="0"/>
        <v>0.49478260869565216</v>
      </c>
    </row>
    <row r="19" spans="1:29" x14ac:dyDescent="0.3">
      <c r="A19" s="1" t="s">
        <v>37</v>
      </c>
      <c r="B19" t="s">
        <v>38</v>
      </c>
      <c r="C19">
        <v>62783</v>
      </c>
      <c r="D19">
        <v>1206</v>
      </c>
      <c r="E19">
        <v>1365</v>
      </c>
      <c r="Y19" t="s">
        <v>40</v>
      </c>
      <c r="Z19">
        <v>48286</v>
      </c>
      <c r="AA19">
        <v>569</v>
      </c>
      <c r="AB19">
        <v>385</v>
      </c>
      <c r="AC19" s="7">
        <f t="shared" si="0"/>
        <v>0.59643605870020966</v>
      </c>
    </row>
    <row r="20" spans="1:29" x14ac:dyDescent="0.3">
      <c r="A20" s="1" t="s">
        <v>39</v>
      </c>
      <c r="B20" t="s">
        <v>40</v>
      </c>
      <c r="C20">
        <v>48286</v>
      </c>
      <c r="D20">
        <v>569</v>
      </c>
      <c r="E20">
        <v>385</v>
      </c>
    </row>
    <row r="21" spans="1:29" x14ac:dyDescent="0.3">
      <c r="A21" s="1" t="s">
        <v>42</v>
      </c>
      <c r="B21" t="s">
        <v>41</v>
      </c>
      <c r="C21">
        <v>3383</v>
      </c>
      <c r="D21">
        <v>50</v>
      </c>
      <c r="E21">
        <v>139</v>
      </c>
      <c r="Y21" s="4" t="s">
        <v>217</v>
      </c>
      <c r="Z21" s="11">
        <f>AVERAGE(AC2:AC19)</f>
        <v>0.48855440526136573</v>
      </c>
    </row>
    <row r="22" spans="1:29" x14ac:dyDescent="0.3">
      <c r="A22" s="1" t="s">
        <v>43</v>
      </c>
      <c r="B22" t="s">
        <v>44</v>
      </c>
      <c r="C22">
        <v>118569</v>
      </c>
      <c r="D22">
        <v>1332</v>
      </c>
      <c r="E22">
        <v>1669</v>
      </c>
    </row>
    <row r="23" spans="1:29" x14ac:dyDescent="0.3">
      <c r="A23" s="1" t="s">
        <v>195</v>
      </c>
      <c r="B23" t="s">
        <v>194</v>
      </c>
      <c r="C23">
        <v>20527</v>
      </c>
      <c r="D23">
        <v>325</v>
      </c>
      <c r="E23">
        <v>373</v>
      </c>
    </row>
    <row r="24" spans="1:29" x14ac:dyDescent="0.3">
      <c r="A24" s="1"/>
    </row>
    <row r="26" spans="1:29" x14ac:dyDescent="0.3">
      <c r="E26" s="4"/>
      <c r="F26" s="4"/>
    </row>
    <row r="27" spans="1:29" x14ac:dyDescent="0.3">
      <c r="E27" s="5"/>
      <c r="F27" s="4"/>
    </row>
    <row r="31" spans="1:29" x14ac:dyDescent="0.3">
      <c r="A31" s="1"/>
    </row>
    <row r="32" spans="1:29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6" x14ac:dyDescent="0.3">
      <c r="A49" s="1"/>
    </row>
    <row r="50" spans="1:6" x14ac:dyDescent="0.3">
      <c r="A50" s="1"/>
    </row>
    <row r="51" spans="1:6" x14ac:dyDescent="0.3">
      <c r="A51" s="1"/>
    </row>
    <row r="52" spans="1:6" x14ac:dyDescent="0.3">
      <c r="B52" s="4"/>
      <c r="C52" s="4"/>
      <c r="D52" s="4"/>
      <c r="E52" s="4"/>
      <c r="F52" s="4"/>
    </row>
    <row r="53" spans="1:6" x14ac:dyDescent="0.3">
      <c r="B53" s="4"/>
      <c r="C53" s="4"/>
      <c r="D53" s="5"/>
      <c r="E53" s="5"/>
      <c r="F53" s="4"/>
    </row>
    <row r="54" spans="1:6" x14ac:dyDescent="0.3">
      <c r="A54" s="1"/>
    </row>
  </sheetData>
  <hyperlinks>
    <hyperlink ref="A2" r:id="rId1" xr:uid="{E8B9AE36-57AA-462A-808E-B744F70DFF56}"/>
    <hyperlink ref="A3" r:id="rId2" xr:uid="{7799FE64-F703-4AA5-890A-B4B53C449395}"/>
    <hyperlink ref="A4" r:id="rId3" xr:uid="{35A3BC57-0ADC-44A4-82BF-10C55D5D6BA0}"/>
    <hyperlink ref="A5" r:id="rId4" xr:uid="{AC4EF671-D983-4410-9C97-688A18C8F965}"/>
    <hyperlink ref="A6" r:id="rId5" xr:uid="{053E0FFD-D030-4FFA-817A-1C67CF80BE3F}"/>
    <hyperlink ref="A7" r:id="rId6" xr:uid="{443D25D7-4B8B-40F4-B85D-91A77BEF4009}"/>
    <hyperlink ref="A8" r:id="rId7" xr:uid="{F33B39F9-7774-4C8A-BE55-2CB21DCE52FE}"/>
    <hyperlink ref="A9" r:id="rId8" xr:uid="{33EA650C-359A-4333-80C1-D2EA6E5E8BBA}"/>
    <hyperlink ref="A10" r:id="rId9" xr:uid="{28547C55-3AC2-4EC1-9485-952A7358FD9B}"/>
    <hyperlink ref="A11" r:id="rId10" xr:uid="{1377DB15-FDE4-4BF0-9C02-E1F619E917B8}"/>
    <hyperlink ref="A12" r:id="rId11" xr:uid="{5500516A-4CAD-4EE3-A316-CB4A973ACB81}"/>
    <hyperlink ref="A13" r:id="rId12" xr:uid="{B49AB40A-E11E-48F0-A200-7321BC196671}"/>
    <hyperlink ref="A14" r:id="rId13" xr:uid="{5C27783D-4437-47F2-B00A-A0D960169671}"/>
    <hyperlink ref="A15" r:id="rId14" xr:uid="{A0BA110D-541A-4B46-8050-74776F6E5475}"/>
    <hyperlink ref="A16" r:id="rId15" xr:uid="{B838BDFF-6192-4157-B2E9-A19124E43AE0}"/>
    <hyperlink ref="A17" r:id="rId16" xr:uid="{0CBEC838-19B3-4D64-92AD-32D22682F411}"/>
    <hyperlink ref="A18" r:id="rId17" xr:uid="{DD335E31-7182-40FC-99C6-CB0F49609029}"/>
    <hyperlink ref="A19" r:id="rId18" xr:uid="{0179D157-82D4-41D9-A1FF-FD9B3D135E6C}"/>
    <hyperlink ref="A20" r:id="rId19" xr:uid="{28D9BE3E-9EEF-48F0-B5C4-950EB92C9978}"/>
    <hyperlink ref="A21" r:id="rId20" xr:uid="{232B05BC-D2B9-4BB7-B61F-18C91B331A4A}"/>
    <hyperlink ref="A22" r:id="rId21" xr:uid="{C55D3D39-9C47-4B1D-89AA-A2AA9BEB2E97}"/>
    <hyperlink ref="A23" r:id="rId22" xr:uid="{8689E52F-5D00-48FB-AE96-D855745D800F}"/>
  </hyperlinks>
  <pageMargins left="0.7" right="0.7" top="0.75" bottom="0.75" header="0.3" footer="0.3"/>
  <pageSetup orientation="portrait" horizontalDpi="4294967293" verticalDpi="0" r:id="rId2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448C-47AB-4B6F-B85E-6EB9CF216BDA}">
  <dimension ref="A1:O23"/>
  <sheetViews>
    <sheetView workbookViewId="0">
      <selection activeCell="A26" sqref="A26"/>
    </sheetView>
  </sheetViews>
  <sheetFormatPr defaultRowHeight="14.4" x14ac:dyDescent="0.3"/>
  <cols>
    <col min="1" max="1" width="44.88671875" bestFit="1" customWidth="1"/>
    <col min="2" max="2" width="32.6640625" bestFit="1" customWidth="1"/>
    <col min="7" max="7" width="8.88671875" customWidth="1"/>
    <col min="12" max="12" width="11.109375" bestFit="1" customWidth="1"/>
  </cols>
  <sheetData>
    <row r="1" spans="1:15" x14ac:dyDescent="0.3">
      <c r="A1" t="s">
        <v>202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187</v>
      </c>
      <c r="B2" t="s">
        <v>4</v>
      </c>
      <c r="C2">
        <v>439</v>
      </c>
      <c r="D2">
        <v>6652</v>
      </c>
      <c r="G2" s="4" t="s">
        <v>45</v>
      </c>
      <c r="H2" s="4">
        <f>SUM(C2:C23)</f>
        <v>35001</v>
      </c>
      <c r="I2" s="4">
        <f>SUM(D2:D23)</f>
        <v>49137</v>
      </c>
      <c r="J2" s="4">
        <f>SUM(H2:I2)</f>
        <v>84138</v>
      </c>
      <c r="L2" s="4" t="s">
        <v>46</v>
      </c>
      <c r="M2" s="5">
        <f>H2/J2</f>
        <v>0.41599515082364685</v>
      </c>
      <c r="N2" s="5">
        <f>I2/J2</f>
        <v>0.58400484917635309</v>
      </c>
      <c r="O2" s="5">
        <f>SUM(M2:N2)</f>
        <v>1</v>
      </c>
    </row>
    <row r="3" spans="1:15" x14ac:dyDescent="0.3">
      <c r="A3" s="1" t="s">
        <v>186</v>
      </c>
      <c r="B3" t="s">
        <v>5</v>
      </c>
      <c r="C3">
        <v>121</v>
      </c>
      <c r="D3">
        <v>2032</v>
      </c>
      <c r="G3" s="1"/>
    </row>
    <row r="4" spans="1:15" x14ac:dyDescent="0.3">
      <c r="A4" s="1" t="s">
        <v>184</v>
      </c>
      <c r="B4" t="s">
        <v>7</v>
      </c>
      <c r="C4">
        <v>2890</v>
      </c>
      <c r="D4">
        <v>5203</v>
      </c>
      <c r="G4" s="1"/>
    </row>
    <row r="5" spans="1:15" x14ac:dyDescent="0.3">
      <c r="A5" s="1" t="s">
        <v>181</v>
      </c>
      <c r="B5" t="s">
        <v>10</v>
      </c>
      <c r="C5">
        <v>6815</v>
      </c>
      <c r="D5">
        <v>4232</v>
      </c>
      <c r="G5" s="1"/>
    </row>
    <row r="6" spans="1:15" x14ac:dyDescent="0.3">
      <c r="A6" s="1" t="s">
        <v>190</v>
      </c>
      <c r="B6" t="s">
        <v>12</v>
      </c>
      <c r="C6">
        <v>3306</v>
      </c>
      <c r="D6">
        <v>3376</v>
      </c>
      <c r="G6" s="1"/>
    </row>
    <row r="7" spans="1:15" x14ac:dyDescent="0.3">
      <c r="A7" s="1" t="s">
        <v>13</v>
      </c>
      <c r="B7" t="s">
        <v>14</v>
      </c>
      <c r="C7">
        <v>9046</v>
      </c>
      <c r="D7">
        <v>6872</v>
      </c>
      <c r="G7" s="1"/>
    </row>
    <row r="8" spans="1:15" x14ac:dyDescent="0.3">
      <c r="A8" s="1" t="s">
        <v>185</v>
      </c>
      <c r="B8" t="s">
        <v>16</v>
      </c>
      <c r="C8">
        <v>5941</v>
      </c>
      <c r="D8">
        <v>4244</v>
      </c>
      <c r="G8" s="1"/>
    </row>
    <row r="9" spans="1:15" x14ac:dyDescent="0.3">
      <c r="A9" s="1" t="s">
        <v>198</v>
      </c>
      <c r="B9" t="s">
        <v>18</v>
      </c>
      <c r="C9">
        <v>1339</v>
      </c>
      <c r="D9">
        <v>1275</v>
      </c>
      <c r="G9" s="1"/>
    </row>
    <row r="10" spans="1:15" x14ac:dyDescent="0.3">
      <c r="A10" s="1" t="s">
        <v>191</v>
      </c>
      <c r="B10" t="s">
        <v>20</v>
      </c>
      <c r="C10">
        <v>330</v>
      </c>
      <c r="D10">
        <v>1644</v>
      </c>
      <c r="G10" s="1"/>
    </row>
    <row r="11" spans="1:15" x14ac:dyDescent="0.3">
      <c r="A11" s="1" t="s">
        <v>179</v>
      </c>
      <c r="B11" t="s">
        <v>22</v>
      </c>
      <c r="C11">
        <v>1280</v>
      </c>
      <c r="D11">
        <v>2186</v>
      </c>
      <c r="G11" s="1"/>
    </row>
    <row r="12" spans="1:15" x14ac:dyDescent="0.3">
      <c r="A12" s="1" t="s">
        <v>182</v>
      </c>
      <c r="B12" t="s">
        <v>24</v>
      </c>
      <c r="C12">
        <v>274</v>
      </c>
      <c r="D12">
        <v>1082</v>
      </c>
      <c r="G12" s="1"/>
    </row>
    <row r="13" spans="1:15" x14ac:dyDescent="0.3">
      <c r="A13" s="1" t="s">
        <v>200</v>
      </c>
      <c r="B13" t="s">
        <v>27</v>
      </c>
      <c r="C13">
        <v>73</v>
      </c>
      <c r="D13">
        <v>223</v>
      </c>
      <c r="G13" s="1"/>
    </row>
    <row r="14" spans="1:15" x14ac:dyDescent="0.3">
      <c r="A14" s="1" t="s">
        <v>188</v>
      </c>
      <c r="B14" t="s">
        <v>28</v>
      </c>
      <c r="C14">
        <v>51</v>
      </c>
      <c r="D14">
        <v>1502</v>
      </c>
      <c r="G14" s="1"/>
    </row>
    <row r="15" spans="1:15" x14ac:dyDescent="0.3">
      <c r="A15" s="1" t="s">
        <v>196</v>
      </c>
      <c r="B15" t="s">
        <v>29</v>
      </c>
      <c r="C15">
        <v>542</v>
      </c>
      <c r="D15">
        <v>1074</v>
      </c>
      <c r="G15" s="1"/>
    </row>
    <row r="16" spans="1:15" x14ac:dyDescent="0.3">
      <c r="A16" s="1" t="s">
        <v>197</v>
      </c>
      <c r="B16" t="s">
        <v>32</v>
      </c>
      <c r="C16">
        <v>145</v>
      </c>
      <c r="D16">
        <v>335</v>
      </c>
      <c r="G16" s="1"/>
    </row>
    <row r="17" spans="1:7" x14ac:dyDescent="0.3">
      <c r="A17" s="1" t="s">
        <v>199</v>
      </c>
      <c r="B17" t="s">
        <v>34</v>
      </c>
      <c r="C17">
        <v>19</v>
      </c>
      <c r="D17">
        <v>91</v>
      </c>
      <c r="G17" s="1"/>
    </row>
    <row r="18" spans="1:7" x14ac:dyDescent="0.3">
      <c r="A18" s="1" t="s">
        <v>189</v>
      </c>
      <c r="B18" t="s">
        <v>36</v>
      </c>
      <c r="C18">
        <v>0</v>
      </c>
      <c r="D18">
        <v>0</v>
      </c>
      <c r="G18" s="1"/>
    </row>
    <row r="19" spans="1:7" x14ac:dyDescent="0.3">
      <c r="A19" s="1" t="s">
        <v>178</v>
      </c>
      <c r="B19" t="s">
        <v>38</v>
      </c>
      <c r="C19">
        <v>552</v>
      </c>
      <c r="D19">
        <v>896</v>
      </c>
      <c r="G19" s="1"/>
    </row>
    <row r="20" spans="1:7" x14ac:dyDescent="0.3">
      <c r="A20" s="1" t="s">
        <v>192</v>
      </c>
      <c r="B20" t="s">
        <v>40</v>
      </c>
      <c r="C20">
        <v>128</v>
      </c>
      <c r="D20">
        <v>170</v>
      </c>
      <c r="G20" s="1"/>
    </row>
    <row r="21" spans="1:7" x14ac:dyDescent="0.3">
      <c r="A21" s="1" t="s">
        <v>183</v>
      </c>
      <c r="B21" t="s">
        <v>41</v>
      </c>
      <c r="C21">
        <v>89</v>
      </c>
      <c r="D21">
        <v>844</v>
      </c>
      <c r="G21" s="1"/>
    </row>
    <row r="22" spans="1:7" x14ac:dyDescent="0.3">
      <c r="A22" s="1" t="s">
        <v>180</v>
      </c>
      <c r="B22" t="s">
        <v>44</v>
      </c>
      <c r="C22">
        <v>1580</v>
      </c>
      <c r="D22">
        <v>4643</v>
      </c>
      <c r="G22" s="1"/>
    </row>
    <row r="23" spans="1:7" x14ac:dyDescent="0.3">
      <c r="A23" s="1" t="s">
        <v>193</v>
      </c>
      <c r="B23" t="s">
        <v>194</v>
      </c>
      <c r="C23">
        <v>41</v>
      </c>
      <c r="D23">
        <v>561</v>
      </c>
    </row>
  </sheetData>
  <hyperlinks>
    <hyperlink ref="A19" r:id="rId1" xr:uid="{BCC8BC0D-0516-473A-9864-373BE74C5805}"/>
    <hyperlink ref="A11" r:id="rId2" xr:uid="{F3D30728-9184-40C0-9D70-080C253935F8}"/>
    <hyperlink ref="A22" r:id="rId3" xr:uid="{5D153584-E287-4B2B-A16B-A4362B7B754E}"/>
    <hyperlink ref="A5" r:id="rId4" xr:uid="{70FC352A-793C-4ADC-9F87-F85CE17ADEA4}"/>
    <hyperlink ref="A12" r:id="rId5" xr:uid="{4B1C0CFE-9AA8-4B35-A314-D343DB08CD69}"/>
    <hyperlink ref="A21" r:id="rId6" xr:uid="{603572A7-261E-494A-8A32-525DBF9061D4}"/>
    <hyperlink ref="A4" r:id="rId7" xr:uid="{FEF4FCA8-DA5A-45E5-9624-BD0DD821C4C2}"/>
    <hyperlink ref="A8" r:id="rId8" xr:uid="{38745C3B-BC30-481A-9264-AD115E846B0A}"/>
    <hyperlink ref="A3" r:id="rId9" xr:uid="{7CB1AA47-F75E-4C9F-9A8E-D6702E4A57B1}"/>
    <hyperlink ref="A2" r:id="rId10" xr:uid="{6247C87A-03AB-4208-80E7-C144D517A56A}"/>
    <hyperlink ref="A14" r:id="rId11" xr:uid="{89D5D09F-D126-4BC6-9805-E9325F2C71E1}"/>
    <hyperlink ref="A18" r:id="rId12" xr:uid="{EDEFD10C-3222-43DA-8383-F32BF5B350C0}"/>
    <hyperlink ref="A6" r:id="rId13" xr:uid="{8A0248F4-7C83-4F1A-880E-6139CEF5F537}"/>
    <hyperlink ref="A10" r:id="rId14" xr:uid="{AD098D28-3037-4B45-8F97-3EA3ED5220D7}"/>
    <hyperlink ref="A20" r:id="rId15" xr:uid="{E501CA05-61B4-4F6E-9521-FB6BD312C3F6}"/>
    <hyperlink ref="A7" r:id="rId16" xr:uid="{2D87881E-9CF7-4CEC-865D-FCC97C3B5D18}"/>
    <hyperlink ref="A15" r:id="rId17" xr:uid="{C0D94B19-6507-40F5-A19F-ED4D2976000B}"/>
    <hyperlink ref="A16" r:id="rId18" xr:uid="{914A38EE-EDCF-40AE-A2BC-9C5AF6E9D7C7}"/>
    <hyperlink ref="A9" r:id="rId19" xr:uid="{BA057DCE-D70E-4F32-8D06-1EED214722CD}"/>
    <hyperlink ref="A17" r:id="rId20" xr:uid="{30304595-CC2B-4A93-A170-360FD1BEB26B}"/>
    <hyperlink ref="A13" r:id="rId21" xr:uid="{4F9CE818-760F-476A-9523-D334519E7A04}"/>
    <hyperlink ref="A23" r:id="rId22" xr:uid="{42243987-C9E5-4B51-A2DB-F57402EC6135}"/>
  </hyperlinks>
  <pageMargins left="0.7" right="0.7" top="0.75" bottom="0.75" header="0.3" footer="0.3"/>
  <pageSetup orientation="portrait" horizontalDpi="4294967293" verticalDpi="0"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1E08-91DC-4DC5-9467-686D1423EBA5}">
  <dimension ref="A1:O23"/>
  <sheetViews>
    <sheetView topLeftCell="A4" workbookViewId="0">
      <selection activeCell="A27" sqref="A27"/>
    </sheetView>
  </sheetViews>
  <sheetFormatPr defaultRowHeight="14.4" x14ac:dyDescent="0.3"/>
  <cols>
    <col min="1" max="1" width="44.4414062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187</v>
      </c>
      <c r="B2" t="s">
        <v>4</v>
      </c>
      <c r="C2">
        <v>110032</v>
      </c>
      <c r="D2">
        <v>475</v>
      </c>
      <c r="E2">
        <v>3905</v>
      </c>
      <c r="G2" s="4" t="s">
        <v>45</v>
      </c>
      <c r="H2" s="4">
        <f>SUM(D2:D23)</f>
        <v>44099</v>
      </c>
      <c r="I2" s="4">
        <f>SUM(E2:E23)</f>
        <v>31757</v>
      </c>
      <c r="J2" s="4">
        <f>SUM(H2:I2)</f>
        <v>75856</v>
      </c>
      <c r="L2" s="4" t="s">
        <v>46</v>
      </c>
      <c r="M2" s="5">
        <f>H2/J2</f>
        <v>0.58135150812064962</v>
      </c>
      <c r="N2" s="5">
        <f>I2/J2</f>
        <v>0.41864849187935033</v>
      </c>
      <c r="O2" s="5">
        <f>SUM(M2:N2)</f>
        <v>1</v>
      </c>
    </row>
    <row r="3" spans="1:15" x14ac:dyDescent="0.3">
      <c r="A3" s="1" t="s">
        <v>186</v>
      </c>
      <c r="B3" t="s">
        <v>5</v>
      </c>
      <c r="C3">
        <v>40463</v>
      </c>
      <c r="D3">
        <v>0</v>
      </c>
      <c r="E3">
        <v>0</v>
      </c>
    </row>
    <row r="4" spans="1:15" x14ac:dyDescent="0.3">
      <c r="A4" s="1" t="s">
        <v>184</v>
      </c>
      <c r="B4" t="s">
        <v>7</v>
      </c>
      <c r="C4">
        <v>224746</v>
      </c>
      <c r="D4">
        <v>5005</v>
      </c>
      <c r="E4">
        <v>3815</v>
      </c>
    </row>
    <row r="5" spans="1:15" x14ac:dyDescent="0.3">
      <c r="A5" s="1" t="s">
        <v>181</v>
      </c>
      <c r="B5" t="s">
        <v>10</v>
      </c>
      <c r="C5">
        <v>437249</v>
      </c>
      <c r="D5">
        <v>9203</v>
      </c>
      <c r="E5">
        <v>4075</v>
      </c>
    </row>
    <row r="6" spans="1:15" x14ac:dyDescent="0.3">
      <c r="A6" s="1" t="s">
        <v>190</v>
      </c>
      <c r="B6" t="s">
        <v>12</v>
      </c>
      <c r="C6">
        <v>332653</v>
      </c>
      <c r="D6">
        <v>3625</v>
      </c>
      <c r="E6">
        <v>1940</v>
      </c>
    </row>
    <row r="7" spans="1:15" x14ac:dyDescent="0.3">
      <c r="A7" s="1" t="s">
        <v>13</v>
      </c>
      <c r="B7" t="s">
        <v>14</v>
      </c>
      <c r="C7">
        <v>704023</v>
      </c>
      <c r="D7">
        <v>9224</v>
      </c>
      <c r="E7">
        <v>7067</v>
      </c>
    </row>
    <row r="8" spans="1:15" x14ac:dyDescent="0.3">
      <c r="A8" s="1" t="s">
        <v>185</v>
      </c>
      <c r="B8" t="s">
        <v>16</v>
      </c>
      <c r="C8">
        <v>413173</v>
      </c>
      <c r="D8">
        <v>7708</v>
      </c>
      <c r="E8">
        <v>4784</v>
      </c>
    </row>
    <row r="9" spans="1:15" x14ac:dyDescent="0.3">
      <c r="A9" s="1" t="s">
        <v>198</v>
      </c>
      <c r="B9" t="s">
        <v>18</v>
      </c>
      <c r="C9">
        <v>141171</v>
      </c>
      <c r="D9">
        <v>1582</v>
      </c>
      <c r="E9">
        <v>961</v>
      </c>
    </row>
    <row r="10" spans="1:15" x14ac:dyDescent="0.3">
      <c r="A10" s="1" t="s">
        <v>191</v>
      </c>
      <c r="B10" t="s">
        <v>20</v>
      </c>
      <c r="C10">
        <v>38599</v>
      </c>
      <c r="D10">
        <v>425</v>
      </c>
      <c r="E10">
        <v>204</v>
      </c>
    </row>
    <row r="11" spans="1:15" x14ac:dyDescent="0.3">
      <c r="A11" s="1" t="s">
        <v>179</v>
      </c>
      <c r="B11" t="s">
        <v>22</v>
      </c>
      <c r="C11">
        <v>157149</v>
      </c>
      <c r="D11">
        <v>1810</v>
      </c>
      <c r="E11">
        <v>651</v>
      </c>
    </row>
    <row r="12" spans="1:15" x14ac:dyDescent="0.3">
      <c r="A12" s="1" t="s">
        <v>182</v>
      </c>
      <c r="B12" t="s">
        <v>24</v>
      </c>
      <c r="C12">
        <v>58192</v>
      </c>
      <c r="D12">
        <v>539</v>
      </c>
      <c r="E12">
        <v>589</v>
      </c>
    </row>
    <row r="13" spans="1:15" x14ac:dyDescent="0.3">
      <c r="A13" s="1" t="s">
        <v>200</v>
      </c>
      <c r="B13" t="s">
        <v>27</v>
      </c>
      <c r="C13">
        <v>14147</v>
      </c>
      <c r="D13">
        <v>190</v>
      </c>
      <c r="E13">
        <v>107</v>
      </c>
    </row>
    <row r="14" spans="1:15" x14ac:dyDescent="0.3">
      <c r="A14" s="1" t="s">
        <v>188</v>
      </c>
      <c r="B14" t="s">
        <v>28</v>
      </c>
      <c r="C14">
        <v>6034</v>
      </c>
      <c r="D14">
        <v>59</v>
      </c>
      <c r="E14">
        <v>179</v>
      </c>
    </row>
    <row r="15" spans="1:15" x14ac:dyDescent="0.3">
      <c r="A15" s="1" t="s">
        <v>196</v>
      </c>
      <c r="B15" t="s">
        <v>29</v>
      </c>
      <c r="C15">
        <v>33184</v>
      </c>
      <c r="D15">
        <v>708</v>
      </c>
      <c r="E15">
        <v>446</v>
      </c>
    </row>
    <row r="16" spans="1:15" x14ac:dyDescent="0.3">
      <c r="A16" s="1" t="s">
        <v>197</v>
      </c>
      <c r="B16" t="s">
        <v>32</v>
      </c>
      <c r="C16">
        <v>12771</v>
      </c>
      <c r="D16">
        <v>206</v>
      </c>
      <c r="E16">
        <v>175</v>
      </c>
    </row>
    <row r="17" spans="1:5" x14ac:dyDescent="0.3">
      <c r="A17" s="1" t="s">
        <v>199</v>
      </c>
      <c r="B17" t="s">
        <v>34</v>
      </c>
      <c r="C17">
        <v>1062</v>
      </c>
      <c r="D17">
        <v>25</v>
      </c>
      <c r="E17">
        <v>11</v>
      </c>
    </row>
    <row r="18" spans="1:5" x14ac:dyDescent="0.3">
      <c r="A18" s="1" t="s">
        <v>189</v>
      </c>
      <c r="B18" t="s">
        <v>36</v>
      </c>
      <c r="C18">
        <v>35980</v>
      </c>
      <c r="D18">
        <v>0</v>
      </c>
      <c r="E18">
        <v>0</v>
      </c>
    </row>
    <row r="19" spans="1:5" x14ac:dyDescent="0.3">
      <c r="A19" s="1" t="s">
        <v>178</v>
      </c>
      <c r="B19" t="s">
        <v>38</v>
      </c>
      <c r="C19">
        <v>33703</v>
      </c>
      <c r="D19">
        <v>640</v>
      </c>
      <c r="E19">
        <v>455</v>
      </c>
    </row>
    <row r="20" spans="1:5" x14ac:dyDescent="0.3">
      <c r="A20" s="1" t="s">
        <v>192</v>
      </c>
      <c r="B20" t="s">
        <v>40</v>
      </c>
      <c r="C20">
        <v>35119</v>
      </c>
      <c r="D20">
        <v>364</v>
      </c>
      <c r="E20">
        <v>418</v>
      </c>
    </row>
    <row r="21" spans="1:5" x14ac:dyDescent="0.3">
      <c r="A21" s="1" t="s">
        <v>183</v>
      </c>
      <c r="B21" t="s">
        <v>41</v>
      </c>
      <c r="C21">
        <v>8509</v>
      </c>
      <c r="D21">
        <v>126</v>
      </c>
      <c r="E21">
        <v>174</v>
      </c>
    </row>
    <row r="22" spans="1:5" x14ac:dyDescent="0.3">
      <c r="A22" s="1" t="s">
        <v>180</v>
      </c>
      <c r="B22" t="s">
        <v>44</v>
      </c>
      <c r="C22">
        <v>179253</v>
      </c>
      <c r="D22">
        <v>1918</v>
      </c>
      <c r="E22">
        <v>1579</v>
      </c>
    </row>
    <row r="23" spans="1:5" x14ac:dyDescent="0.3">
      <c r="A23" s="1" t="s">
        <v>193</v>
      </c>
      <c r="B23" t="s">
        <v>194</v>
      </c>
      <c r="C23">
        <v>16108</v>
      </c>
      <c r="D23">
        <v>267</v>
      </c>
      <c r="E23">
        <v>222</v>
      </c>
    </row>
  </sheetData>
  <hyperlinks>
    <hyperlink ref="A19" r:id="rId1" xr:uid="{21A02F83-CF1D-42F5-AD39-5057428A239F}"/>
    <hyperlink ref="A11" r:id="rId2" xr:uid="{97D3907B-A262-4760-B2FB-7ECA5482625F}"/>
    <hyperlink ref="A22" r:id="rId3" xr:uid="{16EBB927-C7B7-469A-8785-37A5E45DB373}"/>
    <hyperlink ref="A5" r:id="rId4" xr:uid="{DFA42C0E-5F98-45C2-9B12-701E751CB411}"/>
    <hyperlink ref="A12" r:id="rId5" xr:uid="{1EE1BFB4-2E05-445B-AF21-29821C54CCC0}"/>
    <hyperlink ref="A21" r:id="rId6" xr:uid="{9FAAF49F-31B8-4EA9-B856-99CA9D256EF8}"/>
    <hyperlink ref="A4" r:id="rId7" xr:uid="{95C0F761-9214-4ED3-8A89-D5D7C3A4C1BD}"/>
    <hyperlink ref="A8" r:id="rId8" xr:uid="{8D430E99-98BD-409C-BDE3-CD925E7E7F72}"/>
    <hyperlink ref="A2" r:id="rId9" xr:uid="{A3B56503-70A0-4F22-ACCD-B4967420EB52}"/>
    <hyperlink ref="A14" r:id="rId10" xr:uid="{A6FD4DB0-584C-43B4-B686-16C2B5786608}"/>
    <hyperlink ref="A18" r:id="rId11" xr:uid="{928B0583-9157-4DD1-A712-BEE1438DC465}"/>
    <hyperlink ref="A6" r:id="rId12" xr:uid="{7943BCDB-E574-4E39-9B5E-88EC91D3B9AC}"/>
    <hyperlink ref="A10" r:id="rId13" xr:uid="{3F1D056E-0856-4617-8A66-9969701F18BD}"/>
    <hyperlink ref="A20" r:id="rId14" xr:uid="{F673B574-071D-4B64-8959-3326807A810E}"/>
    <hyperlink ref="A7" r:id="rId15" xr:uid="{91B0FF83-FE43-47B7-9A93-52249063F12E}"/>
    <hyperlink ref="A23" r:id="rId16" xr:uid="{01CBD9F6-C3B5-452D-9364-AE22C6D01D54}"/>
    <hyperlink ref="A15" r:id="rId17" xr:uid="{8863D586-A93E-43F0-A7B6-FC9E99BF8F67}"/>
    <hyperlink ref="A16" r:id="rId18" xr:uid="{681FE2EC-0F8C-4BB1-85D6-BB4E3D3C5388}"/>
    <hyperlink ref="A9" r:id="rId19" xr:uid="{0430AD12-C506-477A-9ED4-42E64B8912AE}"/>
    <hyperlink ref="A17" r:id="rId20" xr:uid="{DFEFB3A1-472E-4CB5-9902-03C12FDEAFB5}"/>
    <hyperlink ref="A13" r:id="rId21" xr:uid="{7D720A68-22EE-4BF8-9547-0333270B518A}"/>
    <hyperlink ref="A3" r:id="rId22" xr:uid="{1D3C9239-F77F-466A-A3AA-05DFCCE80A96}"/>
  </hyperlinks>
  <pageMargins left="0.7" right="0.7" top="0.75" bottom="0.75" header="0.3" footer="0.3"/>
  <pageSetup orientation="portrait" horizontalDpi="4294967293" verticalDpi="0" r:id="rId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37949-E9A2-45DF-96E5-4E1D5F0522F0}">
  <dimension ref="A1:O23"/>
  <sheetViews>
    <sheetView workbookViewId="0">
      <selection activeCell="A25" sqref="A25"/>
    </sheetView>
  </sheetViews>
  <sheetFormatPr defaultRowHeight="14.4" x14ac:dyDescent="0.3"/>
  <cols>
    <col min="1" max="1" width="44.4414062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219</v>
      </c>
      <c r="B2" t="s">
        <v>4</v>
      </c>
      <c r="C2">
        <v>402</v>
      </c>
      <c r="D2">
        <v>5293</v>
      </c>
      <c r="G2" s="4" t="s">
        <v>45</v>
      </c>
      <c r="H2" s="4">
        <f>SUM(C2:C22)</f>
        <v>43082</v>
      </c>
      <c r="I2" s="4">
        <f>SUM(D2:D22)</f>
        <v>40268</v>
      </c>
      <c r="J2" s="4">
        <f>SUM(H2:I2)</f>
        <v>83350</v>
      </c>
      <c r="L2" s="4" t="s">
        <v>46</v>
      </c>
      <c r="M2" s="5">
        <f>H2/J2</f>
        <v>0.51688062387522493</v>
      </c>
      <c r="N2" s="5">
        <f>I2/J2</f>
        <v>0.48311937612477507</v>
      </c>
      <c r="O2" s="5">
        <f>SUM(M2:N2)</f>
        <v>1</v>
      </c>
    </row>
    <row r="3" spans="1:15" x14ac:dyDescent="0.3">
      <c r="A3" s="1" t="s">
        <v>220</v>
      </c>
      <c r="B3" t="s">
        <v>5</v>
      </c>
      <c r="C3">
        <v>0</v>
      </c>
      <c r="D3">
        <v>0</v>
      </c>
    </row>
    <row r="4" spans="1:15" x14ac:dyDescent="0.3">
      <c r="A4" s="1" t="s">
        <v>222</v>
      </c>
      <c r="B4" t="s">
        <v>7</v>
      </c>
      <c r="C4">
        <v>3383</v>
      </c>
      <c r="D4">
        <v>3960</v>
      </c>
    </row>
    <row r="5" spans="1:15" x14ac:dyDescent="0.3">
      <c r="A5" s="1" t="s">
        <v>223</v>
      </c>
      <c r="B5" t="s">
        <v>10</v>
      </c>
      <c r="C5">
        <v>9113</v>
      </c>
      <c r="D5">
        <v>5429</v>
      </c>
    </row>
    <row r="6" spans="1:15" x14ac:dyDescent="0.3">
      <c r="A6" s="1" t="s">
        <v>224</v>
      </c>
      <c r="B6" t="s">
        <v>12</v>
      </c>
      <c r="C6">
        <v>4263</v>
      </c>
      <c r="D6">
        <v>3886</v>
      </c>
    </row>
    <row r="7" spans="1:15" x14ac:dyDescent="0.3">
      <c r="A7" s="1" t="s">
        <v>225</v>
      </c>
      <c r="B7" t="s">
        <v>14</v>
      </c>
      <c r="C7">
        <v>3025</v>
      </c>
      <c r="D7">
        <v>1601</v>
      </c>
    </row>
    <row r="8" spans="1:15" x14ac:dyDescent="0.3">
      <c r="A8" s="1" t="s">
        <v>218</v>
      </c>
      <c r="B8" t="s">
        <v>16</v>
      </c>
      <c r="C8">
        <v>10972</v>
      </c>
      <c r="D8">
        <v>3659</v>
      </c>
    </row>
    <row r="9" spans="1:15" x14ac:dyDescent="0.3">
      <c r="A9" s="1" t="s">
        <v>227</v>
      </c>
      <c r="B9" t="s">
        <v>18</v>
      </c>
      <c r="C9">
        <v>2288</v>
      </c>
      <c r="D9">
        <v>2497</v>
      </c>
    </row>
    <row r="10" spans="1:15" x14ac:dyDescent="0.3">
      <c r="A10" s="1" t="s">
        <v>228</v>
      </c>
      <c r="B10" t="s">
        <v>20</v>
      </c>
      <c r="C10">
        <v>411</v>
      </c>
      <c r="D10">
        <v>1413</v>
      </c>
    </row>
    <row r="11" spans="1:15" x14ac:dyDescent="0.3">
      <c r="A11" s="1" t="s">
        <v>229</v>
      </c>
      <c r="B11" t="s">
        <v>22</v>
      </c>
      <c r="C11">
        <v>2397</v>
      </c>
      <c r="D11">
        <v>2437</v>
      </c>
    </row>
    <row r="12" spans="1:15" x14ac:dyDescent="0.3">
      <c r="A12" s="1" t="s">
        <v>226</v>
      </c>
      <c r="B12" t="s">
        <v>24</v>
      </c>
      <c r="C12">
        <v>2770</v>
      </c>
      <c r="D12">
        <v>4002</v>
      </c>
    </row>
    <row r="13" spans="1:15" x14ac:dyDescent="0.3">
      <c r="A13" s="1" t="s">
        <v>230</v>
      </c>
      <c r="B13" t="s">
        <v>27</v>
      </c>
      <c r="C13">
        <v>174</v>
      </c>
      <c r="D13">
        <v>593</v>
      </c>
    </row>
    <row r="14" spans="1:15" x14ac:dyDescent="0.3">
      <c r="A14" s="1" t="s">
        <v>231</v>
      </c>
      <c r="B14" t="s">
        <v>28</v>
      </c>
      <c r="C14">
        <v>24</v>
      </c>
      <c r="D14">
        <v>199</v>
      </c>
    </row>
    <row r="15" spans="1:15" x14ac:dyDescent="0.3">
      <c r="A15" s="1" t="s">
        <v>232</v>
      </c>
      <c r="B15" t="s">
        <v>29</v>
      </c>
      <c r="C15">
        <v>906</v>
      </c>
      <c r="D15">
        <v>1059</v>
      </c>
    </row>
    <row r="16" spans="1:15" x14ac:dyDescent="0.3">
      <c r="A16" s="1" t="s">
        <v>233</v>
      </c>
      <c r="B16" t="s">
        <v>32</v>
      </c>
      <c r="C16">
        <v>211</v>
      </c>
      <c r="D16">
        <v>607</v>
      </c>
    </row>
    <row r="17" spans="1:4" x14ac:dyDescent="0.3">
      <c r="A17" s="1" t="s">
        <v>234</v>
      </c>
      <c r="B17" t="s">
        <v>34</v>
      </c>
      <c r="C17">
        <v>3</v>
      </c>
      <c r="D17">
        <v>69</v>
      </c>
    </row>
    <row r="18" spans="1:4" x14ac:dyDescent="0.3">
      <c r="A18" s="1" t="s">
        <v>235</v>
      </c>
      <c r="B18" t="s">
        <v>36</v>
      </c>
      <c r="C18">
        <v>0</v>
      </c>
      <c r="D18">
        <v>0</v>
      </c>
    </row>
    <row r="19" spans="1:4" x14ac:dyDescent="0.3">
      <c r="A19" s="1" t="s">
        <v>236</v>
      </c>
      <c r="B19" t="s">
        <v>85</v>
      </c>
      <c r="C19">
        <v>789</v>
      </c>
      <c r="D19">
        <v>1035</v>
      </c>
    </row>
    <row r="20" spans="1:4" x14ac:dyDescent="0.3">
      <c r="A20" s="1" t="s">
        <v>237</v>
      </c>
      <c r="B20" t="s">
        <v>40</v>
      </c>
      <c r="C20">
        <v>810</v>
      </c>
      <c r="D20">
        <v>904</v>
      </c>
    </row>
    <row r="21" spans="1:4" x14ac:dyDescent="0.3">
      <c r="A21" s="1" t="s">
        <v>238</v>
      </c>
      <c r="B21" t="s">
        <v>41</v>
      </c>
      <c r="C21">
        <v>94</v>
      </c>
      <c r="D21">
        <v>638</v>
      </c>
    </row>
    <row r="22" spans="1:4" x14ac:dyDescent="0.3">
      <c r="A22" s="1" t="s">
        <v>221</v>
      </c>
      <c r="B22" t="s">
        <v>44</v>
      </c>
      <c r="C22">
        <v>1047</v>
      </c>
      <c r="D22">
        <v>987</v>
      </c>
    </row>
    <row r="23" spans="1:4" x14ac:dyDescent="0.3">
      <c r="A23" s="1"/>
    </row>
  </sheetData>
  <hyperlinks>
    <hyperlink ref="A8" r:id="rId1" xr:uid="{7BF7BF42-782F-4FE6-967F-9A7A5AB6B58C}"/>
    <hyperlink ref="A2" r:id="rId2" xr:uid="{AAF85766-6EB8-4B1B-A373-15837011FA08}"/>
    <hyperlink ref="A3" r:id="rId3" xr:uid="{34A672E9-9E01-4AD1-873E-BE18B8650F28}"/>
    <hyperlink ref="A4" r:id="rId4" xr:uid="{F01A6C86-B663-4945-9E8B-B9B3EE4862CD}"/>
    <hyperlink ref="A5" r:id="rId5" xr:uid="{F5D44565-6786-45A7-9AAC-48BEEB797076}"/>
    <hyperlink ref="A6" r:id="rId6" xr:uid="{E60D5CAD-C696-45DD-B73B-106D1B3EC20B}"/>
    <hyperlink ref="A7" r:id="rId7" xr:uid="{38FE09C4-A25D-4508-8536-C5E770C49813}"/>
    <hyperlink ref="A12" r:id="rId8" xr:uid="{7490341D-FB70-4F66-8518-65475109B0AE}"/>
    <hyperlink ref="A9" r:id="rId9" xr:uid="{6D88077F-FD3F-4B01-AEF1-EE6F012FDDF0}"/>
    <hyperlink ref="A10" r:id="rId10" xr:uid="{717F5313-68EB-458E-943E-861C4FB1168D}"/>
    <hyperlink ref="A11" r:id="rId11" xr:uid="{0F860B1E-8055-4956-AC87-1FEAD86A4564}"/>
    <hyperlink ref="A13" r:id="rId12" xr:uid="{BD454234-C955-4B0B-8F09-E5065B17DCE5}"/>
    <hyperlink ref="A14" r:id="rId13" xr:uid="{7921BA62-48DE-4647-B930-37C84413605A}"/>
    <hyperlink ref="A15" r:id="rId14" xr:uid="{067344FB-E6BC-4B9C-A2D0-6F9A44D00CD7}"/>
    <hyperlink ref="A16" r:id="rId15" xr:uid="{0864712E-A139-498D-9858-74EB0AC2003D}"/>
    <hyperlink ref="A17" r:id="rId16" xr:uid="{1FA78DFC-B969-4798-AE0E-632E310D149A}"/>
    <hyperlink ref="A18" r:id="rId17" xr:uid="{3BEE7EAF-288F-4507-ACB0-BADA8952E016}"/>
    <hyperlink ref="A19" r:id="rId18" xr:uid="{07D8EA2F-AFB4-4913-9ADC-2B564C2ACA50}"/>
    <hyperlink ref="A20" r:id="rId19" xr:uid="{313AAEA1-FA9B-4BF2-AD23-D51512A3D6B3}"/>
    <hyperlink ref="A21" r:id="rId20" xr:uid="{9B72173C-1CC9-48F5-8F6E-8DAEF13065BD}"/>
    <hyperlink ref="A22" r:id="rId21" xr:uid="{DB7FBDB0-F41E-4EBB-A511-D34A77F73058}"/>
  </hyperlinks>
  <pageMargins left="0.7" right="0.7" top="0.75" bottom="0.75" header="0.3" footer="0.3"/>
  <pageSetup orientation="portrait" horizontalDpi="4294967293" verticalDpi="0" r:id="rId2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8698-7B93-44E4-926A-BAED77242F97}">
  <dimension ref="A1:O22"/>
  <sheetViews>
    <sheetView workbookViewId="0">
      <selection activeCell="A25" sqref="A25"/>
    </sheetView>
  </sheetViews>
  <sheetFormatPr defaultRowHeight="14.4" x14ac:dyDescent="0.3"/>
  <cols>
    <col min="1" max="1" width="4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219</v>
      </c>
      <c r="B2" t="s">
        <v>4</v>
      </c>
      <c r="C2">
        <v>120787</v>
      </c>
      <c r="D2">
        <v>628</v>
      </c>
      <c r="E2">
        <v>3890</v>
      </c>
      <c r="G2" s="4" t="s">
        <v>45</v>
      </c>
      <c r="H2" s="4">
        <f>SUM(D2:D23)</f>
        <v>56870</v>
      </c>
      <c r="I2" s="4">
        <f>SUM(E2:E23)</f>
        <v>28736</v>
      </c>
      <c r="J2" s="4">
        <f>SUM(H2:I2)</f>
        <v>85606</v>
      </c>
      <c r="L2" s="4" t="s">
        <v>46</v>
      </c>
      <c r="M2" s="5">
        <f>H2/J2</f>
        <v>0.66432259421068618</v>
      </c>
      <c r="N2" s="5">
        <f>I2/J2</f>
        <v>0.33567740578931382</v>
      </c>
      <c r="O2" s="5">
        <f>SUM(M2:N2)</f>
        <v>1</v>
      </c>
    </row>
    <row r="3" spans="1:15" x14ac:dyDescent="0.3">
      <c r="A3" s="1" t="s">
        <v>220</v>
      </c>
      <c r="B3" t="s">
        <v>5</v>
      </c>
      <c r="C3">
        <v>24979</v>
      </c>
      <c r="D3">
        <v>0</v>
      </c>
      <c r="E3">
        <v>0</v>
      </c>
    </row>
    <row r="4" spans="1:15" x14ac:dyDescent="0.3">
      <c r="A4" s="1" t="s">
        <v>222</v>
      </c>
      <c r="B4" t="s">
        <v>7</v>
      </c>
      <c r="C4">
        <v>195804</v>
      </c>
      <c r="D4">
        <v>4949</v>
      </c>
      <c r="E4">
        <v>2417</v>
      </c>
    </row>
    <row r="5" spans="1:15" x14ac:dyDescent="0.3">
      <c r="A5" s="1" t="s">
        <v>223</v>
      </c>
      <c r="B5" t="s">
        <v>10</v>
      </c>
      <c r="C5">
        <v>518564</v>
      </c>
      <c r="D5">
        <v>10917</v>
      </c>
      <c r="E5">
        <v>4656</v>
      </c>
    </row>
    <row r="6" spans="1:15" x14ac:dyDescent="0.3">
      <c r="A6" s="1" t="s">
        <v>224</v>
      </c>
      <c r="B6" t="s">
        <v>12</v>
      </c>
      <c r="C6">
        <v>454343</v>
      </c>
      <c r="D6">
        <v>4719</v>
      </c>
      <c r="E6">
        <v>1994</v>
      </c>
    </row>
    <row r="7" spans="1:15" x14ac:dyDescent="0.3">
      <c r="A7" s="1" t="s">
        <v>225</v>
      </c>
      <c r="B7" t="s">
        <v>14</v>
      </c>
      <c r="C7">
        <v>594194</v>
      </c>
      <c r="D7">
        <v>3787</v>
      </c>
      <c r="E7">
        <v>1044</v>
      </c>
    </row>
    <row r="8" spans="1:15" x14ac:dyDescent="0.3">
      <c r="A8" s="1" t="s">
        <v>218</v>
      </c>
      <c r="B8" t="s">
        <v>16</v>
      </c>
      <c r="C8">
        <v>653215</v>
      </c>
      <c r="D8">
        <v>14324</v>
      </c>
      <c r="E8">
        <v>5395</v>
      </c>
    </row>
    <row r="9" spans="1:15" x14ac:dyDescent="0.3">
      <c r="A9" s="1" t="s">
        <v>227</v>
      </c>
      <c r="B9" t="s">
        <v>18</v>
      </c>
      <c r="C9">
        <v>191136</v>
      </c>
      <c r="D9">
        <v>2703</v>
      </c>
      <c r="E9">
        <v>1502</v>
      </c>
    </row>
    <row r="10" spans="1:15" x14ac:dyDescent="0.3">
      <c r="A10" s="1" t="s">
        <v>228</v>
      </c>
      <c r="B10" t="s">
        <v>20</v>
      </c>
      <c r="C10">
        <v>97358</v>
      </c>
      <c r="D10">
        <v>1150</v>
      </c>
      <c r="E10">
        <v>395</v>
      </c>
    </row>
    <row r="11" spans="1:15" x14ac:dyDescent="0.3">
      <c r="A11" s="1" t="s">
        <v>229</v>
      </c>
      <c r="B11" t="s">
        <v>22</v>
      </c>
      <c r="C11">
        <v>253723</v>
      </c>
      <c r="D11">
        <v>2861</v>
      </c>
      <c r="E11">
        <v>1118</v>
      </c>
    </row>
    <row r="12" spans="1:15" x14ac:dyDescent="0.3">
      <c r="A12" s="1" t="s">
        <v>226</v>
      </c>
      <c r="B12" t="s">
        <v>24</v>
      </c>
      <c r="C12">
        <v>377825</v>
      </c>
      <c r="D12">
        <v>5240</v>
      </c>
      <c r="E12">
        <v>3316</v>
      </c>
    </row>
    <row r="13" spans="1:15" x14ac:dyDescent="0.3">
      <c r="A13" s="1" t="s">
        <v>230</v>
      </c>
      <c r="B13" t="s">
        <v>27</v>
      </c>
      <c r="C13">
        <v>17102</v>
      </c>
      <c r="D13">
        <v>228</v>
      </c>
      <c r="E13">
        <v>148</v>
      </c>
    </row>
    <row r="14" spans="1:15" x14ac:dyDescent="0.3">
      <c r="A14" s="1" t="s">
        <v>231</v>
      </c>
      <c r="B14" t="s">
        <v>28</v>
      </c>
      <c r="C14">
        <v>1767</v>
      </c>
      <c r="D14">
        <v>27</v>
      </c>
      <c r="E14">
        <v>21</v>
      </c>
    </row>
    <row r="15" spans="1:15" x14ac:dyDescent="0.3">
      <c r="A15" s="1" t="s">
        <v>232</v>
      </c>
      <c r="B15" t="s">
        <v>29</v>
      </c>
      <c r="C15">
        <v>41140</v>
      </c>
      <c r="D15">
        <v>1129</v>
      </c>
      <c r="E15">
        <v>431</v>
      </c>
    </row>
    <row r="16" spans="1:15" x14ac:dyDescent="0.3">
      <c r="A16" s="1" t="s">
        <v>233</v>
      </c>
      <c r="B16" t="s">
        <v>32</v>
      </c>
      <c r="C16">
        <v>11643</v>
      </c>
      <c r="D16">
        <v>231</v>
      </c>
      <c r="E16">
        <v>128</v>
      </c>
    </row>
    <row r="17" spans="1:5" x14ac:dyDescent="0.3">
      <c r="A17" s="1" t="s">
        <v>234</v>
      </c>
      <c r="B17" t="s">
        <v>34</v>
      </c>
      <c r="C17">
        <v>656</v>
      </c>
      <c r="D17">
        <v>6</v>
      </c>
      <c r="E17">
        <v>16</v>
      </c>
    </row>
    <row r="18" spans="1:5" x14ac:dyDescent="0.3">
      <c r="A18" s="1" t="s">
        <v>235</v>
      </c>
      <c r="B18" t="s">
        <v>36</v>
      </c>
      <c r="C18">
        <v>38488</v>
      </c>
      <c r="D18">
        <v>0</v>
      </c>
      <c r="E18">
        <v>0</v>
      </c>
    </row>
    <row r="19" spans="1:5" x14ac:dyDescent="0.3">
      <c r="A19" s="1" t="s">
        <v>236</v>
      </c>
      <c r="B19" t="s">
        <v>85</v>
      </c>
      <c r="C19">
        <v>53670</v>
      </c>
      <c r="D19">
        <v>1037</v>
      </c>
      <c r="E19">
        <v>688</v>
      </c>
    </row>
    <row r="20" spans="1:5" x14ac:dyDescent="0.3">
      <c r="A20" s="1" t="s">
        <v>237</v>
      </c>
      <c r="B20" t="s">
        <v>40</v>
      </c>
      <c r="C20">
        <v>104877</v>
      </c>
      <c r="D20">
        <v>1367</v>
      </c>
      <c r="E20">
        <v>823</v>
      </c>
    </row>
    <row r="21" spans="1:5" x14ac:dyDescent="0.3">
      <c r="A21" s="1" t="s">
        <v>238</v>
      </c>
      <c r="B21" t="s">
        <v>41</v>
      </c>
      <c r="C21">
        <v>31409</v>
      </c>
      <c r="D21">
        <v>157</v>
      </c>
      <c r="E21">
        <v>83</v>
      </c>
    </row>
    <row r="22" spans="1:5" x14ac:dyDescent="0.3">
      <c r="A22" s="1" t="s">
        <v>221</v>
      </c>
      <c r="B22" t="s">
        <v>44</v>
      </c>
      <c r="C22">
        <v>117225</v>
      </c>
      <c r="D22">
        <v>1410</v>
      </c>
      <c r="E22">
        <v>671</v>
      </c>
    </row>
  </sheetData>
  <hyperlinks>
    <hyperlink ref="A8" r:id="rId1" xr:uid="{3A1599E4-0D69-49AF-8854-412A87AB4702}"/>
    <hyperlink ref="A2" r:id="rId2" xr:uid="{F8DE416F-44D9-4B3B-91A5-40E6F891DF58}"/>
    <hyperlink ref="A3" r:id="rId3" xr:uid="{9306FB96-58E5-4DC0-AAA9-AFBDAB3FCB1B}"/>
    <hyperlink ref="A22" r:id="rId4" xr:uid="{6D4BD2B8-6F09-425C-BBC7-B83EC93E2AE2}"/>
    <hyperlink ref="A4" r:id="rId5" xr:uid="{2DC8F54C-909C-4A55-BFFA-608A817B76FC}"/>
    <hyperlink ref="A5" r:id="rId6" xr:uid="{9223B02C-D397-4DF0-A312-93C07A5B3793}"/>
    <hyperlink ref="A6" r:id="rId7" xr:uid="{9053A805-0911-43D0-B71F-F82EC02A41A2}"/>
    <hyperlink ref="A7" r:id="rId8" xr:uid="{D0F5692D-BBBA-4C2C-A1F9-ABF1F122ED82}"/>
    <hyperlink ref="A12" r:id="rId9" xr:uid="{270D2D2F-82E6-4DCC-9438-CB8C45EF09CA}"/>
    <hyperlink ref="A9" r:id="rId10" xr:uid="{A98A9360-FCEF-4C1F-82DA-D0E49EF7B8F9}"/>
    <hyperlink ref="A10" r:id="rId11" xr:uid="{427CA9E4-D17A-479E-9B19-EA30C4753F44}"/>
    <hyperlink ref="A11" r:id="rId12" xr:uid="{6312100F-9393-4AE0-A5A9-58BF99B5AA8E}"/>
    <hyperlink ref="A13" r:id="rId13" xr:uid="{A07C30F3-1BDA-4B42-AAF7-236BA08AC00D}"/>
    <hyperlink ref="A14" r:id="rId14" xr:uid="{0A831E4D-A5A1-48BF-ABAC-971095B225E2}"/>
    <hyperlink ref="A15" r:id="rId15" xr:uid="{853F561F-D8D0-4885-9C69-87BDB6111983}"/>
    <hyperlink ref="A16" r:id="rId16" xr:uid="{E5CA4F3D-9643-46D3-AC51-2E71C6923CB9}"/>
    <hyperlink ref="A17" r:id="rId17" xr:uid="{F0CD837B-C9FB-4174-9080-C1BC00C9E330}"/>
    <hyperlink ref="A18" r:id="rId18" xr:uid="{1FFAA4AE-54CC-4714-B2DF-EBD6B94F270D}"/>
    <hyperlink ref="A19" r:id="rId19" xr:uid="{94300FBB-746E-4D67-869D-E354D6C2FFFE}"/>
    <hyperlink ref="A20" r:id="rId20" xr:uid="{CCE21276-C837-496D-B545-7B3CE2B3E718}"/>
    <hyperlink ref="A21" r:id="rId21" xr:uid="{CD5D9907-C00D-4C75-9051-175B672627EE}"/>
  </hyperlinks>
  <pageMargins left="0.7" right="0.7" top="0.75" bottom="0.75" header="0.3" footer="0.3"/>
  <pageSetup orientation="portrait" horizontalDpi="4294967293" verticalDpi="0" r:id="rId2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3076-6FB3-474D-914D-3906DC9056EE}">
  <dimension ref="A1:O22"/>
  <sheetViews>
    <sheetView workbookViewId="0">
      <selection activeCell="A25" sqref="A25"/>
    </sheetView>
  </sheetViews>
  <sheetFormatPr defaultRowHeight="14.4" x14ac:dyDescent="0.3"/>
  <cols>
    <col min="1" max="1" width="4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328</v>
      </c>
      <c r="B2" t="s">
        <v>4</v>
      </c>
      <c r="C2">
        <v>641</v>
      </c>
      <c r="D2">
        <v>8144</v>
      </c>
      <c r="G2" s="4" t="s">
        <v>45</v>
      </c>
      <c r="H2" s="4">
        <f>SUM(C2:C22)</f>
        <v>39823</v>
      </c>
      <c r="I2" s="4">
        <f>SUM(D2:D22)</f>
        <v>72510</v>
      </c>
      <c r="J2" s="4">
        <f>SUM(H2:I2)</f>
        <v>112333</v>
      </c>
      <c r="L2" s="4" t="s">
        <v>46</v>
      </c>
      <c r="M2" s="5">
        <f>H2/J2</f>
        <v>0.35450847035154409</v>
      </c>
      <c r="N2" s="5">
        <f>I2/J2</f>
        <v>0.64549152964845591</v>
      </c>
      <c r="O2" s="5">
        <f>SUM(M2:N2)</f>
        <v>1</v>
      </c>
    </row>
    <row r="3" spans="1:15" x14ac:dyDescent="0.3">
      <c r="A3" s="1" t="s">
        <v>332</v>
      </c>
      <c r="B3" t="s">
        <v>5</v>
      </c>
      <c r="C3">
        <v>0</v>
      </c>
      <c r="D3">
        <v>0</v>
      </c>
    </row>
    <row r="4" spans="1:15" x14ac:dyDescent="0.3">
      <c r="A4" s="1" t="s">
        <v>335</v>
      </c>
      <c r="B4" t="s">
        <v>7</v>
      </c>
      <c r="C4">
        <v>3275</v>
      </c>
      <c r="D4">
        <v>4210</v>
      </c>
    </row>
    <row r="5" spans="1:15" x14ac:dyDescent="0.3">
      <c r="A5" s="1" t="s">
        <v>337</v>
      </c>
      <c r="B5" t="s">
        <v>10</v>
      </c>
      <c r="C5">
        <v>7944</v>
      </c>
      <c r="D5">
        <v>4649</v>
      </c>
    </row>
    <row r="6" spans="1:15" x14ac:dyDescent="0.3">
      <c r="A6" s="1" t="s">
        <v>333</v>
      </c>
      <c r="B6" t="s">
        <v>12</v>
      </c>
      <c r="C6">
        <v>3095</v>
      </c>
      <c r="D6">
        <v>7764</v>
      </c>
    </row>
    <row r="7" spans="1:15" x14ac:dyDescent="0.3">
      <c r="A7" s="1" t="s">
        <v>330</v>
      </c>
      <c r="B7" t="s">
        <v>14</v>
      </c>
      <c r="C7">
        <v>4552</v>
      </c>
      <c r="D7">
        <v>6528</v>
      </c>
    </row>
    <row r="8" spans="1:15" x14ac:dyDescent="0.3">
      <c r="A8" s="1" t="s">
        <v>327</v>
      </c>
      <c r="B8" t="s">
        <v>16</v>
      </c>
      <c r="C8">
        <v>12196</v>
      </c>
      <c r="D8">
        <v>16611</v>
      </c>
    </row>
    <row r="9" spans="1:15" x14ac:dyDescent="0.3">
      <c r="A9" s="1" t="s">
        <v>334</v>
      </c>
      <c r="B9" t="s">
        <v>18</v>
      </c>
      <c r="C9">
        <v>1400</v>
      </c>
      <c r="D9">
        <v>5562</v>
      </c>
    </row>
    <row r="10" spans="1:15" x14ac:dyDescent="0.3">
      <c r="A10" s="1" t="s">
        <v>336</v>
      </c>
      <c r="B10" t="s">
        <v>20</v>
      </c>
      <c r="C10">
        <v>224</v>
      </c>
      <c r="D10">
        <v>942</v>
      </c>
    </row>
    <row r="11" spans="1:15" x14ac:dyDescent="0.3">
      <c r="A11" s="1" t="s">
        <v>338</v>
      </c>
      <c r="B11" t="s">
        <v>22</v>
      </c>
      <c r="C11">
        <v>833</v>
      </c>
      <c r="D11">
        <v>664</v>
      </c>
    </row>
    <row r="12" spans="1:15" x14ac:dyDescent="0.3">
      <c r="A12" s="1" t="s">
        <v>345</v>
      </c>
      <c r="B12" t="s">
        <v>24</v>
      </c>
      <c r="C12">
        <v>741</v>
      </c>
      <c r="D12">
        <v>2838</v>
      </c>
    </row>
    <row r="13" spans="1:15" x14ac:dyDescent="0.3">
      <c r="A13" s="1" t="s">
        <v>339</v>
      </c>
      <c r="B13" t="s">
        <v>27</v>
      </c>
      <c r="C13">
        <v>564</v>
      </c>
      <c r="D13">
        <v>1740</v>
      </c>
    </row>
    <row r="14" spans="1:15" x14ac:dyDescent="0.3">
      <c r="A14" s="1" t="s">
        <v>340</v>
      </c>
      <c r="B14" t="s">
        <v>28</v>
      </c>
      <c r="C14">
        <v>22</v>
      </c>
      <c r="D14">
        <v>125</v>
      </c>
    </row>
    <row r="15" spans="1:15" x14ac:dyDescent="0.3">
      <c r="A15" s="1" t="s">
        <v>331</v>
      </c>
      <c r="B15" t="s">
        <v>29</v>
      </c>
      <c r="C15">
        <v>567</v>
      </c>
      <c r="D15">
        <v>732</v>
      </c>
    </row>
    <row r="16" spans="1:15" x14ac:dyDescent="0.3">
      <c r="A16" s="1" t="s">
        <v>344</v>
      </c>
      <c r="B16" t="s">
        <v>32</v>
      </c>
      <c r="C16">
        <v>143</v>
      </c>
      <c r="D16">
        <v>320</v>
      </c>
    </row>
    <row r="17" spans="1:4" x14ac:dyDescent="0.3">
      <c r="A17" s="1" t="s">
        <v>347</v>
      </c>
      <c r="B17" t="s">
        <v>34</v>
      </c>
      <c r="C17">
        <v>9</v>
      </c>
      <c r="D17">
        <v>59</v>
      </c>
    </row>
    <row r="18" spans="1:4" x14ac:dyDescent="0.3">
      <c r="A18" s="1" t="s">
        <v>341</v>
      </c>
      <c r="B18" t="s">
        <v>36</v>
      </c>
      <c r="C18">
        <v>0</v>
      </c>
      <c r="D18">
        <v>0</v>
      </c>
    </row>
    <row r="19" spans="1:4" x14ac:dyDescent="0.3">
      <c r="A19" s="1" t="s">
        <v>329</v>
      </c>
      <c r="B19" t="s">
        <v>85</v>
      </c>
      <c r="C19">
        <v>2253</v>
      </c>
      <c r="D19">
        <v>8827</v>
      </c>
    </row>
    <row r="20" spans="1:4" x14ac:dyDescent="0.3">
      <c r="A20" s="1" t="s">
        <v>346</v>
      </c>
      <c r="B20" t="s">
        <v>40</v>
      </c>
      <c r="C20">
        <v>505</v>
      </c>
      <c r="D20">
        <v>1244</v>
      </c>
    </row>
    <row r="21" spans="1:4" x14ac:dyDescent="0.3">
      <c r="A21" s="1" t="s">
        <v>342</v>
      </c>
      <c r="B21" t="s">
        <v>41</v>
      </c>
      <c r="C21">
        <v>41</v>
      </c>
      <c r="D21">
        <v>189</v>
      </c>
    </row>
    <row r="22" spans="1:4" x14ac:dyDescent="0.3">
      <c r="A22" s="1" t="s">
        <v>343</v>
      </c>
      <c r="B22" t="s">
        <v>44</v>
      </c>
      <c r="C22">
        <v>818</v>
      </c>
      <c r="D22">
        <v>1362</v>
      </c>
    </row>
  </sheetData>
  <hyperlinks>
    <hyperlink ref="A9" r:id="rId1" xr:uid="{69A1343E-D9F3-4D70-A109-D035AC6765CB}"/>
    <hyperlink ref="A18" r:id="rId2" xr:uid="{73617020-D20B-46C9-B0BF-C94EB1DDEA20}"/>
    <hyperlink ref="A17" r:id="rId3" xr:uid="{6B4498A8-FCF0-43DD-9255-48215D0EC6FB}"/>
  </hyperlinks>
  <pageMargins left="0.7" right="0.7" top="0.75" bottom="0.75" header="0.3" footer="0.3"/>
  <pageSetup orientation="portrait" horizontalDpi="4294967293" verticalDpi="0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240E-F8D6-4978-B027-9FE299F997B5}">
  <dimension ref="A1:O22"/>
  <sheetViews>
    <sheetView workbookViewId="0">
      <selection activeCell="A24" sqref="A24"/>
    </sheetView>
  </sheetViews>
  <sheetFormatPr defaultRowHeight="14.4" x14ac:dyDescent="0.3"/>
  <cols>
    <col min="1" max="1" width="4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328</v>
      </c>
      <c r="B2" t="s">
        <v>4</v>
      </c>
      <c r="C2">
        <v>130311</v>
      </c>
      <c r="D2">
        <v>882</v>
      </c>
      <c r="E2">
        <v>4621</v>
      </c>
      <c r="G2" s="4" t="s">
        <v>45</v>
      </c>
      <c r="H2" s="4">
        <f>SUM(D2:D23)</f>
        <v>55300</v>
      </c>
      <c r="I2" s="4">
        <f>SUM(E2:E23)</f>
        <v>49252</v>
      </c>
      <c r="J2" s="4">
        <f>SUM(H2:I2)</f>
        <v>104552</v>
      </c>
      <c r="L2" s="4" t="s">
        <v>46</v>
      </c>
      <c r="M2" s="5">
        <f>H2/J2</f>
        <v>0.52892340653454739</v>
      </c>
      <c r="N2" s="5">
        <f>I2/J2</f>
        <v>0.47107659346545261</v>
      </c>
      <c r="O2" s="5">
        <f>SUM(M2:N2)</f>
        <v>1</v>
      </c>
    </row>
    <row r="3" spans="1:15" x14ac:dyDescent="0.3">
      <c r="A3" s="1" t="s">
        <v>332</v>
      </c>
      <c r="B3" t="s">
        <v>5</v>
      </c>
      <c r="C3">
        <v>31091</v>
      </c>
      <c r="D3">
        <v>0</v>
      </c>
      <c r="E3">
        <v>0</v>
      </c>
    </row>
    <row r="4" spans="1:15" x14ac:dyDescent="0.3">
      <c r="A4" s="1" t="s">
        <v>335</v>
      </c>
      <c r="B4" t="s">
        <v>7</v>
      </c>
      <c r="C4">
        <v>232576</v>
      </c>
      <c r="D4">
        <v>5801</v>
      </c>
      <c r="E4">
        <v>3400</v>
      </c>
    </row>
    <row r="5" spans="1:15" x14ac:dyDescent="0.3">
      <c r="A5" s="1" t="s">
        <v>337</v>
      </c>
      <c r="B5" t="s">
        <v>10</v>
      </c>
      <c r="C5">
        <v>506271</v>
      </c>
      <c r="D5">
        <v>10201</v>
      </c>
      <c r="E5">
        <v>4333</v>
      </c>
    </row>
    <row r="6" spans="1:15" x14ac:dyDescent="0.3">
      <c r="A6" s="1" t="s">
        <v>333</v>
      </c>
      <c r="B6" t="s">
        <v>12</v>
      </c>
      <c r="C6">
        <v>319964</v>
      </c>
      <c r="D6">
        <v>3634</v>
      </c>
      <c r="E6">
        <v>3316</v>
      </c>
    </row>
    <row r="7" spans="1:15" x14ac:dyDescent="0.3">
      <c r="A7" s="1" t="s">
        <v>330</v>
      </c>
      <c r="B7" t="s">
        <v>14</v>
      </c>
      <c r="C7">
        <v>440564</v>
      </c>
      <c r="D7">
        <v>5778</v>
      </c>
      <c r="E7">
        <v>4469</v>
      </c>
    </row>
    <row r="8" spans="1:15" x14ac:dyDescent="0.3">
      <c r="A8" s="1" t="s">
        <v>327</v>
      </c>
      <c r="B8" t="s">
        <v>16</v>
      </c>
      <c r="C8">
        <v>774597</v>
      </c>
      <c r="D8">
        <v>16487</v>
      </c>
      <c r="E8">
        <v>16470</v>
      </c>
    </row>
    <row r="9" spans="1:15" x14ac:dyDescent="0.3">
      <c r="A9" s="1" t="s">
        <v>334</v>
      </c>
      <c r="B9" t="s">
        <v>18</v>
      </c>
      <c r="C9">
        <v>124077</v>
      </c>
      <c r="D9">
        <v>1671</v>
      </c>
      <c r="E9">
        <v>1687</v>
      </c>
    </row>
    <row r="10" spans="1:15" x14ac:dyDescent="0.3">
      <c r="A10" s="1" t="s">
        <v>336</v>
      </c>
      <c r="B10" t="s">
        <v>20</v>
      </c>
      <c r="C10">
        <v>56579</v>
      </c>
      <c r="D10">
        <v>826</v>
      </c>
      <c r="E10">
        <v>556</v>
      </c>
    </row>
    <row r="11" spans="1:15" x14ac:dyDescent="0.3">
      <c r="A11" s="1" t="s">
        <v>338</v>
      </c>
      <c r="B11" t="s">
        <v>22</v>
      </c>
      <c r="C11">
        <v>78567</v>
      </c>
      <c r="D11">
        <v>1164</v>
      </c>
      <c r="E11">
        <v>542</v>
      </c>
    </row>
    <row r="12" spans="1:15" x14ac:dyDescent="0.3">
      <c r="A12" s="1" t="s">
        <v>345</v>
      </c>
      <c r="B12" t="s">
        <v>24</v>
      </c>
      <c r="C12">
        <v>92550</v>
      </c>
      <c r="D12">
        <v>1054</v>
      </c>
      <c r="E12">
        <v>1182</v>
      </c>
    </row>
    <row r="13" spans="1:15" x14ac:dyDescent="0.3">
      <c r="A13" s="1" t="s">
        <v>339</v>
      </c>
      <c r="B13" t="s">
        <v>27</v>
      </c>
      <c r="C13">
        <v>110963</v>
      </c>
      <c r="D13">
        <v>1541</v>
      </c>
      <c r="E13">
        <v>1476</v>
      </c>
    </row>
    <row r="14" spans="1:15" x14ac:dyDescent="0.3">
      <c r="A14" s="1" t="s">
        <v>340</v>
      </c>
      <c r="B14" t="s">
        <v>28</v>
      </c>
      <c r="C14">
        <v>1684</v>
      </c>
      <c r="D14">
        <v>36</v>
      </c>
      <c r="E14">
        <v>56</v>
      </c>
    </row>
    <row r="15" spans="1:15" x14ac:dyDescent="0.3">
      <c r="A15" s="1" t="s">
        <v>331</v>
      </c>
      <c r="B15" t="s">
        <v>29</v>
      </c>
      <c r="C15">
        <v>28461</v>
      </c>
      <c r="D15">
        <v>798</v>
      </c>
      <c r="E15">
        <v>550</v>
      </c>
    </row>
    <row r="16" spans="1:15" x14ac:dyDescent="0.3">
      <c r="A16" s="1" t="s">
        <v>344</v>
      </c>
      <c r="B16" t="s">
        <v>32</v>
      </c>
      <c r="C16">
        <v>11560</v>
      </c>
      <c r="D16">
        <v>230</v>
      </c>
      <c r="E16">
        <v>262</v>
      </c>
    </row>
    <row r="17" spans="1:5" x14ac:dyDescent="0.3">
      <c r="A17" s="1" t="s">
        <v>347</v>
      </c>
      <c r="B17" t="s">
        <v>34</v>
      </c>
      <c r="C17">
        <v>2481</v>
      </c>
      <c r="D17">
        <v>48</v>
      </c>
      <c r="E17">
        <v>50</v>
      </c>
    </row>
    <row r="18" spans="1:5" x14ac:dyDescent="0.3">
      <c r="A18" s="1" t="s">
        <v>341</v>
      </c>
      <c r="B18" t="s">
        <v>36</v>
      </c>
      <c r="C18">
        <v>23880</v>
      </c>
      <c r="D18">
        <v>0</v>
      </c>
      <c r="E18">
        <v>0</v>
      </c>
    </row>
    <row r="19" spans="1:5" x14ac:dyDescent="0.3">
      <c r="A19" s="1" t="s">
        <v>329</v>
      </c>
      <c r="B19" t="s">
        <v>85</v>
      </c>
      <c r="C19">
        <v>146207</v>
      </c>
      <c r="D19">
        <v>2680</v>
      </c>
      <c r="E19">
        <v>4129</v>
      </c>
    </row>
    <row r="20" spans="1:5" x14ac:dyDescent="0.3">
      <c r="A20" s="1" t="s">
        <v>346</v>
      </c>
      <c r="B20" t="s">
        <v>40</v>
      </c>
      <c r="C20">
        <v>92748</v>
      </c>
      <c r="D20">
        <v>1332</v>
      </c>
      <c r="E20">
        <v>920</v>
      </c>
    </row>
    <row r="21" spans="1:5" x14ac:dyDescent="0.3">
      <c r="A21" s="1" t="s">
        <v>342</v>
      </c>
      <c r="B21" t="s">
        <v>41</v>
      </c>
      <c r="C21">
        <v>2693</v>
      </c>
      <c r="D21">
        <v>53</v>
      </c>
      <c r="E21">
        <v>96</v>
      </c>
    </row>
    <row r="22" spans="1:5" x14ac:dyDescent="0.3">
      <c r="A22" s="1" t="s">
        <v>343</v>
      </c>
      <c r="B22" t="s">
        <v>44</v>
      </c>
      <c r="C22">
        <v>104814</v>
      </c>
      <c r="D22">
        <v>1084</v>
      </c>
      <c r="E22">
        <v>1137</v>
      </c>
    </row>
  </sheetData>
  <hyperlinks>
    <hyperlink ref="A9" r:id="rId1" xr:uid="{65983995-D4EC-4A19-80C3-E87D99867771}"/>
    <hyperlink ref="A18" r:id="rId2" xr:uid="{9C8E4DD0-E6D3-4491-BBD2-3837E936A09A}"/>
    <hyperlink ref="A17" r:id="rId3" xr:uid="{57B3A7F4-9991-4B1F-9D0B-A456CE0458EF}"/>
  </hyperlinks>
  <pageMargins left="0.7" right="0.7" top="0.75" bottom="0.75" header="0.3" footer="0.3"/>
  <pageSetup orientation="portrait" horizontalDpi="4294967293" verticalDpi="0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1D6F-6B10-4FDF-A964-BB0B61F26676}">
  <dimension ref="A1:BI66"/>
  <sheetViews>
    <sheetView workbookViewId="0">
      <selection activeCell="A69" sqref="A69"/>
    </sheetView>
  </sheetViews>
  <sheetFormatPr defaultRowHeight="14.4" x14ac:dyDescent="0.3"/>
  <cols>
    <col min="1" max="1" width="45.44140625" bestFit="1" customWidth="1"/>
    <col min="2" max="2" width="32.6640625" bestFit="1" customWidth="1"/>
    <col min="8" max="8" width="44.77734375" bestFit="1" customWidth="1"/>
    <col min="9" max="9" width="27.88671875" bestFit="1" customWidth="1"/>
    <col min="14" max="14" width="45.109375" bestFit="1" customWidth="1"/>
    <col min="15" max="15" width="27.88671875" bestFit="1" customWidth="1"/>
    <col min="16" max="16" width="89.44140625" bestFit="1" customWidth="1"/>
    <col min="22" max="22" width="45.109375" bestFit="1" customWidth="1"/>
    <col min="23" max="23" width="27.88671875" bestFit="1" customWidth="1"/>
    <col min="28" max="28" width="45.21875" bestFit="1" customWidth="1"/>
    <col min="29" max="29" width="27.88671875" bestFit="1" customWidth="1"/>
    <col min="30" max="30" width="89.44140625" bestFit="1" customWidth="1"/>
    <col min="31" max="31" width="10.44140625" bestFit="1" customWidth="1"/>
    <col min="36" max="36" width="45.21875" bestFit="1" customWidth="1"/>
    <col min="37" max="37" width="27.88671875" bestFit="1" customWidth="1"/>
    <col min="42" max="42" width="44.88671875" bestFit="1" customWidth="1"/>
    <col min="43" max="43" width="27.88671875" bestFit="1" customWidth="1"/>
    <col min="44" max="44" width="89.6640625" bestFit="1" customWidth="1"/>
    <col min="45" max="45" width="10.44140625" bestFit="1" customWidth="1"/>
    <col min="50" max="50" width="44.88671875" bestFit="1" customWidth="1"/>
    <col min="51" max="51" width="27.88671875" bestFit="1" customWidth="1"/>
    <col min="56" max="56" width="44.77734375" bestFit="1" customWidth="1"/>
    <col min="57" max="57" width="27.88671875" bestFit="1" customWidth="1"/>
    <col min="58" max="58" width="89.44140625" bestFit="1" customWidth="1"/>
    <col min="59" max="59" width="10.44140625" bestFit="1" customWidth="1"/>
  </cols>
  <sheetData>
    <row r="1" spans="1:61" x14ac:dyDescent="0.3">
      <c r="A1" t="s">
        <v>644</v>
      </c>
      <c r="C1" t="s">
        <v>51</v>
      </c>
      <c r="D1" t="s">
        <v>2</v>
      </c>
      <c r="E1" t="s">
        <v>3</v>
      </c>
      <c r="H1" t="s">
        <v>387</v>
      </c>
      <c r="J1" t="s">
        <v>2</v>
      </c>
      <c r="K1" t="s">
        <v>3</v>
      </c>
      <c r="N1" t="s">
        <v>420</v>
      </c>
      <c r="P1" t="s">
        <v>455</v>
      </c>
      <c r="Q1" t="s">
        <v>51</v>
      </c>
      <c r="R1" t="s">
        <v>2</v>
      </c>
      <c r="S1" t="s">
        <v>3</v>
      </c>
      <c r="V1" t="s">
        <v>426</v>
      </c>
      <c r="X1" t="s">
        <v>2</v>
      </c>
      <c r="Y1" t="s">
        <v>3</v>
      </c>
      <c r="AB1" t="s">
        <v>454</v>
      </c>
      <c r="AC1" t="s">
        <v>88</v>
      </c>
      <c r="AD1" t="s">
        <v>455</v>
      </c>
      <c r="AE1" t="s">
        <v>51</v>
      </c>
      <c r="AF1" t="s">
        <v>2</v>
      </c>
      <c r="AG1" t="s">
        <v>3</v>
      </c>
      <c r="AJ1" t="s">
        <v>547</v>
      </c>
      <c r="AL1" t="s">
        <v>2</v>
      </c>
      <c r="AM1" t="s">
        <v>3</v>
      </c>
      <c r="AP1" t="s">
        <v>548</v>
      </c>
      <c r="AR1" t="s">
        <v>455</v>
      </c>
      <c r="AS1" t="s">
        <v>51</v>
      </c>
      <c r="AT1" t="s">
        <v>2</v>
      </c>
      <c r="AU1" t="s">
        <v>3</v>
      </c>
      <c r="AX1" t="s">
        <v>571</v>
      </c>
      <c r="AZ1" t="s">
        <v>2</v>
      </c>
      <c r="BA1" t="s">
        <v>3</v>
      </c>
      <c r="BD1" t="s">
        <v>606</v>
      </c>
      <c r="BF1" t="s">
        <v>455</v>
      </c>
      <c r="BG1" t="s">
        <v>51</v>
      </c>
      <c r="BH1" t="s">
        <v>2</v>
      </c>
      <c r="BI1" t="s">
        <v>3</v>
      </c>
    </row>
    <row r="2" spans="1:61" x14ac:dyDescent="0.3">
      <c r="A2" s="1" t="s">
        <v>348</v>
      </c>
      <c r="B2" t="s">
        <v>4</v>
      </c>
      <c r="C2">
        <v>634969</v>
      </c>
      <c r="D2">
        <v>37468</v>
      </c>
      <c r="E2">
        <v>1787</v>
      </c>
      <c r="H2" s="1" t="s">
        <v>354</v>
      </c>
      <c r="I2" t="s">
        <v>4</v>
      </c>
      <c r="J2">
        <v>41070</v>
      </c>
      <c r="K2">
        <v>1778</v>
      </c>
      <c r="N2" s="1" t="s">
        <v>354</v>
      </c>
      <c r="O2" t="s">
        <v>4</v>
      </c>
      <c r="P2" t="s">
        <v>477</v>
      </c>
      <c r="Q2">
        <v>807844</v>
      </c>
      <c r="R2">
        <v>44626</v>
      </c>
      <c r="S2">
        <v>1608</v>
      </c>
      <c r="V2" s="1" t="s">
        <v>425</v>
      </c>
      <c r="W2" t="s">
        <v>4</v>
      </c>
      <c r="X2">
        <v>32393</v>
      </c>
      <c r="Y2">
        <v>1484</v>
      </c>
      <c r="AB2" s="1" t="s">
        <v>425</v>
      </c>
      <c r="AC2" t="s">
        <v>4</v>
      </c>
      <c r="AD2" t="s">
        <v>458</v>
      </c>
      <c r="AE2">
        <v>873102</v>
      </c>
      <c r="AF2">
        <v>38471</v>
      </c>
      <c r="AG2">
        <v>1453</v>
      </c>
      <c r="AJ2" s="1" t="s">
        <v>529</v>
      </c>
      <c r="AK2" t="s">
        <v>4</v>
      </c>
      <c r="AL2">
        <v>22812</v>
      </c>
      <c r="AM2">
        <v>752</v>
      </c>
      <c r="AP2" s="1" t="s">
        <v>529</v>
      </c>
      <c r="AQ2" t="s">
        <v>4</v>
      </c>
      <c r="AR2" t="s">
        <v>549</v>
      </c>
      <c r="AS2">
        <v>704336</v>
      </c>
      <c r="AT2">
        <v>27516</v>
      </c>
      <c r="AU2">
        <v>738</v>
      </c>
      <c r="AX2" s="1" t="s">
        <v>596</v>
      </c>
      <c r="AY2" t="s">
        <v>4</v>
      </c>
      <c r="AZ2">
        <v>28810</v>
      </c>
      <c r="BA2">
        <v>2033</v>
      </c>
      <c r="BD2" s="1" t="s">
        <v>596</v>
      </c>
      <c r="BE2" t="s">
        <v>4</v>
      </c>
      <c r="BF2" t="s">
        <v>613</v>
      </c>
      <c r="BG2">
        <v>795685</v>
      </c>
      <c r="BH2">
        <v>40003</v>
      </c>
      <c r="BI2">
        <v>2156</v>
      </c>
    </row>
    <row r="3" spans="1:61" x14ac:dyDescent="0.3">
      <c r="A3" s="1" t="s">
        <v>379</v>
      </c>
      <c r="B3" t="s">
        <v>5</v>
      </c>
      <c r="C3">
        <v>95738</v>
      </c>
      <c r="D3">
        <v>5661</v>
      </c>
      <c r="E3">
        <v>183</v>
      </c>
      <c r="H3" s="1" t="s">
        <v>355</v>
      </c>
      <c r="I3" t="s">
        <v>356</v>
      </c>
      <c r="J3">
        <v>12212</v>
      </c>
      <c r="K3">
        <v>739</v>
      </c>
      <c r="N3" s="1" t="s">
        <v>355</v>
      </c>
      <c r="O3" t="s">
        <v>356</v>
      </c>
      <c r="P3" t="s">
        <v>478</v>
      </c>
      <c r="Q3">
        <v>138639</v>
      </c>
      <c r="R3">
        <v>15649</v>
      </c>
      <c r="S3">
        <v>1134</v>
      </c>
      <c r="V3" s="1" t="s">
        <v>447</v>
      </c>
      <c r="W3" t="s">
        <v>356</v>
      </c>
      <c r="X3">
        <v>8421</v>
      </c>
      <c r="Y3">
        <v>529</v>
      </c>
      <c r="AB3" s="1" t="s">
        <v>447</v>
      </c>
      <c r="AC3" t="s">
        <v>356</v>
      </c>
      <c r="AD3" t="s">
        <v>457</v>
      </c>
      <c r="AE3">
        <v>107886</v>
      </c>
      <c r="AF3">
        <v>10200</v>
      </c>
      <c r="AG3">
        <v>729</v>
      </c>
      <c r="AJ3" s="1" t="s">
        <v>533</v>
      </c>
      <c r="AK3" t="s">
        <v>356</v>
      </c>
      <c r="AL3">
        <v>7467</v>
      </c>
      <c r="AM3">
        <v>513</v>
      </c>
      <c r="AP3" s="1" t="s">
        <v>533</v>
      </c>
      <c r="AQ3" t="s">
        <v>356</v>
      </c>
      <c r="AR3" t="s">
        <v>550</v>
      </c>
      <c r="AS3">
        <v>83021</v>
      </c>
      <c r="AT3">
        <v>9149</v>
      </c>
      <c r="AU3">
        <v>1013</v>
      </c>
      <c r="AX3" s="1" t="s">
        <v>594</v>
      </c>
      <c r="AY3" t="s">
        <v>356</v>
      </c>
      <c r="AZ3">
        <v>10217</v>
      </c>
      <c r="BA3">
        <v>1021</v>
      </c>
      <c r="BD3" s="1" t="s">
        <v>594</v>
      </c>
      <c r="BE3" t="s">
        <v>356</v>
      </c>
      <c r="BF3" t="s">
        <v>614</v>
      </c>
      <c r="BG3">
        <v>106028</v>
      </c>
      <c r="BH3">
        <v>12780</v>
      </c>
      <c r="BI3">
        <v>886</v>
      </c>
    </row>
    <row r="4" spans="1:61" x14ac:dyDescent="0.3">
      <c r="A4" s="1" t="s">
        <v>349</v>
      </c>
      <c r="B4" t="s">
        <v>22</v>
      </c>
      <c r="C4">
        <v>8073</v>
      </c>
      <c r="D4">
        <v>268</v>
      </c>
      <c r="E4">
        <v>201</v>
      </c>
      <c r="H4" s="1" t="s">
        <v>357</v>
      </c>
      <c r="I4" t="s">
        <v>154</v>
      </c>
      <c r="J4">
        <v>10755</v>
      </c>
      <c r="K4">
        <v>1879</v>
      </c>
      <c r="N4" s="1" t="s">
        <v>357</v>
      </c>
      <c r="O4" t="s">
        <v>154</v>
      </c>
      <c r="P4" t="s">
        <v>478</v>
      </c>
      <c r="Q4">
        <v>348423</v>
      </c>
      <c r="R4">
        <v>12069</v>
      </c>
      <c r="S4">
        <v>1731</v>
      </c>
      <c r="V4" s="1" t="s">
        <v>446</v>
      </c>
      <c r="W4" t="s">
        <v>154</v>
      </c>
      <c r="X4">
        <v>5879</v>
      </c>
      <c r="Y4">
        <v>638</v>
      </c>
      <c r="AB4" s="1" t="s">
        <v>446</v>
      </c>
      <c r="AC4" t="s">
        <v>154</v>
      </c>
      <c r="AD4" t="s">
        <v>457</v>
      </c>
      <c r="AE4">
        <v>313162</v>
      </c>
      <c r="AF4">
        <v>6252</v>
      </c>
      <c r="AG4">
        <v>631</v>
      </c>
      <c r="AJ4" s="1" t="s">
        <v>523</v>
      </c>
      <c r="AK4" t="s">
        <v>154</v>
      </c>
      <c r="AL4">
        <v>4307</v>
      </c>
      <c r="AM4">
        <v>339</v>
      </c>
      <c r="AP4" s="1" t="s">
        <v>551</v>
      </c>
      <c r="AQ4" t="s">
        <v>154</v>
      </c>
      <c r="AR4" t="s">
        <v>550</v>
      </c>
      <c r="AS4">
        <v>191695</v>
      </c>
      <c r="AT4">
        <v>4639</v>
      </c>
      <c r="AU4">
        <v>315</v>
      </c>
      <c r="AX4" s="1" t="s">
        <v>523</v>
      </c>
      <c r="AY4" t="s">
        <v>154</v>
      </c>
      <c r="AZ4">
        <v>16291</v>
      </c>
      <c r="BA4">
        <v>5109</v>
      </c>
      <c r="BD4" s="1" t="s">
        <v>523</v>
      </c>
      <c r="BE4" t="s">
        <v>154</v>
      </c>
      <c r="BF4" t="s">
        <v>614</v>
      </c>
      <c r="BG4">
        <v>501310</v>
      </c>
      <c r="BH4">
        <v>18618</v>
      </c>
      <c r="BI4">
        <v>4031</v>
      </c>
    </row>
    <row r="5" spans="1:61" x14ac:dyDescent="0.3">
      <c r="A5" s="1" t="s">
        <v>351</v>
      </c>
      <c r="B5" t="s">
        <v>10</v>
      </c>
      <c r="C5">
        <v>17002</v>
      </c>
      <c r="D5">
        <v>230</v>
      </c>
      <c r="E5">
        <v>768</v>
      </c>
      <c r="H5" s="1" t="s">
        <v>358</v>
      </c>
      <c r="I5" t="s">
        <v>12</v>
      </c>
      <c r="J5">
        <v>4879</v>
      </c>
      <c r="K5">
        <v>3100</v>
      </c>
      <c r="N5" s="1" t="s">
        <v>358</v>
      </c>
      <c r="O5" t="s">
        <v>12</v>
      </c>
      <c r="P5" t="s">
        <v>479</v>
      </c>
      <c r="Q5">
        <v>343448</v>
      </c>
      <c r="R5">
        <v>5402</v>
      </c>
      <c r="S5">
        <v>2671</v>
      </c>
      <c r="V5" s="1" t="s">
        <v>427</v>
      </c>
      <c r="W5" t="s">
        <v>12</v>
      </c>
      <c r="X5">
        <v>3995</v>
      </c>
      <c r="Y5">
        <v>2110</v>
      </c>
      <c r="AB5" s="1" t="s">
        <v>427</v>
      </c>
      <c r="AC5" t="s">
        <v>12</v>
      </c>
      <c r="AD5" t="s">
        <v>456</v>
      </c>
      <c r="AE5">
        <v>381364</v>
      </c>
      <c r="AF5">
        <v>4217</v>
      </c>
      <c r="AG5">
        <v>1808</v>
      </c>
      <c r="AJ5" s="1" t="s">
        <v>527</v>
      </c>
      <c r="AK5" t="s">
        <v>12</v>
      </c>
      <c r="AL5">
        <v>3193</v>
      </c>
      <c r="AM5">
        <v>1901</v>
      </c>
      <c r="AP5" s="1" t="s">
        <v>527</v>
      </c>
      <c r="AQ5" t="s">
        <v>12</v>
      </c>
      <c r="AR5" t="s">
        <v>552</v>
      </c>
      <c r="AS5">
        <v>320689</v>
      </c>
      <c r="AT5">
        <v>3368</v>
      </c>
      <c r="AU5">
        <v>1580</v>
      </c>
      <c r="AX5" s="1" t="s">
        <v>582</v>
      </c>
      <c r="AY5" t="s">
        <v>12</v>
      </c>
      <c r="AZ5">
        <v>6892</v>
      </c>
      <c r="BA5">
        <v>4718</v>
      </c>
      <c r="BD5" s="1" t="s">
        <v>582</v>
      </c>
      <c r="BE5" t="s">
        <v>12</v>
      </c>
      <c r="BF5" t="s">
        <v>615</v>
      </c>
      <c r="BG5">
        <v>524636</v>
      </c>
      <c r="BH5">
        <v>7409</v>
      </c>
      <c r="BI5">
        <v>3930</v>
      </c>
    </row>
    <row r="6" spans="1:61" x14ac:dyDescent="0.3">
      <c r="A6" s="1" t="s">
        <v>352</v>
      </c>
      <c r="B6" t="s">
        <v>278</v>
      </c>
      <c r="C6">
        <v>135924</v>
      </c>
      <c r="D6">
        <v>7183</v>
      </c>
      <c r="E6">
        <v>369</v>
      </c>
      <c r="H6" s="1" t="s">
        <v>359</v>
      </c>
      <c r="I6" t="s">
        <v>22</v>
      </c>
      <c r="J6">
        <v>1829</v>
      </c>
      <c r="K6">
        <v>874</v>
      </c>
      <c r="N6" s="1" t="s">
        <v>359</v>
      </c>
      <c r="O6" t="s">
        <v>22</v>
      </c>
      <c r="P6" t="s">
        <v>480</v>
      </c>
      <c r="Q6">
        <v>209516</v>
      </c>
      <c r="R6">
        <v>2340</v>
      </c>
      <c r="S6">
        <v>906</v>
      </c>
      <c r="V6" s="1" t="s">
        <v>428</v>
      </c>
      <c r="W6" t="s">
        <v>22</v>
      </c>
      <c r="X6">
        <v>5537</v>
      </c>
      <c r="Y6">
        <v>1362</v>
      </c>
      <c r="AB6" s="1" t="s">
        <v>428</v>
      </c>
      <c r="AC6" t="s">
        <v>22</v>
      </c>
      <c r="AD6" t="s">
        <v>459</v>
      </c>
      <c r="AE6">
        <v>296233</v>
      </c>
      <c r="AF6">
        <v>7225</v>
      </c>
      <c r="AG6">
        <v>1332</v>
      </c>
      <c r="AJ6" s="1" t="s">
        <v>525</v>
      </c>
      <c r="AK6" t="s">
        <v>22</v>
      </c>
      <c r="AL6">
        <v>1247</v>
      </c>
      <c r="AM6">
        <v>389</v>
      </c>
      <c r="AP6" s="1" t="s">
        <v>525</v>
      </c>
      <c r="AQ6" t="s">
        <v>22</v>
      </c>
      <c r="AR6" t="s">
        <v>553</v>
      </c>
      <c r="AS6">
        <v>90960</v>
      </c>
      <c r="AT6">
        <v>1595</v>
      </c>
      <c r="AU6">
        <v>356</v>
      </c>
      <c r="AX6" s="1" t="s">
        <v>587</v>
      </c>
      <c r="AY6" t="s">
        <v>22</v>
      </c>
      <c r="AZ6">
        <v>2009</v>
      </c>
      <c r="BA6">
        <v>814</v>
      </c>
      <c r="BD6" s="1" t="s">
        <v>587</v>
      </c>
      <c r="BE6" t="s">
        <v>22</v>
      </c>
      <c r="BF6" t="s">
        <v>616</v>
      </c>
      <c r="BG6">
        <v>152385</v>
      </c>
      <c r="BH6">
        <v>2663</v>
      </c>
      <c r="BI6">
        <v>799</v>
      </c>
    </row>
    <row r="7" spans="1:61" x14ac:dyDescent="0.3">
      <c r="A7" s="1" t="s">
        <v>374</v>
      </c>
      <c r="B7" t="s">
        <v>375</v>
      </c>
      <c r="C7">
        <v>494</v>
      </c>
      <c r="D7">
        <v>38</v>
      </c>
      <c r="E7">
        <v>12</v>
      </c>
      <c r="G7" s="1"/>
      <c r="H7" s="1" t="s">
        <v>384</v>
      </c>
      <c r="I7" t="s">
        <v>36</v>
      </c>
      <c r="J7">
        <v>0</v>
      </c>
      <c r="K7">
        <v>0</v>
      </c>
      <c r="N7" s="1" t="s">
        <v>384</v>
      </c>
      <c r="O7" t="s">
        <v>36</v>
      </c>
      <c r="P7" t="s">
        <v>481</v>
      </c>
      <c r="Q7">
        <v>31158</v>
      </c>
      <c r="R7">
        <v>0</v>
      </c>
      <c r="S7">
        <v>0</v>
      </c>
      <c r="V7" s="1" t="s">
        <v>443</v>
      </c>
      <c r="W7" t="s">
        <v>36</v>
      </c>
      <c r="X7">
        <v>1101</v>
      </c>
      <c r="Y7">
        <v>148</v>
      </c>
      <c r="AB7" s="1" t="s">
        <v>443</v>
      </c>
      <c r="AC7" t="s">
        <v>36</v>
      </c>
      <c r="AD7" t="s">
        <v>460</v>
      </c>
      <c r="AE7">
        <v>37825</v>
      </c>
      <c r="AF7">
        <v>0</v>
      </c>
      <c r="AG7">
        <v>0</v>
      </c>
      <c r="AJ7" s="1" t="s">
        <v>541</v>
      </c>
      <c r="AK7" t="s">
        <v>22</v>
      </c>
      <c r="AL7">
        <v>1819</v>
      </c>
      <c r="AM7">
        <v>774</v>
      </c>
      <c r="AP7" s="1" t="s">
        <v>541</v>
      </c>
      <c r="AQ7" t="s">
        <v>22</v>
      </c>
      <c r="AR7" t="s">
        <v>554</v>
      </c>
      <c r="AS7">
        <v>200370</v>
      </c>
      <c r="AT7">
        <v>2040</v>
      </c>
      <c r="AU7">
        <v>682</v>
      </c>
      <c r="AX7" s="1" t="s">
        <v>586</v>
      </c>
      <c r="AY7" t="s">
        <v>22</v>
      </c>
      <c r="AZ7">
        <v>2354</v>
      </c>
      <c r="BA7">
        <v>1512</v>
      </c>
      <c r="BD7" s="1" t="s">
        <v>586</v>
      </c>
      <c r="BE7" t="s">
        <v>22</v>
      </c>
      <c r="BF7" t="s">
        <v>617</v>
      </c>
      <c r="BG7">
        <v>197553</v>
      </c>
      <c r="BH7">
        <v>2576</v>
      </c>
      <c r="BI7">
        <v>1348</v>
      </c>
    </row>
    <row r="8" spans="1:61" x14ac:dyDescent="0.3">
      <c r="A8" s="1" t="s">
        <v>376</v>
      </c>
      <c r="B8" t="s">
        <v>18</v>
      </c>
      <c r="C8">
        <v>101339</v>
      </c>
      <c r="D8">
        <v>2154</v>
      </c>
      <c r="E8">
        <v>1780</v>
      </c>
      <c r="H8" s="1" t="s">
        <v>386</v>
      </c>
      <c r="I8" t="s">
        <v>27</v>
      </c>
      <c r="J8">
        <v>1027</v>
      </c>
      <c r="K8">
        <v>501</v>
      </c>
      <c r="N8" s="1" t="s">
        <v>386</v>
      </c>
      <c r="O8" t="s">
        <v>27</v>
      </c>
      <c r="P8" t="s">
        <v>482</v>
      </c>
      <c r="Q8">
        <v>58207</v>
      </c>
      <c r="R8">
        <v>1204</v>
      </c>
      <c r="S8">
        <v>445</v>
      </c>
      <c r="V8" s="1" t="s">
        <v>450</v>
      </c>
      <c r="W8" t="s">
        <v>27</v>
      </c>
      <c r="X8">
        <v>1576</v>
      </c>
      <c r="Y8">
        <v>302</v>
      </c>
      <c r="AB8" s="1" t="s">
        <v>450</v>
      </c>
      <c r="AC8" t="s">
        <v>27</v>
      </c>
      <c r="AD8" t="s">
        <v>461</v>
      </c>
      <c r="AE8">
        <v>49166</v>
      </c>
      <c r="AF8">
        <v>1679</v>
      </c>
      <c r="AG8">
        <v>254</v>
      </c>
      <c r="AJ8" s="1" t="s">
        <v>542</v>
      </c>
      <c r="AK8" t="s">
        <v>36</v>
      </c>
      <c r="AL8">
        <v>0</v>
      </c>
      <c r="AM8">
        <v>0</v>
      </c>
      <c r="AP8" s="1" t="s">
        <v>542</v>
      </c>
      <c r="AQ8" t="s">
        <v>36</v>
      </c>
      <c r="AR8" t="s">
        <v>555</v>
      </c>
      <c r="AS8">
        <v>74046</v>
      </c>
      <c r="AT8">
        <v>0</v>
      </c>
      <c r="AU8">
        <v>0</v>
      </c>
      <c r="AX8" s="1" t="s">
        <v>593</v>
      </c>
      <c r="AY8" t="s">
        <v>36</v>
      </c>
      <c r="AZ8">
        <v>458</v>
      </c>
      <c r="BA8">
        <v>160</v>
      </c>
      <c r="BD8" s="1" t="s">
        <v>593</v>
      </c>
      <c r="BE8" t="s">
        <v>36</v>
      </c>
      <c r="BF8" t="s">
        <v>618</v>
      </c>
      <c r="BG8">
        <v>38529</v>
      </c>
      <c r="BH8">
        <v>0</v>
      </c>
      <c r="BI8">
        <v>0</v>
      </c>
    </row>
    <row r="9" spans="1:61" x14ac:dyDescent="0.3">
      <c r="A9" s="1" t="s">
        <v>350</v>
      </c>
      <c r="B9" t="s">
        <v>36</v>
      </c>
      <c r="C9">
        <v>48218</v>
      </c>
      <c r="D9">
        <v>0</v>
      </c>
      <c r="E9">
        <v>0</v>
      </c>
      <c r="H9" s="1" t="s">
        <v>360</v>
      </c>
      <c r="I9" t="s">
        <v>28</v>
      </c>
      <c r="J9">
        <v>885</v>
      </c>
      <c r="K9">
        <v>165</v>
      </c>
      <c r="N9" s="1" t="s">
        <v>360</v>
      </c>
      <c r="O9" t="s">
        <v>28</v>
      </c>
      <c r="P9" t="s">
        <v>483</v>
      </c>
      <c r="Q9">
        <v>10411</v>
      </c>
      <c r="R9">
        <v>929</v>
      </c>
      <c r="S9">
        <v>115</v>
      </c>
      <c r="V9" s="1" t="s">
        <v>433</v>
      </c>
      <c r="W9" t="s">
        <v>28</v>
      </c>
      <c r="X9">
        <v>3825</v>
      </c>
      <c r="Y9">
        <v>1284</v>
      </c>
      <c r="AB9" s="1" t="s">
        <v>433</v>
      </c>
      <c r="AC9" t="s">
        <v>28</v>
      </c>
      <c r="AD9" t="s">
        <v>462</v>
      </c>
      <c r="AE9">
        <v>12576</v>
      </c>
      <c r="AF9">
        <v>4132</v>
      </c>
      <c r="AG9">
        <v>1112</v>
      </c>
      <c r="AJ9" s="1" t="s">
        <v>535</v>
      </c>
      <c r="AK9" t="s">
        <v>27</v>
      </c>
      <c r="AL9">
        <v>1277</v>
      </c>
      <c r="AM9">
        <v>280</v>
      </c>
      <c r="AP9" s="1" t="s">
        <v>535</v>
      </c>
      <c r="AQ9" t="s">
        <v>27</v>
      </c>
      <c r="AR9" t="s">
        <v>482</v>
      </c>
      <c r="AS9">
        <v>40171</v>
      </c>
      <c r="AT9">
        <v>1395</v>
      </c>
      <c r="AU9">
        <v>234</v>
      </c>
      <c r="AX9" s="1" t="s">
        <v>592</v>
      </c>
      <c r="AY9" t="s">
        <v>27</v>
      </c>
      <c r="AZ9">
        <v>1361</v>
      </c>
      <c r="BA9">
        <v>365</v>
      </c>
      <c r="BD9" s="1" t="s">
        <v>592</v>
      </c>
      <c r="BE9" t="s">
        <v>27</v>
      </c>
      <c r="BF9" t="s">
        <v>482</v>
      </c>
      <c r="BG9">
        <v>41922</v>
      </c>
      <c r="BH9">
        <v>1578</v>
      </c>
      <c r="BI9">
        <v>296</v>
      </c>
    </row>
    <row r="10" spans="1:61" x14ac:dyDescent="0.3">
      <c r="A10" s="1"/>
      <c r="H10" s="1" t="s">
        <v>361</v>
      </c>
      <c r="I10" t="s">
        <v>18</v>
      </c>
      <c r="J10">
        <v>3659</v>
      </c>
      <c r="K10">
        <v>1998</v>
      </c>
      <c r="N10" s="1" t="s">
        <v>361</v>
      </c>
      <c r="O10" t="s">
        <v>18</v>
      </c>
      <c r="P10" t="s">
        <v>484</v>
      </c>
      <c r="Q10">
        <v>264399</v>
      </c>
      <c r="R10">
        <v>3905</v>
      </c>
      <c r="S10">
        <v>1712</v>
      </c>
      <c r="V10" s="1" t="s">
        <v>422</v>
      </c>
      <c r="W10" t="s">
        <v>18</v>
      </c>
      <c r="X10">
        <v>8434</v>
      </c>
      <c r="Y10">
        <v>4942</v>
      </c>
      <c r="AB10" s="1" t="s">
        <v>422</v>
      </c>
      <c r="AC10" t="s">
        <v>18</v>
      </c>
      <c r="AD10" t="s">
        <v>463</v>
      </c>
      <c r="AE10">
        <v>698825</v>
      </c>
      <c r="AF10">
        <v>9732</v>
      </c>
      <c r="AG10">
        <v>5153</v>
      </c>
      <c r="AJ10" s="1" t="s">
        <v>534</v>
      </c>
      <c r="AK10" t="s">
        <v>28</v>
      </c>
      <c r="AL10">
        <v>722</v>
      </c>
      <c r="AM10">
        <v>115</v>
      </c>
      <c r="AP10" s="1" t="s">
        <v>534</v>
      </c>
      <c r="AQ10" t="s">
        <v>28</v>
      </c>
      <c r="AR10" t="s">
        <v>556</v>
      </c>
      <c r="AS10">
        <v>17747</v>
      </c>
      <c r="AT10">
        <v>760</v>
      </c>
      <c r="AU10">
        <v>87</v>
      </c>
      <c r="AX10" s="1" t="s">
        <v>605</v>
      </c>
      <c r="AY10" t="s">
        <v>28</v>
      </c>
      <c r="AZ10">
        <v>660</v>
      </c>
      <c r="BA10">
        <v>126</v>
      </c>
      <c r="BD10" s="1" t="s">
        <v>605</v>
      </c>
      <c r="BE10" t="s">
        <v>28</v>
      </c>
      <c r="BF10" t="s">
        <v>619</v>
      </c>
      <c r="BG10">
        <v>15135</v>
      </c>
      <c r="BH10">
        <v>776</v>
      </c>
      <c r="BI10">
        <v>84</v>
      </c>
    </row>
    <row r="11" spans="1:61" x14ac:dyDescent="0.3">
      <c r="A11" s="4" t="s">
        <v>75</v>
      </c>
      <c r="B11" s="4">
        <f>SUM(C2:C9)</f>
        <v>1041757</v>
      </c>
      <c r="H11" s="1" t="s">
        <v>362</v>
      </c>
      <c r="I11" t="s">
        <v>85</v>
      </c>
      <c r="J11">
        <v>10488</v>
      </c>
      <c r="K11">
        <v>3858</v>
      </c>
      <c r="N11" s="1" t="s">
        <v>362</v>
      </c>
      <c r="O11" t="s">
        <v>85</v>
      </c>
      <c r="P11" t="s">
        <v>485</v>
      </c>
      <c r="Q11">
        <v>646190</v>
      </c>
      <c r="R11">
        <v>18319</v>
      </c>
      <c r="S11">
        <v>7004</v>
      </c>
      <c r="V11" s="1" t="s">
        <v>441</v>
      </c>
      <c r="W11" t="s">
        <v>85</v>
      </c>
      <c r="X11">
        <v>19787</v>
      </c>
      <c r="Y11">
        <v>3781</v>
      </c>
      <c r="AB11" s="1" t="s">
        <v>441</v>
      </c>
      <c r="AC11" t="s">
        <v>85</v>
      </c>
      <c r="AD11" t="s">
        <v>464</v>
      </c>
      <c r="AE11">
        <v>1026092</v>
      </c>
      <c r="AF11">
        <v>26144</v>
      </c>
      <c r="AG11">
        <v>5935</v>
      </c>
      <c r="AJ11" s="1" t="s">
        <v>531</v>
      </c>
      <c r="AK11" t="s">
        <v>18</v>
      </c>
      <c r="AL11">
        <v>2197</v>
      </c>
      <c r="AM11">
        <v>1298</v>
      </c>
      <c r="AP11" s="1" t="s">
        <v>531</v>
      </c>
      <c r="AQ11" t="s">
        <v>18</v>
      </c>
      <c r="AR11" t="s">
        <v>557</v>
      </c>
      <c r="AS11">
        <v>195131</v>
      </c>
      <c r="AT11">
        <v>2286</v>
      </c>
      <c r="AU11">
        <v>1076</v>
      </c>
      <c r="AX11" s="1" t="s">
        <v>583</v>
      </c>
      <c r="AY11" t="s">
        <v>18</v>
      </c>
      <c r="AZ11">
        <v>4057</v>
      </c>
      <c r="BA11">
        <v>2948</v>
      </c>
      <c r="BD11" s="1" t="s">
        <v>583</v>
      </c>
      <c r="BE11" t="s">
        <v>18</v>
      </c>
      <c r="BF11" t="s">
        <v>620</v>
      </c>
      <c r="BG11">
        <v>319002</v>
      </c>
      <c r="BH11">
        <v>4335</v>
      </c>
      <c r="BI11">
        <v>2316</v>
      </c>
    </row>
    <row r="12" spans="1:61" x14ac:dyDescent="0.3">
      <c r="A12" s="4" t="s">
        <v>130</v>
      </c>
      <c r="B12" s="6">
        <f>(SUM(D2:D9))/(SUM(D2:E9))</f>
        <v>0.9122233313827407</v>
      </c>
      <c r="H12" s="1" t="s">
        <v>371</v>
      </c>
      <c r="I12" t="s">
        <v>41</v>
      </c>
      <c r="J12">
        <v>899</v>
      </c>
      <c r="K12">
        <v>241</v>
      </c>
      <c r="N12" s="1" t="s">
        <v>371</v>
      </c>
      <c r="O12" t="s">
        <v>41</v>
      </c>
      <c r="P12" t="s">
        <v>486</v>
      </c>
      <c r="Q12">
        <v>29173</v>
      </c>
      <c r="R12">
        <v>1017</v>
      </c>
      <c r="S12">
        <v>213</v>
      </c>
      <c r="V12" s="1" t="s">
        <v>442</v>
      </c>
      <c r="W12" t="s">
        <v>41</v>
      </c>
      <c r="X12">
        <v>417</v>
      </c>
      <c r="Y12">
        <v>84</v>
      </c>
      <c r="AB12" s="1" t="s">
        <v>442</v>
      </c>
      <c r="AC12" t="s">
        <v>41</v>
      </c>
      <c r="AD12" t="s">
        <v>465</v>
      </c>
      <c r="AE12">
        <v>14613</v>
      </c>
      <c r="AF12">
        <v>485</v>
      </c>
      <c r="AG12">
        <v>74</v>
      </c>
      <c r="AJ12" s="1" t="s">
        <v>522</v>
      </c>
      <c r="AK12" t="s">
        <v>85</v>
      </c>
      <c r="AL12">
        <v>16182</v>
      </c>
      <c r="AM12">
        <v>2030</v>
      </c>
      <c r="AP12" s="1" t="s">
        <v>522</v>
      </c>
      <c r="AQ12" t="s">
        <v>85</v>
      </c>
      <c r="AR12" t="s">
        <v>558</v>
      </c>
      <c r="AS12">
        <v>765662</v>
      </c>
      <c r="AT12">
        <v>20149</v>
      </c>
      <c r="AU12">
        <v>2854</v>
      </c>
      <c r="AX12" s="1" t="s">
        <v>584</v>
      </c>
      <c r="AY12" t="s">
        <v>85</v>
      </c>
      <c r="AZ12">
        <v>31486</v>
      </c>
      <c r="BA12">
        <v>8149</v>
      </c>
      <c r="BD12" s="1" t="s">
        <v>584</v>
      </c>
      <c r="BE12" t="s">
        <v>85</v>
      </c>
      <c r="BF12" t="s">
        <v>621</v>
      </c>
      <c r="BG12">
        <v>1298840</v>
      </c>
      <c r="BH12">
        <v>40364</v>
      </c>
      <c r="BI12">
        <v>7610</v>
      </c>
    </row>
    <row r="13" spans="1:61" x14ac:dyDescent="0.3">
      <c r="H13" s="1" t="s">
        <v>377</v>
      </c>
      <c r="I13" t="s">
        <v>14</v>
      </c>
      <c r="J13">
        <v>3853</v>
      </c>
      <c r="K13">
        <v>3515</v>
      </c>
      <c r="N13" s="1" t="s">
        <v>377</v>
      </c>
      <c r="O13" t="s">
        <v>14</v>
      </c>
      <c r="P13" t="s">
        <v>487</v>
      </c>
      <c r="Q13">
        <v>402616</v>
      </c>
      <c r="R13">
        <v>4488</v>
      </c>
      <c r="S13">
        <v>3474</v>
      </c>
      <c r="V13" s="1" t="s">
        <v>448</v>
      </c>
      <c r="W13" t="s">
        <v>14</v>
      </c>
      <c r="X13">
        <v>2828</v>
      </c>
      <c r="Y13">
        <v>2896</v>
      </c>
      <c r="AB13" s="1" t="s">
        <v>448</v>
      </c>
      <c r="AC13" t="s">
        <v>14</v>
      </c>
      <c r="AD13" t="s">
        <v>466</v>
      </c>
      <c r="AE13">
        <v>339291</v>
      </c>
      <c r="AF13">
        <v>3023</v>
      </c>
      <c r="AG13">
        <v>2749</v>
      </c>
      <c r="AJ13" s="1" t="s">
        <v>546</v>
      </c>
      <c r="AK13" t="s">
        <v>41</v>
      </c>
      <c r="AL13">
        <v>259</v>
      </c>
      <c r="AM13">
        <v>58</v>
      </c>
      <c r="AP13" s="1" t="s">
        <v>546</v>
      </c>
      <c r="AQ13" t="s">
        <v>41</v>
      </c>
      <c r="AR13" t="s">
        <v>559</v>
      </c>
      <c r="AS13">
        <v>11291</v>
      </c>
      <c r="AT13">
        <v>313</v>
      </c>
      <c r="AU13">
        <v>53</v>
      </c>
      <c r="AX13" s="1" t="s">
        <v>604</v>
      </c>
      <c r="AY13" t="s">
        <v>41</v>
      </c>
      <c r="AZ13">
        <v>314</v>
      </c>
      <c r="BA13">
        <v>85</v>
      </c>
      <c r="BD13" s="1" t="s">
        <v>604</v>
      </c>
      <c r="BE13" t="s">
        <v>41</v>
      </c>
      <c r="BF13" t="s">
        <v>622</v>
      </c>
      <c r="BG13">
        <v>10535</v>
      </c>
      <c r="BH13">
        <v>416</v>
      </c>
      <c r="BI13">
        <v>74</v>
      </c>
    </row>
    <row r="14" spans="1:61" x14ac:dyDescent="0.3">
      <c r="H14" s="1" t="s">
        <v>378</v>
      </c>
      <c r="I14" t="s">
        <v>14</v>
      </c>
      <c r="J14">
        <v>2839</v>
      </c>
      <c r="K14">
        <v>908</v>
      </c>
      <c r="N14" s="1" t="s">
        <v>381</v>
      </c>
      <c r="O14" t="s">
        <v>24</v>
      </c>
      <c r="P14" t="s">
        <v>488</v>
      </c>
      <c r="Q14">
        <v>205137</v>
      </c>
      <c r="R14">
        <v>5331</v>
      </c>
      <c r="S14">
        <v>1660</v>
      </c>
      <c r="V14" s="1" t="s">
        <v>444</v>
      </c>
      <c r="W14" t="s">
        <v>24</v>
      </c>
      <c r="X14">
        <v>4490</v>
      </c>
      <c r="Y14">
        <v>2182</v>
      </c>
      <c r="AB14" s="1" t="s">
        <v>444</v>
      </c>
      <c r="AC14" t="s">
        <v>24</v>
      </c>
      <c r="AD14" t="s">
        <v>467</v>
      </c>
      <c r="AE14">
        <v>341424</v>
      </c>
      <c r="AF14">
        <v>5847</v>
      </c>
      <c r="AG14">
        <v>2417</v>
      </c>
      <c r="AJ14" s="1" t="s">
        <v>530</v>
      </c>
      <c r="AK14" t="s">
        <v>14</v>
      </c>
      <c r="AL14">
        <v>5954</v>
      </c>
      <c r="AM14">
        <v>3877</v>
      </c>
      <c r="AP14" s="1" t="s">
        <v>530</v>
      </c>
      <c r="AQ14" t="s">
        <v>14</v>
      </c>
      <c r="AR14" t="s">
        <v>466</v>
      </c>
      <c r="AS14">
        <v>461384</v>
      </c>
      <c r="AT14">
        <v>6491</v>
      </c>
      <c r="AU14">
        <v>3211</v>
      </c>
      <c r="AX14" s="1" t="s">
        <v>603</v>
      </c>
      <c r="AY14" t="s">
        <v>14</v>
      </c>
      <c r="AZ14">
        <v>3792</v>
      </c>
      <c r="BA14">
        <v>3153</v>
      </c>
      <c r="BD14" s="1" t="s">
        <v>603</v>
      </c>
      <c r="BE14" t="s">
        <v>14</v>
      </c>
      <c r="BF14" t="s">
        <v>623</v>
      </c>
      <c r="BG14">
        <v>304325</v>
      </c>
      <c r="BH14">
        <v>4158</v>
      </c>
      <c r="BI14">
        <v>2681</v>
      </c>
    </row>
    <row r="15" spans="1:61" x14ac:dyDescent="0.3">
      <c r="A15" t="s">
        <v>380</v>
      </c>
      <c r="C15" t="s">
        <v>51</v>
      </c>
      <c r="D15" t="s">
        <v>2</v>
      </c>
      <c r="E15" t="s">
        <v>3</v>
      </c>
      <c r="H15" s="1" t="s">
        <v>381</v>
      </c>
      <c r="I15" t="s">
        <v>24</v>
      </c>
      <c r="J15">
        <v>2520</v>
      </c>
      <c r="K15">
        <v>1008</v>
      </c>
      <c r="N15" s="1" t="s">
        <v>382</v>
      </c>
      <c r="O15" t="s">
        <v>383</v>
      </c>
      <c r="P15" t="s">
        <v>489</v>
      </c>
      <c r="Q15">
        <v>209635</v>
      </c>
      <c r="R15">
        <v>19726</v>
      </c>
      <c r="S15">
        <v>337</v>
      </c>
      <c r="V15" s="1" t="s">
        <v>449</v>
      </c>
      <c r="W15" t="s">
        <v>383</v>
      </c>
      <c r="X15">
        <v>16387</v>
      </c>
      <c r="Y15">
        <v>335</v>
      </c>
      <c r="AB15" s="1" t="s">
        <v>449</v>
      </c>
      <c r="AC15" t="s">
        <v>383</v>
      </c>
      <c r="AD15" t="s">
        <v>468</v>
      </c>
      <c r="AE15">
        <v>205155</v>
      </c>
      <c r="AF15">
        <v>18332</v>
      </c>
      <c r="AG15">
        <v>310</v>
      </c>
      <c r="AJ15" s="1" t="s">
        <v>545</v>
      </c>
      <c r="AK15" t="s">
        <v>24</v>
      </c>
      <c r="AL15">
        <v>1784</v>
      </c>
      <c r="AM15">
        <v>612</v>
      </c>
      <c r="AP15" s="1" t="s">
        <v>545</v>
      </c>
      <c r="AQ15" t="s">
        <v>24</v>
      </c>
      <c r="AR15" t="s">
        <v>560</v>
      </c>
      <c r="AS15">
        <v>137236</v>
      </c>
      <c r="AT15">
        <v>2504</v>
      </c>
      <c r="AU15">
        <v>658</v>
      </c>
      <c r="AX15" s="1" t="s">
        <v>602</v>
      </c>
      <c r="AY15" t="s">
        <v>24</v>
      </c>
      <c r="AZ15">
        <v>3290</v>
      </c>
      <c r="BA15">
        <v>1343</v>
      </c>
      <c r="BD15" s="1" t="s">
        <v>602</v>
      </c>
      <c r="BE15" t="s">
        <v>24</v>
      </c>
      <c r="BF15" t="s">
        <v>624</v>
      </c>
      <c r="BG15">
        <v>248331</v>
      </c>
      <c r="BH15">
        <v>5551</v>
      </c>
      <c r="BI15">
        <v>1693</v>
      </c>
    </row>
    <row r="16" spans="1:61" x14ac:dyDescent="0.3">
      <c r="A16" s="1" t="s">
        <v>363</v>
      </c>
      <c r="B16" t="s">
        <v>4</v>
      </c>
      <c r="C16">
        <v>421008</v>
      </c>
      <c r="D16">
        <v>21597</v>
      </c>
      <c r="E16">
        <v>1325</v>
      </c>
      <c r="H16" s="1" t="s">
        <v>382</v>
      </c>
      <c r="I16" t="s">
        <v>383</v>
      </c>
      <c r="J16">
        <v>16095</v>
      </c>
      <c r="K16">
        <v>248</v>
      </c>
      <c r="N16" s="1" t="s">
        <v>385</v>
      </c>
      <c r="O16" t="s">
        <v>10</v>
      </c>
      <c r="P16" t="s">
        <v>490</v>
      </c>
      <c r="Q16">
        <v>333170</v>
      </c>
      <c r="R16">
        <v>5532</v>
      </c>
      <c r="S16">
        <v>4071</v>
      </c>
      <c r="V16" s="1" t="s">
        <v>434</v>
      </c>
      <c r="W16" t="s">
        <v>10</v>
      </c>
      <c r="X16">
        <v>2317</v>
      </c>
      <c r="Y16">
        <v>2757</v>
      </c>
      <c r="AB16" s="1" t="s">
        <v>434</v>
      </c>
      <c r="AC16" t="s">
        <v>10</v>
      </c>
      <c r="AD16" t="s">
        <v>469</v>
      </c>
      <c r="AE16">
        <v>225583</v>
      </c>
      <c r="AF16">
        <v>2709</v>
      </c>
      <c r="AG16">
        <v>2816</v>
      </c>
      <c r="AJ16" s="1" t="s">
        <v>536</v>
      </c>
      <c r="AK16" t="s">
        <v>383</v>
      </c>
      <c r="AL16">
        <v>11317</v>
      </c>
      <c r="AM16">
        <v>216</v>
      </c>
      <c r="AP16" s="1" t="s">
        <v>536</v>
      </c>
      <c r="AQ16" t="s">
        <v>383</v>
      </c>
      <c r="AR16" t="s">
        <v>561</v>
      </c>
      <c r="AS16">
        <v>149434</v>
      </c>
      <c r="AT16">
        <v>12628</v>
      </c>
      <c r="AU16">
        <v>188</v>
      </c>
      <c r="AX16" s="1" t="s">
        <v>598</v>
      </c>
      <c r="AY16" t="s">
        <v>383</v>
      </c>
      <c r="AZ16">
        <v>16274</v>
      </c>
      <c r="BA16">
        <v>451</v>
      </c>
      <c r="BD16" s="1" t="s">
        <v>598</v>
      </c>
      <c r="BE16" t="s">
        <v>383</v>
      </c>
      <c r="BF16" t="s">
        <v>625</v>
      </c>
      <c r="BG16">
        <v>272303</v>
      </c>
      <c r="BH16">
        <v>18852</v>
      </c>
      <c r="BI16">
        <v>445</v>
      </c>
    </row>
    <row r="17" spans="1:61" x14ac:dyDescent="0.3">
      <c r="A17" s="1" t="s">
        <v>364</v>
      </c>
      <c r="B17" t="s">
        <v>5</v>
      </c>
      <c r="C17">
        <v>159750</v>
      </c>
      <c r="D17">
        <v>8388</v>
      </c>
      <c r="E17">
        <v>461</v>
      </c>
      <c r="H17" s="1" t="s">
        <v>385</v>
      </c>
      <c r="I17" t="s">
        <v>10</v>
      </c>
      <c r="J17">
        <v>4442</v>
      </c>
      <c r="K17">
        <v>4071</v>
      </c>
      <c r="N17" s="1" t="s">
        <v>424</v>
      </c>
      <c r="O17" t="s">
        <v>44</v>
      </c>
      <c r="P17" t="s">
        <v>491</v>
      </c>
      <c r="Q17">
        <v>74863</v>
      </c>
      <c r="R17">
        <v>2283</v>
      </c>
      <c r="S17">
        <v>569</v>
      </c>
      <c r="V17" s="1" t="s">
        <v>423</v>
      </c>
      <c r="W17" t="s">
        <v>44</v>
      </c>
      <c r="X17">
        <v>2099</v>
      </c>
      <c r="Y17">
        <v>835</v>
      </c>
      <c r="AB17" s="1" t="s">
        <v>423</v>
      </c>
      <c r="AC17" t="s">
        <v>44</v>
      </c>
      <c r="AD17" t="s">
        <v>470</v>
      </c>
      <c r="AE17">
        <v>160796</v>
      </c>
      <c r="AF17">
        <v>2248</v>
      </c>
      <c r="AG17">
        <v>720</v>
      </c>
      <c r="AJ17" s="1" t="s">
        <v>537</v>
      </c>
      <c r="AK17" t="s">
        <v>10</v>
      </c>
      <c r="AL17">
        <v>1436</v>
      </c>
      <c r="AM17">
        <v>1845</v>
      </c>
      <c r="AP17" s="1" t="s">
        <v>537</v>
      </c>
      <c r="AQ17" t="s">
        <v>10</v>
      </c>
      <c r="AR17" t="s">
        <v>562</v>
      </c>
      <c r="AS17">
        <v>182809</v>
      </c>
      <c r="AT17">
        <v>1701</v>
      </c>
      <c r="AU17">
        <v>1530</v>
      </c>
      <c r="AX17" s="1" t="s">
        <v>591</v>
      </c>
      <c r="AY17" t="s">
        <v>10</v>
      </c>
      <c r="AZ17">
        <v>1393</v>
      </c>
      <c r="BA17">
        <v>2000</v>
      </c>
      <c r="BD17" s="1" t="s">
        <v>591</v>
      </c>
      <c r="BE17" t="s">
        <v>10</v>
      </c>
      <c r="BF17" t="s">
        <v>626</v>
      </c>
      <c r="BG17">
        <v>173453</v>
      </c>
      <c r="BH17">
        <v>1685</v>
      </c>
      <c r="BI17">
        <v>2130</v>
      </c>
    </row>
    <row r="18" spans="1:61" x14ac:dyDescent="0.3">
      <c r="A18" s="1" t="s">
        <v>365</v>
      </c>
      <c r="B18" t="s">
        <v>14</v>
      </c>
      <c r="C18">
        <v>339090</v>
      </c>
      <c r="D18">
        <v>6928</v>
      </c>
      <c r="E18">
        <v>5191</v>
      </c>
      <c r="H18" s="1"/>
      <c r="N18" s="1" t="s">
        <v>429</v>
      </c>
      <c r="O18" t="s">
        <v>22</v>
      </c>
      <c r="P18" t="s">
        <v>492</v>
      </c>
      <c r="Q18">
        <v>262744</v>
      </c>
      <c r="R18">
        <v>7968</v>
      </c>
      <c r="S18">
        <v>1909</v>
      </c>
      <c r="V18" s="1" t="s">
        <v>421</v>
      </c>
      <c r="W18" t="s">
        <v>22</v>
      </c>
      <c r="X18">
        <v>2341</v>
      </c>
      <c r="Y18">
        <v>1065</v>
      </c>
      <c r="AB18" s="1" t="s">
        <v>421</v>
      </c>
      <c r="AC18" t="s">
        <v>22</v>
      </c>
      <c r="AD18" t="s">
        <v>471</v>
      </c>
      <c r="AE18">
        <v>326872</v>
      </c>
      <c r="AF18">
        <v>2648</v>
      </c>
      <c r="AG18">
        <v>1044</v>
      </c>
      <c r="AJ18" s="1" t="s">
        <v>524</v>
      </c>
      <c r="AK18" t="s">
        <v>44</v>
      </c>
      <c r="AL18">
        <v>525</v>
      </c>
      <c r="AM18">
        <v>249</v>
      </c>
      <c r="AP18" s="1" t="s">
        <v>524</v>
      </c>
      <c r="AQ18" t="s">
        <v>44</v>
      </c>
      <c r="AR18" t="s">
        <v>563</v>
      </c>
      <c r="AS18">
        <v>43905</v>
      </c>
      <c r="AT18">
        <v>577</v>
      </c>
      <c r="AU18">
        <v>224</v>
      </c>
      <c r="AX18" s="1" t="s">
        <v>585</v>
      </c>
      <c r="AY18" t="s">
        <v>44</v>
      </c>
      <c r="AZ18">
        <v>376</v>
      </c>
      <c r="BA18">
        <v>204</v>
      </c>
      <c r="BD18" s="1" t="s">
        <v>585</v>
      </c>
      <c r="BE18" t="s">
        <v>44</v>
      </c>
      <c r="BF18" t="s">
        <v>627</v>
      </c>
      <c r="BG18">
        <v>30728</v>
      </c>
      <c r="BH18">
        <v>433</v>
      </c>
      <c r="BI18">
        <v>207</v>
      </c>
    </row>
    <row r="19" spans="1:61" x14ac:dyDescent="0.3">
      <c r="A19" s="1" t="s">
        <v>366</v>
      </c>
      <c r="B19" t="s">
        <v>44</v>
      </c>
      <c r="C19">
        <v>117693</v>
      </c>
      <c r="D19">
        <v>4028</v>
      </c>
      <c r="E19">
        <v>1707</v>
      </c>
      <c r="H19" s="4" t="s">
        <v>130</v>
      </c>
      <c r="I19" s="6">
        <f>(SUM(J2:J17))/(SUM(J2:K17))</f>
        <v>0.82518003302069065</v>
      </c>
      <c r="N19" s="1" t="s">
        <v>432</v>
      </c>
      <c r="O19" t="s">
        <v>431</v>
      </c>
      <c r="P19" t="s">
        <v>493</v>
      </c>
      <c r="Q19">
        <v>92883</v>
      </c>
      <c r="R19">
        <v>2975</v>
      </c>
      <c r="S19">
        <v>913</v>
      </c>
      <c r="V19" s="1" t="s">
        <v>430</v>
      </c>
      <c r="W19" s="12" t="s">
        <v>431</v>
      </c>
      <c r="X19">
        <v>3562</v>
      </c>
      <c r="Y19">
        <v>966</v>
      </c>
      <c r="AB19" s="1" t="s">
        <v>430</v>
      </c>
      <c r="AC19" s="12" t="s">
        <v>431</v>
      </c>
      <c r="AD19" s="12" t="s">
        <v>472</v>
      </c>
      <c r="AE19" s="13">
        <v>181377</v>
      </c>
      <c r="AF19">
        <v>5005</v>
      </c>
      <c r="AG19">
        <v>1101</v>
      </c>
      <c r="AJ19" s="1" t="s">
        <v>538</v>
      </c>
      <c r="AK19" s="12" t="s">
        <v>431</v>
      </c>
      <c r="AL19">
        <v>443</v>
      </c>
      <c r="AM19">
        <v>68</v>
      </c>
      <c r="AP19" s="1" t="s">
        <v>538</v>
      </c>
      <c r="AQ19" s="12" t="s">
        <v>431</v>
      </c>
      <c r="AR19" s="12" t="s">
        <v>564</v>
      </c>
      <c r="AS19" s="13">
        <v>17973</v>
      </c>
      <c r="AT19">
        <v>762</v>
      </c>
      <c r="AU19">
        <v>73</v>
      </c>
      <c r="AX19" s="1" t="s">
        <v>601</v>
      </c>
      <c r="AY19" s="12" t="s">
        <v>431</v>
      </c>
      <c r="AZ19">
        <v>652</v>
      </c>
      <c r="BA19">
        <v>151</v>
      </c>
      <c r="BD19" s="1" t="s">
        <v>601</v>
      </c>
      <c r="BE19" s="12" t="s">
        <v>431</v>
      </c>
      <c r="BF19" s="12" t="s">
        <v>628</v>
      </c>
      <c r="BG19" s="13">
        <v>25164</v>
      </c>
      <c r="BH19">
        <v>1170</v>
      </c>
      <c r="BI19">
        <v>175</v>
      </c>
    </row>
    <row r="20" spans="1:61" x14ac:dyDescent="0.3">
      <c r="A20" s="1" t="s">
        <v>367</v>
      </c>
      <c r="B20" t="s">
        <v>20</v>
      </c>
      <c r="C20">
        <v>43206</v>
      </c>
      <c r="D20">
        <v>1682</v>
      </c>
      <c r="E20">
        <v>430</v>
      </c>
      <c r="N20" s="1" t="s">
        <v>436</v>
      </c>
      <c r="O20" t="s">
        <v>34</v>
      </c>
      <c r="P20" t="s">
        <v>485</v>
      </c>
      <c r="Q20">
        <v>2695</v>
      </c>
      <c r="R20">
        <v>134</v>
      </c>
      <c r="S20">
        <v>33</v>
      </c>
      <c r="V20" s="1" t="s">
        <v>435</v>
      </c>
      <c r="W20" t="s">
        <v>34</v>
      </c>
      <c r="X20">
        <v>439</v>
      </c>
      <c r="Y20">
        <v>105</v>
      </c>
      <c r="AB20" s="1" t="s">
        <v>435</v>
      </c>
      <c r="AC20" t="s">
        <v>34</v>
      </c>
      <c r="AD20" t="s">
        <v>464</v>
      </c>
      <c r="AE20" s="13">
        <v>9906</v>
      </c>
      <c r="AF20">
        <v>475</v>
      </c>
      <c r="AG20">
        <v>88</v>
      </c>
      <c r="AJ20" s="1" t="s">
        <v>539</v>
      </c>
      <c r="AK20" t="s">
        <v>34</v>
      </c>
      <c r="AL20">
        <v>209</v>
      </c>
      <c r="AM20">
        <v>30</v>
      </c>
      <c r="AP20" s="1" t="s">
        <v>539</v>
      </c>
      <c r="AQ20" t="s">
        <v>34</v>
      </c>
      <c r="AR20" t="s">
        <v>558</v>
      </c>
      <c r="AS20" s="13">
        <v>3205</v>
      </c>
      <c r="AT20">
        <v>232</v>
      </c>
      <c r="AU20">
        <v>35</v>
      </c>
      <c r="AX20" s="1" t="s">
        <v>600</v>
      </c>
      <c r="AY20" t="s">
        <v>34</v>
      </c>
      <c r="AZ20">
        <v>78</v>
      </c>
      <c r="BA20">
        <v>10</v>
      </c>
      <c r="BD20" s="1" t="s">
        <v>600</v>
      </c>
      <c r="BE20" t="s">
        <v>34</v>
      </c>
      <c r="BF20" t="s">
        <v>621</v>
      </c>
      <c r="BG20" s="13">
        <v>1393</v>
      </c>
      <c r="BH20">
        <v>114</v>
      </c>
      <c r="BI20">
        <v>15</v>
      </c>
    </row>
    <row r="21" spans="1:61" x14ac:dyDescent="0.3">
      <c r="A21" s="1" t="s">
        <v>368</v>
      </c>
      <c r="B21" t="s">
        <v>154</v>
      </c>
      <c r="C21">
        <v>78008</v>
      </c>
      <c r="D21">
        <v>4139</v>
      </c>
      <c r="E21">
        <v>403</v>
      </c>
      <c r="N21" s="1" t="s">
        <v>440</v>
      </c>
      <c r="O21" t="s">
        <v>40</v>
      </c>
      <c r="P21" t="s">
        <v>494</v>
      </c>
      <c r="Q21">
        <v>8942</v>
      </c>
      <c r="R21">
        <v>128</v>
      </c>
      <c r="S21">
        <v>117</v>
      </c>
      <c r="V21" s="1" t="s">
        <v>437</v>
      </c>
      <c r="W21" t="s">
        <v>5</v>
      </c>
      <c r="X21">
        <v>13584</v>
      </c>
      <c r="Y21">
        <v>654</v>
      </c>
      <c r="AB21" s="1" t="s">
        <v>437</v>
      </c>
      <c r="AC21" t="s">
        <v>5</v>
      </c>
      <c r="AD21" t="s">
        <v>473</v>
      </c>
      <c r="AE21" s="13">
        <v>337717</v>
      </c>
      <c r="AF21">
        <v>15502</v>
      </c>
      <c r="AG21">
        <v>601</v>
      </c>
      <c r="AJ21" s="1" t="s">
        <v>528</v>
      </c>
      <c r="AK21" t="s">
        <v>5</v>
      </c>
      <c r="AL21">
        <v>0</v>
      </c>
      <c r="AM21">
        <v>0</v>
      </c>
      <c r="AP21" s="1" t="s">
        <v>528</v>
      </c>
      <c r="AQ21" t="s">
        <v>5</v>
      </c>
      <c r="AR21" t="s">
        <v>565</v>
      </c>
      <c r="AS21" s="13">
        <v>252094</v>
      </c>
      <c r="AT21">
        <v>0</v>
      </c>
      <c r="AU21">
        <v>0</v>
      </c>
      <c r="AX21" s="1" t="s">
        <v>597</v>
      </c>
      <c r="AY21" t="s">
        <v>5</v>
      </c>
      <c r="AZ21">
        <v>0</v>
      </c>
      <c r="BA21">
        <v>0</v>
      </c>
      <c r="BD21" s="1" t="s">
        <v>597</v>
      </c>
      <c r="BE21" t="s">
        <v>5</v>
      </c>
      <c r="BF21" t="s">
        <v>629</v>
      </c>
      <c r="BG21" s="13">
        <v>495442</v>
      </c>
      <c r="BH21">
        <v>0</v>
      </c>
      <c r="BI21">
        <v>0</v>
      </c>
    </row>
    <row r="22" spans="1:61" x14ac:dyDescent="0.3">
      <c r="A22" s="1" t="s">
        <v>369</v>
      </c>
      <c r="B22" t="s">
        <v>370</v>
      </c>
      <c r="C22">
        <v>19000</v>
      </c>
      <c r="D22">
        <v>711</v>
      </c>
      <c r="E22">
        <v>240</v>
      </c>
      <c r="N22" s="1" t="s">
        <v>451</v>
      </c>
      <c r="O22" t="s">
        <v>20</v>
      </c>
      <c r="P22" t="s">
        <v>495</v>
      </c>
      <c r="Q22">
        <v>63827</v>
      </c>
      <c r="R22">
        <v>1949</v>
      </c>
      <c r="S22">
        <v>465</v>
      </c>
      <c r="V22" s="1" t="s">
        <v>438</v>
      </c>
      <c r="W22" t="s">
        <v>353</v>
      </c>
      <c r="X22">
        <v>9846</v>
      </c>
      <c r="Y22">
        <v>461</v>
      </c>
      <c r="AB22" s="1" t="s">
        <v>438</v>
      </c>
      <c r="AC22" t="s">
        <v>353</v>
      </c>
      <c r="AD22" t="s">
        <v>474</v>
      </c>
      <c r="AE22" s="13">
        <v>254373</v>
      </c>
      <c r="AF22">
        <v>12274</v>
      </c>
      <c r="AG22">
        <v>473</v>
      </c>
      <c r="AJ22" s="1" t="s">
        <v>526</v>
      </c>
      <c r="AK22" t="s">
        <v>353</v>
      </c>
      <c r="AL22">
        <v>12059</v>
      </c>
      <c r="AM22">
        <v>545</v>
      </c>
      <c r="AP22" s="1" t="s">
        <v>526</v>
      </c>
      <c r="AQ22" t="s">
        <v>353</v>
      </c>
      <c r="AR22" t="s">
        <v>566</v>
      </c>
      <c r="AS22" s="13">
        <v>373039</v>
      </c>
      <c r="AT22">
        <v>13154</v>
      </c>
      <c r="AU22">
        <v>487</v>
      </c>
      <c r="AX22" s="1" t="s">
        <v>595</v>
      </c>
      <c r="AY22" t="s">
        <v>353</v>
      </c>
      <c r="AZ22">
        <v>11478</v>
      </c>
      <c r="BA22">
        <v>758</v>
      </c>
      <c r="BD22" s="1" t="s">
        <v>595</v>
      </c>
      <c r="BE22" t="s">
        <v>353</v>
      </c>
      <c r="BF22" t="s">
        <v>630</v>
      </c>
      <c r="BG22" s="13">
        <v>389047</v>
      </c>
      <c r="BH22">
        <v>13972</v>
      </c>
      <c r="BI22">
        <v>779</v>
      </c>
    </row>
    <row r="23" spans="1:61" x14ac:dyDescent="0.3">
      <c r="A23" s="1" t="s">
        <v>373</v>
      </c>
      <c r="B23" t="s">
        <v>370</v>
      </c>
      <c r="C23">
        <v>6849</v>
      </c>
      <c r="D23">
        <v>346</v>
      </c>
      <c r="E23">
        <v>121</v>
      </c>
      <c r="N23" s="1" t="s">
        <v>452</v>
      </c>
      <c r="O23" t="s">
        <v>353</v>
      </c>
      <c r="P23" t="s">
        <v>496</v>
      </c>
      <c r="Q23">
        <v>229371</v>
      </c>
      <c r="R23">
        <v>11262</v>
      </c>
      <c r="S23">
        <v>406</v>
      </c>
      <c r="V23" s="1" t="s">
        <v>439</v>
      </c>
      <c r="W23" t="s">
        <v>40</v>
      </c>
      <c r="X23">
        <v>790</v>
      </c>
      <c r="Y23">
        <v>235</v>
      </c>
      <c r="AB23" s="1" t="s">
        <v>439</v>
      </c>
      <c r="AC23" t="s">
        <v>40</v>
      </c>
      <c r="AD23" t="s">
        <v>475</v>
      </c>
      <c r="AE23" s="13">
        <v>46222</v>
      </c>
      <c r="AF23">
        <v>963</v>
      </c>
      <c r="AG23">
        <v>219</v>
      </c>
      <c r="AJ23" s="1" t="s">
        <v>543</v>
      </c>
      <c r="AK23" t="s">
        <v>40</v>
      </c>
      <c r="AL23">
        <v>598</v>
      </c>
      <c r="AM23">
        <v>253</v>
      </c>
      <c r="AP23" s="1" t="s">
        <v>543</v>
      </c>
      <c r="AQ23" t="s">
        <v>40</v>
      </c>
      <c r="AR23" t="s">
        <v>567</v>
      </c>
      <c r="AS23" s="13">
        <v>40205</v>
      </c>
      <c r="AT23">
        <v>934</v>
      </c>
      <c r="AU23">
        <v>335</v>
      </c>
      <c r="AX23" s="1" t="s">
        <v>599</v>
      </c>
      <c r="AY23" t="s">
        <v>40</v>
      </c>
      <c r="AZ23">
        <v>3723</v>
      </c>
      <c r="BA23">
        <v>1461</v>
      </c>
      <c r="BD23" s="1" t="s">
        <v>599</v>
      </c>
      <c r="BE23" t="s">
        <v>40</v>
      </c>
      <c r="BF23" t="s">
        <v>631</v>
      </c>
      <c r="BG23" s="13">
        <v>197149</v>
      </c>
      <c r="BH23">
        <v>5745</v>
      </c>
      <c r="BI23">
        <v>1705</v>
      </c>
    </row>
    <row r="24" spans="1:61" x14ac:dyDescent="0.3">
      <c r="A24" s="1" t="s">
        <v>372</v>
      </c>
      <c r="B24" t="s">
        <v>41</v>
      </c>
      <c r="C24">
        <v>55463</v>
      </c>
      <c r="D24">
        <v>1739</v>
      </c>
      <c r="E24">
        <v>695</v>
      </c>
      <c r="N24" s="1" t="s">
        <v>453</v>
      </c>
      <c r="O24" t="s">
        <v>5</v>
      </c>
      <c r="P24" t="s">
        <v>497</v>
      </c>
      <c r="Q24">
        <v>425222</v>
      </c>
      <c r="R24">
        <v>0</v>
      </c>
      <c r="S24">
        <v>0</v>
      </c>
      <c r="V24" s="1" t="s">
        <v>445</v>
      </c>
      <c r="W24" t="s">
        <v>20</v>
      </c>
      <c r="X24">
        <v>481</v>
      </c>
      <c r="Y24">
        <v>117</v>
      </c>
      <c r="AB24" s="1" t="s">
        <v>445</v>
      </c>
      <c r="AC24" t="s">
        <v>20</v>
      </c>
      <c r="AD24" t="s">
        <v>476</v>
      </c>
      <c r="AE24" s="13">
        <v>45802</v>
      </c>
      <c r="AF24">
        <v>1023</v>
      </c>
      <c r="AG24">
        <v>179</v>
      </c>
      <c r="AJ24" s="1" t="s">
        <v>540</v>
      </c>
      <c r="AK24" t="s">
        <v>20</v>
      </c>
      <c r="AL24">
        <v>1451</v>
      </c>
      <c r="AM24">
        <v>294</v>
      </c>
      <c r="AP24" s="1" t="s">
        <v>540</v>
      </c>
      <c r="AQ24" t="s">
        <v>20</v>
      </c>
      <c r="AR24" t="s">
        <v>568</v>
      </c>
      <c r="AS24" s="13">
        <v>74863</v>
      </c>
      <c r="AT24">
        <v>2266</v>
      </c>
      <c r="AU24">
        <v>355</v>
      </c>
      <c r="AX24" s="1" t="s">
        <v>590</v>
      </c>
      <c r="AY24" t="s">
        <v>20</v>
      </c>
      <c r="AZ24">
        <v>3696</v>
      </c>
      <c r="BA24">
        <v>1444</v>
      </c>
      <c r="BD24" s="1" t="s">
        <v>590</v>
      </c>
      <c r="BE24" t="s">
        <v>20</v>
      </c>
      <c r="BF24" t="s">
        <v>632</v>
      </c>
      <c r="BG24" s="13">
        <v>295887</v>
      </c>
      <c r="BH24">
        <v>7510</v>
      </c>
      <c r="BI24">
        <v>2365</v>
      </c>
    </row>
    <row r="25" spans="1:61" x14ac:dyDescent="0.3">
      <c r="N25" s="1" t="s">
        <v>507</v>
      </c>
      <c r="O25" t="s">
        <v>32</v>
      </c>
      <c r="P25" t="s">
        <v>508</v>
      </c>
      <c r="Q25">
        <v>46013</v>
      </c>
      <c r="R25">
        <v>1186</v>
      </c>
      <c r="S25">
        <v>496</v>
      </c>
      <c r="V25" s="1"/>
      <c r="AB25" s="1" t="s">
        <v>509</v>
      </c>
      <c r="AC25" t="s">
        <v>32</v>
      </c>
      <c r="AD25" t="s">
        <v>511</v>
      </c>
      <c r="AE25" s="13">
        <v>29113</v>
      </c>
      <c r="AF25">
        <v>656</v>
      </c>
      <c r="AG25">
        <v>191</v>
      </c>
      <c r="AJ25" s="1" t="s">
        <v>544</v>
      </c>
      <c r="AK25" t="s">
        <v>32</v>
      </c>
      <c r="AL25">
        <v>284</v>
      </c>
      <c r="AM25">
        <v>99</v>
      </c>
      <c r="AP25" s="1" t="s">
        <v>544</v>
      </c>
      <c r="AQ25" t="s">
        <v>32</v>
      </c>
      <c r="AR25" t="s">
        <v>569</v>
      </c>
      <c r="AS25" s="13">
        <v>12024</v>
      </c>
      <c r="AT25">
        <v>350</v>
      </c>
      <c r="AU25">
        <v>87</v>
      </c>
      <c r="AX25" s="1" t="s">
        <v>588</v>
      </c>
      <c r="AY25" t="s">
        <v>32</v>
      </c>
      <c r="AZ25">
        <v>1077</v>
      </c>
      <c r="BA25">
        <v>479</v>
      </c>
      <c r="BD25" s="1" t="s">
        <v>588</v>
      </c>
      <c r="BE25" t="s">
        <v>32</v>
      </c>
      <c r="BF25" t="s">
        <v>633</v>
      </c>
      <c r="BG25" s="13">
        <v>49008</v>
      </c>
      <c r="BH25">
        <v>1283</v>
      </c>
      <c r="BI25">
        <v>427</v>
      </c>
    </row>
    <row r="26" spans="1:61" x14ac:dyDescent="0.3">
      <c r="A26" s="4" t="s">
        <v>75</v>
      </c>
      <c r="B26" s="4">
        <f>SUM(C16:C24)</f>
        <v>1240067</v>
      </c>
      <c r="N26" s="1" t="s">
        <v>512</v>
      </c>
      <c r="O26" t="s">
        <v>510</v>
      </c>
      <c r="P26" t="s">
        <v>478</v>
      </c>
      <c r="Q26">
        <v>14932</v>
      </c>
      <c r="R26">
        <v>1249</v>
      </c>
      <c r="S26">
        <v>48</v>
      </c>
      <c r="V26" s="4" t="s">
        <v>130</v>
      </c>
      <c r="W26" s="8">
        <f>(SUM(X2:X24))/(SUM(X2:Y24))</f>
        <v>0.83719779089104063</v>
      </c>
      <c r="AB26" s="1" t="s">
        <v>513</v>
      </c>
      <c r="AC26" t="s">
        <v>510</v>
      </c>
      <c r="AD26" t="s">
        <v>457</v>
      </c>
      <c r="AE26" s="13">
        <v>10987</v>
      </c>
      <c r="AF26">
        <v>820</v>
      </c>
      <c r="AG26">
        <v>20</v>
      </c>
      <c r="AJ26" s="1" t="s">
        <v>532</v>
      </c>
      <c r="AK26" t="s">
        <v>510</v>
      </c>
      <c r="AL26">
        <v>381</v>
      </c>
      <c r="AM26">
        <v>12</v>
      </c>
      <c r="AP26" s="1" t="s">
        <v>532</v>
      </c>
      <c r="AQ26" t="s">
        <v>510</v>
      </c>
      <c r="AR26" t="s">
        <v>550</v>
      </c>
      <c r="AS26" s="13">
        <v>4314</v>
      </c>
      <c r="AT26">
        <v>457</v>
      </c>
      <c r="AU26">
        <v>14</v>
      </c>
      <c r="AX26" s="1" t="s">
        <v>589</v>
      </c>
      <c r="AY26" t="s">
        <v>510</v>
      </c>
      <c r="AZ26">
        <v>450</v>
      </c>
      <c r="BA26">
        <v>21</v>
      </c>
      <c r="BD26" s="1" t="s">
        <v>589</v>
      </c>
      <c r="BE26" t="s">
        <v>510</v>
      </c>
      <c r="BF26" t="s">
        <v>614</v>
      </c>
      <c r="BG26" s="13">
        <v>4409</v>
      </c>
      <c r="BH26">
        <v>571</v>
      </c>
      <c r="BI26">
        <v>19</v>
      </c>
    </row>
    <row r="27" spans="1:61" x14ac:dyDescent="0.3">
      <c r="A27" s="4" t="s">
        <v>130</v>
      </c>
      <c r="B27" s="6">
        <f>(SUM(D16:D24))/(SUM(D16:E24))</f>
        <v>0.82416723487053267</v>
      </c>
      <c r="N27" s="1" t="s">
        <v>642</v>
      </c>
      <c r="O27" t="s">
        <v>636</v>
      </c>
      <c r="P27" t="s">
        <v>643</v>
      </c>
      <c r="Q27">
        <v>122872</v>
      </c>
      <c r="R27">
        <v>9409</v>
      </c>
      <c r="S27">
        <v>172</v>
      </c>
      <c r="AB27" s="1" t="s">
        <v>609</v>
      </c>
      <c r="AC27" t="s">
        <v>608</v>
      </c>
      <c r="AD27" t="s">
        <v>610</v>
      </c>
      <c r="AE27" s="13">
        <v>2671</v>
      </c>
      <c r="AF27">
        <v>257</v>
      </c>
      <c r="AG27">
        <v>3</v>
      </c>
      <c r="AP27" s="1" t="s">
        <v>611</v>
      </c>
      <c r="AQ27" t="s">
        <v>608</v>
      </c>
      <c r="AR27" t="s">
        <v>612</v>
      </c>
      <c r="AS27" s="13">
        <v>44925</v>
      </c>
      <c r="AT27">
        <v>4449</v>
      </c>
      <c r="AU27">
        <v>38</v>
      </c>
      <c r="AX27" s="1" t="s">
        <v>607</v>
      </c>
      <c r="AY27" t="s">
        <v>608</v>
      </c>
      <c r="AZ27">
        <v>8878</v>
      </c>
      <c r="BA27">
        <v>189</v>
      </c>
      <c r="BD27" s="1" t="s">
        <v>607</v>
      </c>
      <c r="BE27" t="s">
        <v>608</v>
      </c>
      <c r="BF27" t="s">
        <v>634</v>
      </c>
      <c r="BG27" s="13">
        <v>173082</v>
      </c>
      <c r="BH27">
        <v>11941</v>
      </c>
      <c r="BI27">
        <v>212</v>
      </c>
    </row>
    <row r="28" spans="1:61" x14ac:dyDescent="0.3">
      <c r="P28" s="4"/>
      <c r="AB28" s="1" t="s">
        <v>640</v>
      </c>
      <c r="AC28" t="s">
        <v>636</v>
      </c>
      <c r="AD28" t="s">
        <v>641</v>
      </c>
      <c r="AE28" s="13">
        <v>138556</v>
      </c>
      <c r="AF28">
        <v>7117</v>
      </c>
      <c r="AG28">
        <v>147</v>
      </c>
      <c r="AJ28" s="4" t="s">
        <v>130</v>
      </c>
      <c r="AK28" s="8">
        <f>(SUM(AL2:AL26))/(SUM(AL2:AM26))</f>
        <v>0.85543189600950453</v>
      </c>
      <c r="AP28" s="1" t="s">
        <v>638</v>
      </c>
      <c r="AQ28" t="s">
        <v>636</v>
      </c>
      <c r="AR28" t="s">
        <v>639</v>
      </c>
      <c r="AS28" s="13">
        <v>93646</v>
      </c>
      <c r="AT28">
        <v>6048</v>
      </c>
      <c r="AU28">
        <v>92</v>
      </c>
      <c r="BD28" s="1" t="s">
        <v>635</v>
      </c>
      <c r="BE28" t="s">
        <v>636</v>
      </c>
      <c r="BF28" s="18" t="s">
        <v>637</v>
      </c>
      <c r="BG28" s="13">
        <v>165142</v>
      </c>
      <c r="BH28">
        <v>8479</v>
      </c>
      <c r="BI28">
        <v>296</v>
      </c>
    </row>
    <row r="29" spans="1:61" x14ac:dyDescent="0.3">
      <c r="N29" s="4" t="s">
        <v>75</v>
      </c>
      <c r="O29" s="4">
        <f>SUM(Q2:Q27)</f>
        <v>5382330</v>
      </c>
      <c r="P29" s="8"/>
      <c r="AE29" s="8"/>
      <c r="AR29" s="8"/>
      <c r="AX29" s="4" t="s">
        <v>130</v>
      </c>
      <c r="AY29" s="8">
        <f>(SUM(AZ2:AZ27))/(SUM(AZ2:BA27))</f>
        <v>0.80528248729687579</v>
      </c>
    </row>
    <row r="30" spans="1:61" x14ac:dyDescent="0.3">
      <c r="A30" t="s">
        <v>388</v>
      </c>
      <c r="N30" s="4" t="s">
        <v>130</v>
      </c>
      <c r="O30" s="8">
        <f>(SUM(R2:R27))/(SUM(R2:S27))</f>
        <v>0.84755950380758105</v>
      </c>
      <c r="AB30" s="4" t="s">
        <v>75</v>
      </c>
      <c r="AC30" s="4">
        <f>SUM(AE2:AE28)</f>
        <v>6466689</v>
      </c>
      <c r="AD30" s="8"/>
      <c r="AP30" s="4" t="s">
        <v>570</v>
      </c>
      <c r="AQ30" s="4">
        <f>SUM(AS2:AS28)</f>
        <v>4586175</v>
      </c>
      <c r="BD30" s="4" t="s">
        <v>570</v>
      </c>
      <c r="BE30" s="4">
        <f>SUM(BG2:BG28)</f>
        <v>6826423</v>
      </c>
    </row>
    <row r="31" spans="1:61" x14ac:dyDescent="0.3">
      <c r="A31" s="1" t="s">
        <v>389</v>
      </c>
      <c r="B31" t="s">
        <v>4</v>
      </c>
      <c r="C31">
        <v>106494</v>
      </c>
      <c r="D31">
        <v>1299</v>
      </c>
      <c r="E31">
        <v>3810</v>
      </c>
      <c r="AB31" s="4" t="s">
        <v>130</v>
      </c>
      <c r="AC31" s="8">
        <f>(SUM(AF2:AF28))/(SUM(AF2:AG28))</f>
        <v>0.85589168702481788</v>
      </c>
      <c r="AP31" s="4" t="s">
        <v>130</v>
      </c>
      <c r="AQ31" s="8">
        <f>(SUM(AT2:AT28))/(SUM(AT2:AU28))</f>
        <v>0.88516871014513154</v>
      </c>
      <c r="BD31" s="4" t="s">
        <v>130</v>
      </c>
      <c r="BE31" s="8">
        <f>(SUM(BH2:BH28))/(SUM(BH2:BI28))</f>
        <v>0.85308478296570145</v>
      </c>
    </row>
    <row r="32" spans="1:61" x14ac:dyDescent="0.3">
      <c r="A32" s="1" t="s">
        <v>390</v>
      </c>
      <c r="B32" t="s">
        <v>5</v>
      </c>
      <c r="C32">
        <v>29185</v>
      </c>
      <c r="D32">
        <v>0</v>
      </c>
      <c r="E32">
        <v>0</v>
      </c>
    </row>
    <row r="33" spans="1:5" x14ac:dyDescent="0.3">
      <c r="A33" s="1" t="s">
        <v>391</v>
      </c>
      <c r="B33" t="s">
        <v>14</v>
      </c>
      <c r="C33">
        <v>1216355</v>
      </c>
      <c r="D33">
        <v>26089</v>
      </c>
      <c r="E33">
        <v>8730</v>
      </c>
    </row>
    <row r="34" spans="1:5" x14ac:dyDescent="0.3">
      <c r="A34" s="1" t="s">
        <v>392</v>
      </c>
      <c r="B34" t="s">
        <v>85</v>
      </c>
      <c r="C34">
        <v>398175</v>
      </c>
      <c r="D34">
        <v>9615</v>
      </c>
      <c r="E34">
        <v>6428</v>
      </c>
    </row>
    <row r="35" spans="1:5" x14ac:dyDescent="0.3">
      <c r="A35" s="1" t="s">
        <v>393</v>
      </c>
      <c r="B35" t="s">
        <v>109</v>
      </c>
      <c r="C35">
        <v>329365</v>
      </c>
      <c r="D35">
        <v>6650</v>
      </c>
      <c r="E35">
        <v>2622</v>
      </c>
    </row>
    <row r="36" spans="1:5" x14ac:dyDescent="0.3">
      <c r="A36" s="1" t="s">
        <v>394</v>
      </c>
      <c r="B36" t="s">
        <v>32</v>
      </c>
      <c r="C36">
        <v>118108</v>
      </c>
      <c r="D36">
        <v>2638</v>
      </c>
      <c r="E36">
        <v>2196</v>
      </c>
    </row>
    <row r="37" spans="1:5" x14ac:dyDescent="0.3">
      <c r="A37" s="1" t="s">
        <v>395</v>
      </c>
      <c r="B37" t="s">
        <v>36</v>
      </c>
      <c r="C37">
        <v>157568</v>
      </c>
      <c r="D37">
        <v>0</v>
      </c>
      <c r="E37">
        <v>0</v>
      </c>
    </row>
    <row r="38" spans="1:5" x14ac:dyDescent="0.3">
      <c r="A38" s="1" t="s">
        <v>396</v>
      </c>
      <c r="B38" t="s">
        <v>7</v>
      </c>
      <c r="C38">
        <v>430652</v>
      </c>
      <c r="D38">
        <v>17186</v>
      </c>
      <c r="E38">
        <v>7187</v>
      </c>
    </row>
    <row r="39" spans="1:5" x14ac:dyDescent="0.3">
      <c r="A39" s="1" t="s">
        <v>397</v>
      </c>
      <c r="B39" t="s">
        <v>12</v>
      </c>
      <c r="C39">
        <v>339425</v>
      </c>
      <c r="D39">
        <v>6265</v>
      </c>
      <c r="E39">
        <v>4205</v>
      </c>
    </row>
    <row r="40" spans="1:5" x14ac:dyDescent="0.3">
      <c r="A40" s="1" t="s">
        <v>398</v>
      </c>
      <c r="B40" t="s">
        <v>16</v>
      </c>
      <c r="C40">
        <v>28907</v>
      </c>
      <c r="D40">
        <v>1430</v>
      </c>
      <c r="E40">
        <v>502</v>
      </c>
    </row>
    <row r="41" spans="1:5" x14ac:dyDescent="0.3">
      <c r="A41" s="1" t="s">
        <v>399</v>
      </c>
      <c r="B41" t="s">
        <v>18</v>
      </c>
      <c r="C41">
        <v>106752</v>
      </c>
      <c r="D41">
        <v>2064</v>
      </c>
      <c r="E41">
        <v>1622</v>
      </c>
    </row>
    <row r="42" spans="1:5" x14ac:dyDescent="0.3">
      <c r="A42" s="1" t="s">
        <v>400</v>
      </c>
      <c r="B42" t="s">
        <v>278</v>
      </c>
      <c r="C42">
        <v>6869</v>
      </c>
      <c r="D42">
        <v>134</v>
      </c>
      <c r="E42">
        <v>539</v>
      </c>
    </row>
    <row r="43" spans="1:5" x14ac:dyDescent="0.3">
      <c r="A43" s="1" t="s">
        <v>401</v>
      </c>
      <c r="B43" t="s">
        <v>44</v>
      </c>
      <c r="C43">
        <v>18739</v>
      </c>
      <c r="D43">
        <v>494</v>
      </c>
      <c r="E43">
        <v>187</v>
      </c>
    </row>
    <row r="44" spans="1:5" x14ac:dyDescent="0.3">
      <c r="A44" s="1" t="s">
        <v>402</v>
      </c>
      <c r="B44" t="s">
        <v>20</v>
      </c>
      <c r="C44">
        <v>209901</v>
      </c>
      <c r="D44">
        <v>4492</v>
      </c>
      <c r="E44">
        <v>3392</v>
      </c>
    </row>
    <row r="45" spans="1:5" x14ac:dyDescent="0.3">
      <c r="A45" s="1" t="s">
        <v>403</v>
      </c>
      <c r="B45" t="s">
        <v>24</v>
      </c>
      <c r="C45">
        <v>34868</v>
      </c>
      <c r="D45">
        <v>879</v>
      </c>
      <c r="E45">
        <v>682</v>
      </c>
    </row>
    <row r="47" spans="1:5" x14ac:dyDescent="0.3">
      <c r="A47" s="4" t="s">
        <v>75</v>
      </c>
      <c r="B47" s="4">
        <f>SUM(C31:C45)</f>
        <v>3531363</v>
      </c>
    </row>
    <row r="48" spans="1:5" x14ac:dyDescent="0.3">
      <c r="A48" s="4" t="s">
        <v>130</v>
      </c>
      <c r="B48" s="6">
        <f>(SUM(D31:D45))/(SUM(D31:E45))</f>
        <v>0.65301598028631003</v>
      </c>
    </row>
    <row r="50" spans="1:5" x14ac:dyDescent="0.3">
      <c r="A50" s="1"/>
    </row>
    <row r="51" spans="1:5" x14ac:dyDescent="0.3">
      <c r="A51" t="s">
        <v>404</v>
      </c>
    </row>
    <row r="52" spans="1:5" x14ac:dyDescent="0.3">
      <c r="A52" s="1" t="s">
        <v>405</v>
      </c>
      <c r="B52" t="s">
        <v>406</v>
      </c>
      <c r="C52">
        <v>257</v>
      </c>
      <c r="D52">
        <v>0</v>
      </c>
      <c r="E52">
        <v>0</v>
      </c>
    </row>
    <row r="53" spans="1:5" x14ac:dyDescent="0.3">
      <c r="A53" s="1" t="s">
        <v>407</v>
      </c>
      <c r="B53" t="s">
        <v>109</v>
      </c>
      <c r="C53">
        <v>739907</v>
      </c>
      <c r="D53">
        <v>6688</v>
      </c>
      <c r="E53">
        <v>1076</v>
      </c>
    </row>
    <row r="54" spans="1:5" x14ac:dyDescent="0.3">
      <c r="A54" s="1" t="s">
        <v>408</v>
      </c>
      <c r="B54" t="s">
        <v>12</v>
      </c>
      <c r="C54">
        <v>108981</v>
      </c>
      <c r="D54">
        <v>1505</v>
      </c>
      <c r="E54">
        <v>1281</v>
      </c>
    </row>
    <row r="55" spans="1:5" x14ac:dyDescent="0.3">
      <c r="A55" s="1" t="s">
        <v>409</v>
      </c>
      <c r="B55" t="s">
        <v>106</v>
      </c>
      <c r="C55">
        <v>57746</v>
      </c>
      <c r="D55">
        <v>694</v>
      </c>
      <c r="E55">
        <v>352</v>
      </c>
    </row>
    <row r="56" spans="1:5" x14ac:dyDescent="0.3">
      <c r="A56" s="1" t="s">
        <v>410</v>
      </c>
      <c r="B56" t="s">
        <v>411</v>
      </c>
      <c r="C56">
        <v>47410</v>
      </c>
      <c r="D56">
        <v>325</v>
      </c>
      <c r="E56">
        <v>367</v>
      </c>
    </row>
    <row r="57" spans="1:5" x14ac:dyDescent="0.3">
      <c r="A57" s="1" t="s">
        <v>412</v>
      </c>
      <c r="B57" t="s">
        <v>85</v>
      </c>
      <c r="C57">
        <v>26136</v>
      </c>
      <c r="D57">
        <v>269</v>
      </c>
      <c r="E57">
        <v>66</v>
      </c>
    </row>
    <row r="58" spans="1:5" x14ac:dyDescent="0.3">
      <c r="A58" s="1" t="s">
        <v>413</v>
      </c>
      <c r="B58" t="s">
        <v>414</v>
      </c>
      <c r="C58">
        <v>9757</v>
      </c>
      <c r="D58">
        <v>83</v>
      </c>
      <c r="E58">
        <v>280</v>
      </c>
    </row>
    <row r="59" spans="1:5" x14ac:dyDescent="0.3">
      <c r="A59" s="1" t="s">
        <v>415</v>
      </c>
      <c r="B59" t="s">
        <v>353</v>
      </c>
      <c r="C59">
        <v>6828</v>
      </c>
      <c r="D59">
        <v>71</v>
      </c>
      <c r="E59">
        <v>40</v>
      </c>
    </row>
    <row r="60" spans="1:5" x14ac:dyDescent="0.3">
      <c r="A60" s="1" t="s">
        <v>416</v>
      </c>
      <c r="B60" t="s">
        <v>16</v>
      </c>
      <c r="C60">
        <v>92057</v>
      </c>
      <c r="D60">
        <v>935</v>
      </c>
      <c r="E60">
        <v>277</v>
      </c>
    </row>
    <row r="61" spans="1:5" x14ac:dyDescent="0.3">
      <c r="A61" s="1" t="s">
        <v>417</v>
      </c>
      <c r="B61" t="s">
        <v>18</v>
      </c>
      <c r="C61">
        <v>13050</v>
      </c>
      <c r="D61">
        <v>158</v>
      </c>
      <c r="E61">
        <v>48</v>
      </c>
    </row>
    <row r="62" spans="1:5" x14ac:dyDescent="0.3">
      <c r="A62" s="1" t="s">
        <v>418</v>
      </c>
      <c r="B62" t="s">
        <v>28</v>
      </c>
      <c r="C62">
        <v>14287</v>
      </c>
      <c r="D62">
        <v>92</v>
      </c>
      <c r="E62">
        <v>46</v>
      </c>
    </row>
    <row r="63" spans="1:5" x14ac:dyDescent="0.3">
      <c r="A63" s="1" t="s">
        <v>419</v>
      </c>
      <c r="B63" t="s">
        <v>161</v>
      </c>
      <c r="C63">
        <v>16693</v>
      </c>
      <c r="D63">
        <v>53</v>
      </c>
      <c r="E63">
        <v>83</v>
      </c>
    </row>
    <row r="65" spans="1:3" x14ac:dyDescent="0.3">
      <c r="A65" s="4" t="s">
        <v>75</v>
      </c>
      <c r="B65" s="4">
        <f>SUM(C52:C63)</f>
        <v>1133109</v>
      </c>
      <c r="C65" s="4"/>
    </row>
    <row r="66" spans="1:3" x14ac:dyDescent="0.3">
      <c r="A66" s="4" t="s">
        <v>130</v>
      </c>
      <c r="B66" s="6">
        <f>(SUM(D52:D63))/(SUM(D52:E63))</f>
        <v>0.73520860098722018</v>
      </c>
      <c r="C66" s="4"/>
    </row>
  </sheetData>
  <hyperlinks>
    <hyperlink ref="A2" r:id="rId1" xr:uid="{BF2548E1-2D70-46DF-BD55-40A94FC5C859}"/>
    <hyperlink ref="A5" r:id="rId2" xr:uid="{72B83DD0-645C-45F7-BBBF-A99016F8C1A8}"/>
    <hyperlink ref="A4" r:id="rId3" xr:uid="{3E9ED700-66CE-4AF1-B8C8-B8A65CD310D3}"/>
    <hyperlink ref="A6" r:id="rId4" xr:uid="{16995BE8-BC64-43A9-A73C-6E58B7D21B71}"/>
    <hyperlink ref="H2" r:id="rId5" xr:uid="{4F971F29-D735-4127-967A-9410B2E7C747}"/>
    <hyperlink ref="H3" r:id="rId6" xr:uid="{D8839D75-24F2-427C-87E1-D5EF2A7D9209}"/>
    <hyperlink ref="H4" r:id="rId7" xr:uid="{FCCB9BC9-4C61-41DF-A883-077F79A4426D}"/>
    <hyperlink ref="H5" r:id="rId8" xr:uid="{BE432800-32C0-48E4-9455-029D06A0AA29}"/>
    <hyperlink ref="H6" r:id="rId9" xr:uid="{9AC1C16D-BE3A-4BEE-A2B7-FE965CDEE402}"/>
    <hyperlink ref="H9" r:id="rId10" xr:uid="{AA768B70-2C8F-4080-8F02-DA523F40187C}"/>
    <hyperlink ref="H10" r:id="rId11" xr:uid="{E3A1D41D-854B-4F09-8D32-470AFEADCE38}"/>
    <hyperlink ref="H11" r:id="rId12" xr:uid="{B815C7D8-766E-40FB-8392-A62526658F47}"/>
    <hyperlink ref="A16" r:id="rId13" xr:uid="{D244706C-F42A-4947-A1C1-A90F761D0F6B}"/>
    <hyperlink ref="A17" r:id="rId14" xr:uid="{00D9A4E8-E828-463B-B803-D43C4D1FA158}"/>
    <hyperlink ref="A18" r:id="rId15" xr:uid="{78737AE2-3A66-4C04-9077-E79B8BD88958}"/>
    <hyperlink ref="A19" r:id="rId16" xr:uid="{D76FB944-F563-4DC1-ABEA-5108FE8F212E}"/>
    <hyperlink ref="A20" r:id="rId17" xr:uid="{CEAD799E-481B-496D-8071-B0BD25021D20}"/>
    <hyperlink ref="A21" r:id="rId18" xr:uid="{054EF68F-ED24-4889-B4C6-4735522B362F}"/>
    <hyperlink ref="A22" r:id="rId19" xr:uid="{D74D30C3-3C9F-4F2F-9DFE-73D9B0986BAB}"/>
    <hyperlink ref="H12" r:id="rId20" xr:uid="{CBB2798A-377A-4959-8336-42CFB1FD0EC9}"/>
    <hyperlink ref="A24" r:id="rId21" xr:uid="{F1CCBAC2-FEB6-4139-AA3E-69DC91495D30}"/>
    <hyperlink ref="A23" r:id="rId22" xr:uid="{73AD80E1-8BAC-4BA1-87B8-FBC84C372B49}"/>
    <hyperlink ref="A7" r:id="rId23" xr:uid="{32C116A4-45A5-4C8D-99AA-F8E279FD01FF}"/>
    <hyperlink ref="A8" r:id="rId24" xr:uid="{96D5C0D5-6808-4081-A8E0-69FBCEC14F44}"/>
    <hyperlink ref="A9" r:id="rId25" xr:uid="{235E378C-F544-417C-9D0A-E527B86137F1}"/>
    <hyperlink ref="H13" r:id="rId26" xr:uid="{6ABD68D8-5332-4BFF-BED0-25C483A4ADE4}"/>
    <hyperlink ref="H14" r:id="rId27" xr:uid="{FC90C5AE-71B7-4D71-8330-F8CBF2BC0E20}"/>
    <hyperlink ref="A3" r:id="rId28" xr:uid="{F087CB8D-83E4-425B-8AC1-4B6C9E0CD9C0}"/>
    <hyperlink ref="H15" r:id="rId29" xr:uid="{375420EF-4CE7-4CF3-9D22-E11AA0B3550A}"/>
    <hyperlink ref="H16" r:id="rId30" xr:uid="{177DB71A-28AF-421C-8610-642404BF752F}"/>
    <hyperlink ref="H7" r:id="rId31" xr:uid="{B0BF4D57-9570-41DD-B601-997DE176D441}"/>
    <hyperlink ref="H17" r:id="rId32" xr:uid="{604B39C9-BE4A-4C14-A62E-17A9719CDCFF}"/>
    <hyperlink ref="H8" r:id="rId33" xr:uid="{1AF449D5-7D98-4B77-9B9F-4DEA1F83E5E7}"/>
    <hyperlink ref="A31" r:id="rId34" xr:uid="{85EE9E44-4A37-4088-80BB-2EBF1BEB145E}"/>
    <hyperlink ref="A32" r:id="rId35" xr:uid="{7544F8AD-9AC7-4F19-A24F-042D7F3A9FF9}"/>
    <hyperlink ref="A33" r:id="rId36" xr:uid="{69415AF5-0422-40EF-9CF7-54F22D1B95D8}"/>
    <hyperlink ref="A34" r:id="rId37" xr:uid="{98308332-A1AD-44EF-9C77-F1B51EEABA4C}"/>
    <hyperlink ref="A35" r:id="rId38" xr:uid="{E946468D-6124-41D0-B0D8-A740A05EA62E}"/>
    <hyperlink ref="A36" r:id="rId39" xr:uid="{3EB03188-307E-478A-93B3-D04BC6CAF420}"/>
    <hyperlink ref="A37" r:id="rId40" xr:uid="{D1ED12AD-DCE2-4288-B3E9-C1D6F2E10B34}"/>
    <hyperlink ref="A38" r:id="rId41" xr:uid="{B0A2D486-A0AF-4853-8A0A-75FE2CF4C7EE}"/>
    <hyperlink ref="A39" r:id="rId42" xr:uid="{34576E87-16AB-4E5D-AEDE-6CAA61AB6A34}"/>
    <hyperlink ref="A40" r:id="rId43" xr:uid="{BDE3EFD2-2846-459B-9BBA-A5394E2BA78C}"/>
    <hyperlink ref="A41" r:id="rId44" xr:uid="{066FC062-1359-4239-A613-78C5B978A879}"/>
    <hyperlink ref="A42" r:id="rId45" xr:uid="{1C9F1DC5-9427-4E78-825C-1201463D25CC}"/>
    <hyperlink ref="A43" r:id="rId46" xr:uid="{A944413E-4224-4262-A643-2E6E660989E1}"/>
    <hyperlink ref="A44" r:id="rId47" xr:uid="{26D64B32-3412-4B81-BD59-00F36739E0A3}"/>
    <hyperlink ref="A45" r:id="rId48" xr:uid="{C86342DF-10C4-49FD-ACC4-D6C5FB95CF99}"/>
    <hyperlink ref="A53" r:id="rId49" xr:uid="{1F35FC68-FF1D-49A3-BDCC-BC4F176B5AEE}"/>
    <hyperlink ref="A54" r:id="rId50" xr:uid="{45F2ECED-0C3A-4EB1-9ACA-0D49C9DE19E8}"/>
    <hyperlink ref="A55" r:id="rId51" xr:uid="{31918B57-E2AE-4D7B-9863-AA370657B760}"/>
    <hyperlink ref="A56" r:id="rId52" xr:uid="{6403DC25-5CC1-4FEF-A3B5-8C4620C2151A}"/>
    <hyperlink ref="A57" r:id="rId53" xr:uid="{BFCA83C1-3494-4CFB-B9AA-AAF76DA1008C}"/>
    <hyperlink ref="A58" r:id="rId54" xr:uid="{B3215557-7866-47B3-AB82-3A68A934FF71}"/>
    <hyperlink ref="A59" r:id="rId55" xr:uid="{96A6E563-F963-454D-9F5C-1EAFEBEA3AF2}"/>
    <hyperlink ref="A60" r:id="rId56" xr:uid="{8A03E677-ED2E-4CA8-95FE-E5C88EC33C34}"/>
    <hyperlink ref="A61" r:id="rId57" xr:uid="{47B7D0B9-48E9-49B8-8A33-D3C5CA8F2FAD}"/>
    <hyperlink ref="A62" r:id="rId58" xr:uid="{B175E16B-BB4E-4B49-9229-6B88C252D271}"/>
    <hyperlink ref="A63" r:id="rId59" xr:uid="{9D0AF721-97CA-4EAC-BC70-233CAF667F86}"/>
    <hyperlink ref="N2" r:id="rId60" xr:uid="{D0D8C7BE-A02E-47A2-9A2C-92849DF272D9}"/>
    <hyperlink ref="N3" r:id="rId61" xr:uid="{62D422A5-77D9-4324-8329-2C43DCCA4418}"/>
    <hyperlink ref="N4" r:id="rId62" xr:uid="{7CED74F0-321D-472F-AF30-BBC268C684D2}"/>
    <hyperlink ref="N5" r:id="rId63" xr:uid="{B35E92F6-F4CA-4B30-8C42-B5263D7A8B85}"/>
    <hyperlink ref="N6" r:id="rId64" xr:uid="{CE124CED-8BDC-47B7-9D5F-513CC383C4E4}"/>
    <hyperlink ref="N9" r:id="rId65" xr:uid="{B579F097-1ABE-4261-A8A4-8BAEEA7A42A9}"/>
    <hyperlink ref="N10" r:id="rId66" xr:uid="{80A78445-C950-4DBD-971D-E90F1F96AE86}"/>
    <hyperlink ref="N11" r:id="rId67" xr:uid="{45F525BB-5997-4887-8C7E-4AB4C329A45F}"/>
    <hyperlink ref="N12" r:id="rId68" xr:uid="{0C5DA383-7C5C-4CDF-99A2-E6D51E2921F0}"/>
    <hyperlink ref="N13" r:id="rId69" xr:uid="{83BC82FA-56B7-455D-944B-94CCB6122D60}"/>
    <hyperlink ref="N14" r:id="rId70" xr:uid="{BE4D776A-5E19-4455-82D7-7ED523491312}"/>
    <hyperlink ref="N15" r:id="rId71" xr:uid="{6149C62B-C672-4BE6-865C-66423258D0C1}"/>
    <hyperlink ref="N7" r:id="rId72" xr:uid="{ECE77047-FDB1-47B2-A996-89218897DF4D}"/>
    <hyperlink ref="N16" r:id="rId73" xr:uid="{8C84FCBB-BE28-454C-A474-9FAE7B44F63F}"/>
    <hyperlink ref="N8" r:id="rId74" xr:uid="{FB9CF711-7FCD-46D3-B97A-E082D68601CE}"/>
    <hyperlink ref="V10" r:id="rId75" xr:uid="{8BABCFE3-FC7D-49D1-B0E4-EA488BB39D03}"/>
    <hyperlink ref="V17" r:id="rId76" xr:uid="{83FFA44C-92F3-4934-BFED-54BC3D4710E0}"/>
    <hyperlink ref="N17" r:id="rId77" xr:uid="{8C637D2A-5D5B-4A42-A05C-EF8A154936D0}"/>
    <hyperlink ref="V2" r:id="rId78" xr:uid="{602DF9BC-69B5-4F24-89C3-8E1FACDC331B}"/>
    <hyperlink ref="V5" r:id="rId79" xr:uid="{54DD3302-47F7-4620-9C0B-2BFE40F63D7D}"/>
    <hyperlink ref="V6" r:id="rId80" xr:uid="{00271AF8-A395-40A8-AD92-9C8341906642}"/>
    <hyperlink ref="N18" r:id="rId81" xr:uid="{517F0A83-7B01-457E-BA04-C3D3431B776E}"/>
    <hyperlink ref="V18" r:id="rId82" xr:uid="{3FD2F837-8533-46D9-8C42-8CBCCD68FF4C}"/>
    <hyperlink ref="V19" r:id="rId83" xr:uid="{25203A7A-DF2A-4507-9BC9-E63E63F44E39}"/>
    <hyperlink ref="N19" r:id="rId84" xr:uid="{31F54456-FC87-4132-ABCB-92617DC0E883}"/>
    <hyperlink ref="V9" r:id="rId85" xr:uid="{D354F030-C426-4427-A75C-C9CA667318E9}"/>
    <hyperlink ref="V16" r:id="rId86" xr:uid="{3AED9105-D82F-4D52-8D57-259AD3C11F09}"/>
    <hyperlink ref="V20" r:id="rId87" xr:uid="{C5A4C211-6D7A-4A11-BCE7-775B601F73A7}"/>
    <hyperlink ref="N20" r:id="rId88" xr:uid="{410E87E9-9BD6-4228-98D1-149F744D110F}"/>
    <hyperlink ref="V21" r:id="rId89" xr:uid="{CBF4D54A-92C5-4147-8A5B-D60A10190B31}"/>
    <hyperlink ref="V22" r:id="rId90" xr:uid="{399D7C35-04B1-494D-A6ED-716022DF6570}"/>
    <hyperlink ref="V23" r:id="rId91" xr:uid="{FBA48B30-50BA-4253-B640-8A163F071E80}"/>
    <hyperlink ref="N21" r:id="rId92" xr:uid="{85662F19-A41D-4723-9F39-CF42914BABA1}"/>
    <hyperlink ref="V11" r:id="rId93" xr:uid="{F3258A4F-BA36-4047-B3FE-FEE84AF928A1}"/>
    <hyperlink ref="V12" r:id="rId94" xr:uid="{26280D11-F7B2-408F-B68C-B4A2D0D5D42B}"/>
    <hyperlink ref="V7" r:id="rId95" xr:uid="{354EB296-CC15-4FB4-A1D0-1A2D06B8EC5D}"/>
    <hyperlink ref="V14" r:id="rId96" xr:uid="{D34D9D0A-0394-4DFA-B69A-776643390B1D}"/>
    <hyperlink ref="V24" r:id="rId97" xr:uid="{3106CBD6-A0C5-4102-AEE4-BD1F69C1CDB5}"/>
    <hyperlink ref="V4" r:id="rId98" xr:uid="{9E7B1FBC-466F-4D48-BBF5-96238DEFEAF7}"/>
    <hyperlink ref="V3" r:id="rId99" xr:uid="{75A88993-4B66-40B5-82EC-2729BA39CC07}"/>
    <hyperlink ref="V13" r:id="rId100" xr:uid="{F234B544-DB49-4DC8-92C9-50A01F23A8AF}"/>
    <hyperlink ref="V15" r:id="rId101" xr:uid="{E6F8BE84-0B53-48CA-A258-9C3448F3BDD5}"/>
    <hyperlink ref="V8" r:id="rId102" xr:uid="{87C7D79F-280A-4F94-8C15-34CDA9967D8A}"/>
    <hyperlink ref="N22" r:id="rId103" xr:uid="{544B972C-72C7-461A-88B6-16FD3D9283A3}"/>
    <hyperlink ref="N23" r:id="rId104" xr:uid="{C771C745-2672-49D2-A1B6-C79A4FB123C5}"/>
    <hyperlink ref="N24" r:id="rId105" xr:uid="{74FDABC7-DB79-4A21-A375-98842B9E26A5}"/>
    <hyperlink ref="AB10" r:id="rId106" xr:uid="{199A00C9-59DE-4B82-94B6-606D214A90D7}"/>
    <hyperlink ref="AB17" r:id="rId107" xr:uid="{198E8C28-5F4F-4369-8889-B729B2760AA2}"/>
    <hyperlink ref="AB2" r:id="rId108" xr:uid="{2BC4CA3A-458C-4238-B3D7-C5B28BFCC231}"/>
    <hyperlink ref="AB5" r:id="rId109" xr:uid="{8A2F0353-F7E7-40BC-9E99-9A9AA63A8D92}"/>
    <hyperlink ref="AB6" r:id="rId110" xr:uid="{02266288-2821-421D-B0F0-FB405CAB5B3C}"/>
    <hyperlink ref="AB18" r:id="rId111" xr:uid="{DD969063-35D3-47E3-A8C6-879BBD253BA6}"/>
    <hyperlink ref="AB19" r:id="rId112" xr:uid="{C76065A0-CC1C-4DA3-BCF4-98C80EA11D79}"/>
    <hyperlink ref="AB9" r:id="rId113" xr:uid="{FF52E618-7D25-449F-BBD1-0C1DF9364E6E}"/>
    <hyperlink ref="AB16" r:id="rId114" xr:uid="{B7B1BF9E-0F0F-4F55-AE29-AC9967E9EE7C}"/>
    <hyperlink ref="AB20" r:id="rId115" xr:uid="{4F7C05F0-9522-4F6A-B6DF-60369E7BB65A}"/>
    <hyperlink ref="AB21" r:id="rId116" xr:uid="{DCD84A87-772C-4014-82B4-45B7831EB4C0}"/>
    <hyperlink ref="AB22" r:id="rId117" xr:uid="{6A0F76DB-C797-41E4-B295-17A2B416B7A0}"/>
    <hyperlink ref="AB23" r:id="rId118" xr:uid="{5DA3D2BE-2583-4F05-A8F7-CE5A93ECDE26}"/>
    <hyperlink ref="AB11" r:id="rId119" xr:uid="{6A0DF8E0-5BF2-4936-8350-34EB80D712BC}"/>
    <hyperlink ref="AB12" r:id="rId120" xr:uid="{88AAB716-4C58-488E-8CEB-69C37CD23CE4}"/>
    <hyperlink ref="AB7" r:id="rId121" xr:uid="{870E35B0-A218-44C7-BF61-B923928363BD}"/>
    <hyperlink ref="AB14" r:id="rId122" xr:uid="{D66576BE-1BF4-4CC0-8A3A-29B1E3B8FB76}"/>
    <hyperlink ref="AB24" r:id="rId123" xr:uid="{99421CB0-D4EB-4EFD-A7F9-CB514AF41C0F}"/>
    <hyperlink ref="AB4" r:id="rId124" xr:uid="{944C20AE-1C32-4277-BA0D-D32939919961}"/>
    <hyperlink ref="AB3" r:id="rId125" xr:uid="{0F1E6B00-A84F-40BF-92FA-DD868E610C0C}"/>
    <hyperlink ref="AB13" r:id="rId126" xr:uid="{41219052-3DB3-40CD-82A4-91D8B89D8B68}"/>
    <hyperlink ref="AB15" r:id="rId127" xr:uid="{A63B3581-4C59-4749-BD73-C52F6388CD75}"/>
    <hyperlink ref="AB8" r:id="rId128" xr:uid="{003E6642-4BD0-4B84-9398-1510AFC33844}"/>
    <hyperlink ref="N25" r:id="rId129" xr:uid="{C656DC0B-556B-49FB-9CA2-B206ED8B2DA6}"/>
    <hyperlink ref="N26" r:id="rId130" xr:uid="{88F377C0-3EAC-4CAE-8EC0-07934BDAE794}"/>
    <hyperlink ref="AB25" r:id="rId131" xr:uid="{E4A3D882-EF3E-4A19-A944-95F675F019D2}"/>
    <hyperlink ref="AB26" r:id="rId132" xr:uid="{24BACA82-794D-4505-9A6E-F9B9316E6C8A}"/>
    <hyperlink ref="AJ26" r:id="rId133" xr:uid="{75639104-47A4-4E97-A3F0-7F8C3CC74CBB}"/>
    <hyperlink ref="AJ19" r:id="rId134" xr:uid="{DE2CC274-6D5C-4C77-99DF-BE93BC98DC88}"/>
    <hyperlink ref="AJ20" r:id="rId135" xr:uid="{3FF8FA24-1549-4CEF-B47A-813EC81B344E}"/>
    <hyperlink ref="AJ24" r:id="rId136" xr:uid="{700484FF-FD45-4935-9FC2-24F4548F8C7B}"/>
    <hyperlink ref="AJ7" r:id="rId137" xr:uid="{E8417872-BA15-4359-A082-C58918F64C66}"/>
    <hyperlink ref="AJ25" r:id="rId138" xr:uid="{F4388774-6067-4ED7-A112-E7CBCA8BC331}"/>
    <hyperlink ref="AJ6" r:id="rId139" xr:uid="{118E90A2-6C36-4F1D-B333-ABA912C3EB4C}"/>
    <hyperlink ref="AP26" r:id="rId140" xr:uid="{0FBF6AA6-6ECF-437C-B4E1-1CBAB5F8EDEA}"/>
    <hyperlink ref="AP19" r:id="rId141" xr:uid="{45F76692-0C42-4BE2-9825-CEAF0E3B37BC}"/>
    <hyperlink ref="AP20" r:id="rId142" xr:uid="{4A7B2818-A7B5-45EA-BE26-7CE9A3BBF68F}"/>
    <hyperlink ref="AP24" r:id="rId143" xr:uid="{CED8312B-C58D-42D5-A73A-0068455406EC}"/>
    <hyperlink ref="AP7" r:id="rId144" xr:uid="{1C885BA7-703F-428B-BF18-311A67412C8C}"/>
    <hyperlink ref="AP25" r:id="rId145" xr:uid="{1939B37E-CF52-4818-9894-077BC365C245}"/>
    <hyperlink ref="AP6" r:id="rId146" xr:uid="{8AEA2E1E-1978-4500-A148-697F86862711}"/>
    <hyperlink ref="AP4" r:id="rId147" xr:uid="{750E3594-0361-41A4-B1F7-26F3CD06F407}"/>
    <hyperlink ref="AP9" r:id="rId148" xr:uid="{47369840-D4D3-4A3F-8519-EB13176BA154}"/>
    <hyperlink ref="AP10" r:id="rId149" xr:uid="{49335469-57FB-4929-9A78-7632BF41C732}"/>
    <hyperlink ref="AP16" r:id="rId150" xr:uid="{B4FF6CC8-A29A-48DE-BBA8-12D00973D8BF}"/>
    <hyperlink ref="AX13" r:id="rId151" xr:uid="{9123573D-BA58-4C7B-8528-8359FE558FBA}"/>
    <hyperlink ref="AX18" r:id="rId152" xr:uid="{A162A5A7-BFE2-4590-897B-4CC4DDD6F9D7}"/>
    <hyperlink ref="BD13" r:id="rId153" xr:uid="{793B9208-61B8-48D1-B824-42A803B3F109}"/>
    <hyperlink ref="BD18" r:id="rId154" xr:uid="{439C591B-4889-43A6-91B8-E9FD8C2EE402}"/>
    <hyperlink ref="AX27" r:id="rId155" xr:uid="{13B88C12-1250-46CF-B438-62EDF43B9C82}"/>
    <hyperlink ref="AB27" r:id="rId156" xr:uid="{D41257EB-B676-46A8-9F28-3A544F42EF7E}"/>
    <hyperlink ref="AP27" r:id="rId157" xr:uid="{3BF54E6A-7CDA-47AD-99AF-55610FD38B05}"/>
    <hyperlink ref="BD27" r:id="rId158" xr:uid="{3F2F5094-3E1D-42B0-B322-36767FC776DB}"/>
    <hyperlink ref="BD4" r:id="rId159" xr:uid="{381B017C-7338-4842-8414-717F57AD49B7}"/>
    <hyperlink ref="BD11" r:id="rId160" xr:uid="{E24A2B41-596F-4AAE-A451-523753909D5C}"/>
    <hyperlink ref="BD12" r:id="rId161" xr:uid="{C426224A-4D11-409F-B688-69D3F94F37A3}"/>
    <hyperlink ref="BD28" r:id="rId162" xr:uid="{A5156389-5D5B-424F-A376-4507FC6027F2}"/>
    <hyperlink ref="AP28" r:id="rId163" xr:uid="{BA9C3779-F7DC-4369-9530-A8D23825B30D}"/>
    <hyperlink ref="AB28" r:id="rId164" xr:uid="{426C36E3-8086-47D5-B74E-6AD372BBFC58}"/>
    <hyperlink ref="N27" r:id="rId165" xr:uid="{664C3537-C97C-41FC-A025-B6EFD83575BE}"/>
    <hyperlink ref="A52" r:id="rId166" xr:uid="{40543E07-CB81-4799-AEF8-5E1CDAA5A638}"/>
  </hyperlinks>
  <pageMargins left="0.7" right="0.7" top="0.75" bottom="0.75" header="0.3" footer="0.3"/>
  <pageSetup orientation="portrait" horizontalDpi="4294967293" verticalDpi="0" r:id="rId16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D46EF-0B45-4C16-9AAD-645512A45405}">
  <dimension ref="A1:AX28"/>
  <sheetViews>
    <sheetView tabSelected="1" topLeftCell="X1" workbookViewId="0">
      <selection activeCell="AA28" sqref="AA28"/>
    </sheetView>
  </sheetViews>
  <sheetFormatPr defaultRowHeight="14.4" x14ac:dyDescent="0.3"/>
  <cols>
    <col min="1" max="1" width="66.77734375" bestFit="1" customWidth="1"/>
    <col min="2" max="2" width="10" bestFit="1" customWidth="1"/>
    <col min="3" max="3" width="9.109375" bestFit="1" customWidth="1"/>
    <col min="4" max="4" width="11.109375" bestFit="1" customWidth="1"/>
    <col min="5" max="5" width="9.77734375" bestFit="1" customWidth="1"/>
    <col min="6" max="6" width="9" bestFit="1" customWidth="1"/>
    <col min="7" max="7" width="11" bestFit="1" customWidth="1"/>
    <col min="9" max="9" width="66.77734375" bestFit="1" customWidth="1"/>
    <col min="10" max="10" width="9.88671875" bestFit="1" customWidth="1"/>
    <col min="11" max="11" width="9.109375" bestFit="1" customWidth="1"/>
    <col min="12" max="12" width="11.109375" bestFit="1" customWidth="1"/>
    <col min="13" max="13" width="9.77734375" bestFit="1" customWidth="1"/>
    <col min="14" max="14" width="9" bestFit="1" customWidth="1"/>
    <col min="15" max="15" width="11" bestFit="1" customWidth="1"/>
    <col min="17" max="17" width="66.77734375" bestFit="1" customWidth="1"/>
    <col min="18" max="18" width="10" bestFit="1" customWidth="1"/>
    <col min="19" max="19" width="9.21875" bestFit="1" customWidth="1"/>
    <col min="20" max="20" width="11.21875" bestFit="1" customWidth="1"/>
    <col min="21" max="21" width="9.88671875" bestFit="1" customWidth="1"/>
    <col min="22" max="22" width="9.109375" bestFit="1" customWidth="1"/>
    <col min="23" max="23" width="11.109375" bestFit="1" customWidth="1"/>
    <col min="25" max="25" width="66.77734375" bestFit="1" customWidth="1"/>
    <col min="26" max="26" width="10" bestFit="1" customWidth="1"/>
    <col min="27" max="27" width="9.21875" bestFit="1" customWidth="1"/>
    <col min="28" max="28" width="11.21875" bestFit="1" customWidth="1"/>
    <col min="29" max="29" width="9.88671875" bestFit="1" customWidth="1"/>
    <col min="30" max="30" width="9.109375" bestFit="1" customWidth="1"/>
    <col min="31" max="31" width="11.109375" bestFit="1" customWidth="1"/>
    <col min="35" max="35" width="11.6640625" bestFit="1" customWidth="1"/>
    <col min="36" max="38" width="9" bestFit="1" customWidth="1"/>
    <col min="40" max="40" width="17.21875" bestFit="1" customWidth="1"/>
    <col min="43" max="43" width="14.21875" bestFit="1" customWidth="1"/>
    <col min="46" max="46" width="13.44140625" bestFit="1" customWidth="1"/>
    <col min="49" max="49" width="15.44140625" bestFit="1" customWidth="1"/>
  </cols>
  <sheetData>
    <row r="1" spans="1:50" ht="15" thickBot="1" x14ac:dyDescent="0.35">
      <c r="A1" s="19" t="s">
        <v>518</v>
      </c>
      <c r="B1" s="19"/>
      <c r="C1" s="19"/>
      <c r="D1" s="19"/>
      <c r="E1" s="19"/>
      <c r="F1" s="19"/>
      <c r="G1" s="19"/>
      <c r="I1" s="19" t="s">
        <v>519</v>
      </c>
      <c r="J1" s="19"/>
      <c r="K1" s="19"/>
      <c r="L1" s="19"/>
      <c r="M1" s="19"/>
      <c r="N1" s="19"/>
      <c r="O1" s="19"/>
      <c r="Q1" s="19" t="s">
        <v>521</v>
      </c>
      <c r="R1" s="19"/>
      <c r="S1" s="19"/>
      <c r="T1" s="19"/>
      <c r="U1" s="19"/>
      <c r="V1" s="19"/>
      <c r="W1" s="19"/>
      <c r="Y1" s="19" t="s">
        <v>520</v>
      </c>
      <c r="Z1" s="19"/>
      <c r="AA1" s="19"/>
      <c r="AB1" s="19"/>
      <c r="AC1" s="19"/>
      <c r="AD1" s="19"/>
      <c r="AE1" s="19"/>
      <c r="AJ1" t="s">
        <v>572</v>
      </c>
      <c r="AK1" t="s">
        <v>573</v>
      </c>
      <c r="AL1" t="s">
        <v>45</v>
      </c>
    </row>
    <row r="2" spans="1:50" ht="15.6" thickTop="1" thickBot="1" x14ac:dyDescent="0.35">
      <c r="A2" s="14" t="s">
        <v>1</v>
      </c>
      <c r="B2" s="14" t="s">
        <v>498</v>
      </c>
      <c r="C2" s="14" t="s">
        <v>499</v>
      </c>
      <c r="D2" s="14" t="s">
        <v>500</v>
      </c>
      <c r="E2" s="14" t="s">
        <v>501</v>
      </c>
      <c r="F2" s="14" t="s">
        <v>502</v>
      </c>
      <c r="G2" s="14" t="s">
        <v>503</v>
      </c>
      <c r="I2" s="14" t="s">
        <v>1</v>
      </c>
      <c r="J2" s="14" t="s">
        <v>498</v>
      </c>
      <c r="K2" s="14" t="s">
        <v>499</v>
      </c>
      <c r="L2" s="14" t="s">
        <v>500</v>
      </c>
      <c r="M2" s="14" t="s">
        <v>501</v>
      </c>
      <c r="N2" s="14" t="s">
        <v>502</v>
      </c>
      <c r="O2" s="14" t="s">
        <v>503</v>
      </c>
      <c r="Q2" s="14" t="s">
        <v>1</v>
      </c>
      <c r="R2" s="14" t="s">
        <v>498</v>
      </c>
      <c r="S2" s="14" t="s">
        <v>499</v>
      </c>
      <c r="T2" s="14" t="s">
        <v>500</v>
      </c>
      <c r="U2" s="14" t="s">
        <v>501</v>
      </c>
      <c r="V2" s="14" t="s">
        <v>502</v>
      </c>
      <c r="W2" s="14" t="s">
        <v>503</v>
      </c>
      <c r="Y2" s="14" t="s">
        <v>1</v>
      </c>
      <c r="Z2" s="14" t="s">
        <v>498</v>
      </c>
      <c r="AA2" s="14" t="s">
        <v>499</v>
      </c>
      <c r="AB2" s="14" t="s">
        <v>500</v>
      </c>
      <c r="AC2" s="14" t="s">
        <v>501</v>
      </c>
      <c r="AD2" s="14" t="s">
        <v>502</v>
      </c>
      <c r="AE2" s="14" t="s">
        <v>503</v>
      </c>
      <c r="AI2" t="s">
        <v>75</v>
      </c>
      <c r="AJ2">
        <f>B24+J24+R24+Z24</f>
        <v>14416534</v>
      </c>
      <c r="AK2">
        <f>E24+M24+U24+AC24</f>
        <v>19186658</v>
      </c>
      <c r="AL2">
        <f>SUM(AJ2:AK2)</f>
        <v>33603192</v>
      </c>
      <c r="AN2" t="s">
        <v>574</v>
      </c>
      <c r="AO2" s="7">
        <f>AJ3/(AJ3+AJ4)</f>
        <v>0.56350677407266758</v>
      </c>
      <c r="AQ2" t="s">
        <v>576</v>
      </c>
      <c r="AR2" s="7">
        <f>AJ2/AL2</f>
        <v>0.42902275474306134</v>
      </c>
      <c r="AT2" t="s">
        <v>578</v>
      </c>
      <c r="AU2" s="7">
        <f>AJ3/(AJ3+AK3)</f>
        <v>0.30200726237555703</v>
      </c>
      <c r="AW2" t="s">
        <v>580</v>
      </c>
      <c r="AX2" s="7">
        <f>AJ4/(AJ4+AK4)</f>
        <v>0.62053036722406352</v>
      </c>
    </row>
    <row r="3" spans="1:50" x14ac:dyDescent="0.3">
      <c r="A3" t="s">
        <v>4</v>
      </c>
      <c r="B3">
        <v>170431</v>
      </c>
      <c r="C3">
        <v>1263</v>
      </c>
      <c r="D3">
        <v>10144</v>
      </c>
      <c r="E3">
        <v>807844</v>
      </c>
      <c r="F3">
        <v>44626</v>
      </c>
      <c r="G3">
        <v>1608</v>
      </c>
      <c r="I3" t="s">
        <v>4</v>
      </c>
      <c r="J3">
        <v>110032</v>
      </c>
      <c r="K3">
        <v>475</v>
      </c>
      <c r="L3">
        <v>3905</v>
      </c>
      <c r="M3">
        <v>873102</v>
      </c>
      <c r="N3">
        <v>38471</v>
      </c>
      <c r="O3">
        <v>1453</v>
      </c>
      <c r="Q3" t="s">
        <v>4</v>
      </c>
      <c r="R3">
        <v>120787</v>
      </c>
      <c r="S3">
        <v>628</v>
      </c>
      <c r="T3">
        <v>3890</v>
      </c>
      <c r="U3">
        <v>704336</v>
      </c>
      <c r="V3">
        <v>27516</v>
      </c>
      <c r="W3">
        <v>738</v>
      </c>
      <c r="Y3" t="s">
        <v>4</v>
      </c>
      <c r="Z3">
        <v>130311</v>
      </c>
      <c r="AA3">
        <v>882</v>
      </c>
      <c r="AB3">
        <v>4621</v>
      </c>
      <c r="AC3">
        <v>795685</v>
      </c>
      <c r="AD3">
        <v>40003</v>
      </c>
      <c r="AE3">
        <v>2156</v>
      </c>
      <c r="AI3" t="s">
        <v>76</v>
      </c>
      <c r="AJ3">
        <f>C24+K24+S24+AA24</f>
        <v>224061</v>
      </c>
      <c r="AK3">
        <f>F24+N24+V24+AD24</f>
        <v>517845</v>
      </c>
      <c r="AL3">
        <f>SUM(AJ3:AK3)</f>
        <v>741906</v>
      </c>
      <c r="AN3" t="s">
        <v>575</v>
      </c>
      <c r="AO3" s="7">
        <f>AK3/(AK3+AK4)</f>
        <v>0.82990640725664289</v>
      </c>
      <c r="AQ3" t="s">
        <v>577</v>
      </c>
      <c r="AR3" s="7">
        <f>AK2/AL2</f>
        <v>0.57097724525693871</v>
      </c>
      <c r="AT3" t="s">
        <v>579</v>
      </c>
      <c r="AU3" s="7">
        <f>AK3/(AK3+AJ3)</f>
        <v>0.69799273762444303</v>
      </c>
      <c r="AW3" t="s">
        <v>581</v>
      </c>
      <c r="AX3" s="7">
        <f>AK4/(AK4+AJ4)</f>
        <v>0.37946963277593648</v>
      </c>
    </row>
    <row r="4" spans="1:50" x14ac:dyDescent="0.3">
      <c r="A4" t="s">
        <v>5</v>
      </c>
      <c r="B4">
        <v>40719</v>
      </c>
      <c r="C4">
        <v>0</v>
      </c>
      <c r="D4">
        <v>0</v>
      </c>
      <c r="E4">
        <v>425222</v>
      </c>
      <c r="F4">
        <v>0</v>
      </c>
      <c r="G4">
        <v>0</v>
      </c>
      <c r="I4" t="s">
        <v>5</v>
      </c>
      <c r="J4">
        <v>40463</v>
      </c>
      <c r="K4">
        <v>0</v>
      </c>
      <c r="L4">
        <v>0</v>
      </c>
      <c r="M4" s="13">
        <v>337717</v>
      </c>
      <c r="N4">
        <v>15502</v>
      </c>
      <c r="O4">
        <v>601</v>
      </c>
      <c r="Q4" t="s">
        <v>5</v>
      </c>
      <c r="R4">
        <v>24979</v>
      </c>
      <c r="S4">
        <v>0</v>
      </c>
      <c r="T4">
        <v>0</v>
      </c>
      <c r="U4" s="13">
        <v>252094</v>
      </c>
      <c r="V4">
        <v>0</v>
      </c>
      <c r="W4">
        <v>0</v>
      </c>
      <c r="Y4" t="s">
        <v>5</v>
      </c>
      <c r="Z4">
        <v>31091</v>
      </c>
      <c r="AA4">
        <v>0</v>
      </c>
      <c r="AB4">
        <v>0</v>
      </c>
      <c r="AC4" s="13">
        <v>495442</v>
      </c>
      <c r="AD4">
        <v>0</v>
      </c>
      <c r="AE4">
        <v>0</v>
      </c>
      <c r="AI4" t="s">
        <v>77</v>
      </c>
      <c r="AJ4">
        <f>D24+L24+T24+AB24</f>
        <v>173558</v>
      </c>
      <c r="AK4">
        <f>G24+O24+W24+AE24</f>
        <v>106135</v>
      </c>
      <c r="AL4">
        <f>SUM(AJ4:AK4)</f>
        <v>279693</v>
      </c>
    </row>
    <row r="5" spans="1:50" x14ac:dyDescent="0.3">
      <c r="A5" t="s">
        <v>504</v>
      </c>
      <c r="B5">
        <v>260303</v>
      </c>
      <c r="C5">
        <v>6316</v>
      </c>
      <c r="D5">
        <v>6435</v>
      </c>
      <c r="E5">
        <v>138639</v>
      </c>
      <c r="F5">
        <v>15649</v>
      </c>
      <c r="G5">
        <v>1134</v>
      </c>
      <c r="I5" t="s">
        <v>504</v>
      </c>
      <c r="J5">
        <v>224746</v>
      </c>
      <c r="K5">
        <v>5005</v>
      </c>
      <c r="L5">
        <v>3815</v>
      </c>
      <c r="M5">
        <v>107886</v>
      </c>
      <c r="N5">
        <v>10200</v>
      </c>
      <c r="O5">
        <v>729</v>
      </c>
      <c r="Q5" t="s">
        <v>504</v>
      </c>
      <c r="R5">
        <v>195804</v>
      </c>
      <c r="S5">
        <v>4949</v>
      </c>
      <c r="T5">
        <v>2417</v>
      </c>
      <c r="U5">
        <v>83021</v>
      </c>
      <c r="V5">
        <v>9149</v>
      </c>
      <c r="W5">
        <v>1013</v>
      </c>
      <c r="Y5" t="s">
        <v>504</v>
      </c>
      <c r="Z5">
        <v>232576</v>
      </c>
      <c r="AA5">
        <v>5801</v>
      </c>
      <c r="AB5">
        <v>3400</v>
      </c>
      <c r="AC5">
        <v>106028</v>
      </c>
      <c r="AD5">
        <v>12780</v>
      </c>
      <c r="AE5">
        <v>886</v>
      </c>
    </row>
    <row r="6" spans="1:50" x14ac:dyDescent="0.3">
      <c r="A6" t="s">
        <v>10</v>
      </c>
      <c r="B6">
        <v>805375</v>
      </c>
      <c r="C6">
        <v>15635</v>
      </c>
      <c r="D6">
        <v>9334</v>
      </c>
      <c r="E6">
        <v>333170</v>
      </c>
      <c r="F6">
        <v>5532</v>
      </c>
      <c r="G6">
        <v>4071</v>
      </c>
      <c r="I6" t="s">
        <v>10</v>
      </c>
      <c r="J6">
        <v>437249</v>
      </c>
      <c r="K6">
        <v>9203</v>
      </c>
      <c r="L6">
        <v>4075</v>
      </c>
      <c r="M6">
        <v>225583</v>
      </c>
      <c r="N6">
        <v>2709</v>
      </c>
      <c r="O6">
        <v>2816</v>
      </c>
      <c r="Q6" t="s">
        <v>10</v>
      </c>
      <c r="R6">
        <v>518564</v>
      </c>
      <c r="S6">
        <v>10917</v>
      </c>
      <c r="T6">
        <v>4656</v>
      </c>
      <c r="U6">
        <v>182809</v>
      </c>
      <c r="V6">
        <v>1701</v>
      </c>
      <c r="W6">
        <v>1530</v>
      </c>
      <c r="Y6" t="s">
        <v>10</v>
      </c>
      <c r="Z6">
        <v>506271</v>
      </c>
      <c r="AA6">
        <v>10201</v>
      </c>
      <c r="AB6">
        <v>4333</v>
      </c>
      <c r="AC6">
        <v>173453</v>
      </c>
      <c r="AD6">
        <v>1685</v>
      </c>
      <c r="AE6">
        <v>2130</v>
      </c>
    </row>
    <row r="7" spans="1:50" x14ac:dyDescent="0.3">
      <c r="A7" t="s">
        <v>12</v>
      </c>
      <c r="B7">
        <v>311644</v>
      </c>
      <c r="C7">
        <v>4679</v>
      </c>
      <c r="D7">
        <v>2730</v>
      </c>
      <c r="E7">
        <v>343448</v>
      </c>
      <c r="F7">
        <v>5402</v>
      </c>
      <c r="G7">
        <v>2671</v>
      </c>
      <c r="I7" t="s">
        <v>12</v>
      </c>
      <c r="J7">
        <v>332653</v>
      </c>
      <c r="K7">
        <v>3625</v>
      </c>
      <c r="L7">
        <v>1940</v>
      </c>
      <c r="M7">
        <v>381364</v>
      </c>
      <c r="N7">
        <v>4217</v>
      </c>
      <c r="O7">
        <v>1808</v>
      </c>
      <c r="Q7" t="s">
        <v>12</v>
      </c>
      <c r="R7">
        <v>454343</v>
      </c>
      <c r="S7">
        <v>4719</v>
      </c>
      <c r="T7">
        <v>1994</v>
      </c>
      <c r="U7">
        <v>320689</v>
      </c>
      <c r="V7">
        <v>3368</v>
      </c>
      <c r="W7">
        <v>1580</v>
      </c>
      <c r="Y7" t="s">
        <v>12</v>
      </c>
      <c r="Z7">
        <v>319964</v>
      </c>
      <c r="AA7">
        <v>3634</v>
      </c>
      <c r="AB7">
        <v>3316</v>
      </c>
      <c r="AC7">
        <v>524636</v>
      </c>
      <c r="AD7">
        <v>7409</v>
      </c>
      <c r="AE7">
        <v>3930</v>
      </c>
    </row>
    <row r="8" spans="1:50" x14ac:dyDescent="0.3">
      <c r="A8" t="s">
        <v>14</v>
      </c>
      <c r="B8">
        <v>664419</v>
      </c>
      <c r="C8">
        <v>9024</v>
      </c>
      <c r="D8">
        <v>6815</v>
      </c>
      <c r="E8">
        <v>402616</v>
      </c>
      <c r="F8">
        <v>4488</v>
      </c>
      <c r="G8">
        <v>3474</v>
      </c>
      <c r="I8" t="s">
        <v>14</v>
      </c>
      <c r="J8">
        <v>704023</v>
      </c>
      <c r="K8">
        <v>9224</v>
      </c>
      <c r="L8">
        <v>7067</v>
      </c>
      <c r="M8">
        <v>339291</v>
      </c>
      <c r="N8">
        <v>3023</v>
      </c>
      <c r="O8">
        <v>2749</v>
      </c>
      <c r="Q8" t="s">
        <v>14</v>
      </c>
      <c r="R8">
        <v>594194</v>
      </c>
      <c r="S8">
        <v>3787</v>
      </c>
      <c r="T8">
        <v>1044</v>
      </c>
      <c r="U8">
        <v>461384</v>
      </c>
      <c r="V8">
        <v>6491</v>
      </c>
      <c r="W8">
        <v>3211</v>
      </c>
      <c r="Y8" t="s">
        <v>14</v>
      </c>
      <c r="Z8">
        <v>440564</v>
      </c>
      <c r="AA8">
        <v>5778</v>
      </c>
      <c r="AB8">
        <v>4469</v>
      </c>
      <c r="AC8">
        <v>304325</v>
      </c>
      <c r="AD8">
        <v>4158</v>
      </c>
      <c r="AE8">
        <v>2681</v>
      </c>
    </row>
    <row r="9" spans="1:50" x14ac:dyDescent="0.3">
      <c r="A9" t="s">
        <v>505</v>
      </c>
      <c r="B9">
        <v>608412</v>
      </c>
      <c r="C9">
        <v>13854</v>
      </c>
      <c r="D9">
        <v>7249</v>
      </c>
      <c r="E9">
        <v>348423</v>
      </c>
      <c r="F9">
        <v>12069</v>
      </c>
      <c r="G9">
        <v>1731</v>
      </c>
      <c r="I9" t="s">
        <v>505</v>
      </c>
      <c r="J9">
        <v>413173</v>
      </c>
      <c r="K9">
        <v>7708</v>
      </c>
      <c r="L9">
        <v>4784</v>
      </c>
      <c r="M9">
        <v>313162</v>
      </c>
      <c r="N9">
        <v>6252</v>
      </c>
      <c r="O9">
        <v>631</v>
      </c>
      <c r="Q9" t="s">
        <v>505</v>
      </c>
      <c r="R9">
        <v>653215</v>
      </c>
      <c r="S9">
        <v>14324</v>
      </c>
      <c r="T9">
        <v>5395</v>
      </c>
      <c r="U9">
        <v>191695</v>
      </c>
      <c r="V9">
        <v>4639</v>
      </c>
      <c r="W9">
        <v>315</v>
      </c>
      <c r="Y9" t="s">
        <v>505</v>
      </c>
      <c r="Z9">
        <v>774597</v>
      </c>
      <c r="AA9">
        <v>16487</v>
      </c>
      <c r="AB9">
        <v>16470</v>
      </c>
      <c r="AC9">
        <v>501310</v>
      </c>
      <c r="AD9">
        <v>18618</v>
      </c>
      <c r="AE9">
        <v>4031</v>
      </c>
    </row>
    <row r="10" spans="1:50" x14ac:dyDescent="0.3">
      <c r="A10" t="s">
        <v>18</v>
      </c>
      <c r="B10">
        <v>497333</v>
      </c>
      <c r="C10">
        <v>4190</v>
      </c>
      <c r="D10">
        <v>4803</v>
      </c>
      <c r="E10">
        <v>264399</v>
      </c>
      <c r="F10">
        <v>3905</v>
      </c>
      <c r="G10">
        <v>1712</v>
      </c>
      <c r="I10" t="s">
        <v>18</v>
      </c>
      <c r="J10">
        <v>141171</v>
      </c>
      <c r="K10">
        <v>1582</v>
      </c>
      <c r="L10">
        <v>961</v>
      </c>
      <c r="M10">
        <v>698825</v>
      </c>
      <c r="N10">
        <v>9732</v>
      </c>
      <c r="O10">
        <v>5153</v>
      </c>
      <c r="Q10" t="s">
        <v>18</v>
      </c>
      <c r="R10">
        <v>191136</v>
      </c>
      <c r="S10">
        <v>2703</v>
      </c>
      <c r="T10">
        <v>1502</v>
      </c>
      <c r="U10">
        <v>195131</v>
      </c>
      <c r="V10">
        <v>2286</v>
      </c>
      <c r="W10">
        <v>1076</v>
      </c>
      <c r="Y10" t="s">
        <v>18</v>
      </c>
      <c r="Z10">
        <v>124077</v>
      </c>
      <c r="AA10">
        <v>1671</v>
      </c>
      <c r="AB10">
        <v>1687</v>
      </c>
      <c r="AC10">
        <v>319002</v>
      </c>
      <c r="AD10">
        <v>4335</v>
      </c>
      <c r="AE10">
        <v>2316</v>
      </c>
    </row>
    <row r="11" spans="1:50" x14ac:dyDescent="0.3">
      <c r="A11" t="s">
        <v>20</v>
      </c>
      <c r="B11">
        <v>245610</v>
      </c>
      <c r="C11">
        <v>3765</v>
      </c>
      <c r="D11">
        <v>3992</v>
      </c>
      <c r="E11">
        <v>63827</v>
      </c>
      <c r="F11">
        <v>1949</v>
      </c>
      <c r="G11">
        <v>465</v>
      </c>
      <c r="I11" t="s">
        <v>20</v>
      </c>
      <c r="J11">
        <v>38599</v>
      </c>
      <c r="K11">
        <v>425</v>
      </c>
      <c r="L11">
        <v>204</v>
      </c>
      <c r="M11" s="13">
        <v>45802</v>
      </c>
      <c r="N11">
        <v>1023</v>
      </c>
      <c r="O11">
        <v>179</v>
      </c>
      <c r="Q11" t="s">
        <v>20</v>
      </c>
      <c r="R11">
        <v>97358</v>
      </c>
      <c r="S11">
        <v>1150</v>
      </c>
      <c r="T11">
        <v>395</v>
      </c>
      <c r="U11" s="13">
        <v>74863</v>
      </c>
      <c r="V11">
        <v>2266</v>
      </c>
      <c r="W11">
        <v>355</v>
      </c>
      <c r="Y11" t="s">
        <v>20</v>
      </c>
      <c r="Z11">
        <v>56579</v>
      </c>
      <c r="AA11">
        <v>826</v>
      </c>
      <c r="AB11">
        <v>556</v>
      </c>
      <c r="AC11" s="13">
        <v>295887</v>
      </c>
      <c r="AD11">
        <v>7510</v>
      </c>
      <c r="AE11">
        <v>2365</v>
      </c>
    </row>
    <row r="12" spans="1:50" x14ac:dyDescent="0.3">
      <c r="A12" t="s">
        <v>506</v>
      </c>
      <c r="B12">
        <v>74391</v>
      </c>
      <c r="C12">
        <v>1584</v>
      </c>
      <c r="D12">
        <v>1137</v>
      </c>
      <c r="E12">
        <v>262744</v>
      </c>
      <c r="F12">
        <v>7968</v>
      </c>
      <c r="G12">
        <v>1909</v>
      </c>
      <c r="I12" t="s">
        <v>506</v>
      </c>
      <c r="J12">
        <v>157149</v>
      </c>
      <c r="K12">
        <v>1810</v>
      </c>
      <c r="L12">
        <v>651</v>
      </c>
      <c r="M12">
        <v>296233</v>
      </c>
      <c r="N12">
        <v>7225</v>
      </c>
      <c r="O12">
        <v>1332</v>
      </c>
      <c r="Q12" t="s">
        <v>506</v>
      </c>
      <c r="R12">
        <v>253723</v>
      </c>
      <c r="S12">
        <v>2861</v>
      </c>
      <c r="T12">
        <v>1118</v>
      </c>
      <c r="U12">
        <v>90960</v>
      </c>
      <c r="V12">
        <v>1595</v>
      </c>
      <c r="W12">
        <v>356</v>
      </c>
      <c r="Y12" t="s">
        <v>506</v>
      </c>
      <c r="Z12">
        <v>78567</v>
      </c>
      <c r="AA12">
        <v>1164</v>
      </c>
      <c r="AB12">
        <v>542</v>
      </c>
      <c r="AC12">
        <v>152385</v>
      </c>
      <c r="AD12">
        <v>2663</v>
      </c>
      <c r="AE12">
        <v>799</v>
      </c>
    </row>
    <row r="13" spans="1:50" x14ac:dyDescent="0.3">
      <c r="A13" t="s">
        <v>24</v>
      </c>
      <c r="B13">
        <v>49207</v>
      </c>
      <c r="C13">
        <v>666</v>
      </c>
      <c r="D13">
        <v>729</v>
      </c>
      <c r="E13">
        <v>205137</v>
      </c>
      <c r="F13">
        <v>5331</v>
      </c>
      <c r="G13">
        <v>1660</v>
      </c>
      <c r="I13" t="s">
        <v>24</v>
      </c>
      <c r="J13">
        <v>58192</v>
      </c>
      <c r="K13">
        <v>539</v>
      </c>
      <c r="L13">
        <v>589</v>
      </c>
      <c r="M13">
        <v>341424</v>
      </c>
      <c r="N13">
        <v>5847</v>
      </c>
      <c r="O13">
        <v>2417</v>
      </c>
      <c r="Q13" t="s">
        <v>24</v>
      </c>
      <c r="R13">
        <v>377825</v>
      </c>
      <c r="S13">
        <v>5240</v>
      </c>
      <c r="T13">
        <v>3316</v>
      </c>
      <c r="U13">
        <v>137236</v>
      </c>
      <c r="V13">
        <v>2504</v>
      </c>
      <c r="W13">
        <v>658</v>
      </c>
      <c r="Y13" t="s">
        <v>24</v>
      </c>
      <c r="Z13">
        <v>92550</v>
      </c>
      <c r="AA13">
        <v>1054</v>
      </c>
      <c r="AB13">
        <v>1182</v>
      </c>
      <c r="AC13">
        <v>248331</v>
      </c>
      <c r="AD13">
        <v>5551</v>
      </c>
      <c r="AE13">
        <v>1693</v>
      </c>
    </row>
    <row r="14" spans="1:50" x14ac:dyDescent="0.3">
      <c r="A14" t="s">
        <v>27</v>
      </c>
      <c r="B14">
        <v>16717</v>
      </c>
      <c r="C14">
        <v>255</v>
      </c>
      <c r="D14">
        <v>296</v>
      </c>
      <c r="E14">
        <v>58207</v>
      </c>
      <c r="F14">
        <v>1204</v>
      </c>
      <c r="G14">
        <v>445</v>
      </c>
      <c r="I14" t="s">
        <v>27</v>
      </c>
      <c r="J14">
        <v>14147</v>
      </c>
      <c r="K14">
        <v>190</v>
      </c>
      <c r="L14">
        <v>107</v>
      </c>
      <c r="M14">
        <v>49166</v>
      </c>
      <c r="N14">
        <v>1679</v>
      </c>
      <c r="O14">
        <v>254</v>
      </c>
      <c r="Q14" t="s">
        <v>27</v>
      </c>
      <c r="R14">
        <v>17102</v>
      </c>
      <c r="S14">
        <v>228</v>
      </c>
      <c r="T14">
        <v>148</v>
      </c>
      <c r="U14">
        <v>40171</v>
      </c>
      <c r="V14">
        <v>1395</v>
      </c>
      <c r="W14">
        <v>234</v>
      </c>
      <c r="Y14" t="s">
        <v>27</v>
      </c>
      <c r="Z14">
        <v>110963</v>
      </c>
      <c r="AA14">
        <v>1541</v>
      </c>
      <c r="AB14">
        <v>1476</v>
      </c>
      <c r="AC14">
        <v>41922</v>
      </c>
      <c r="AD14">
        <v>1578</v>
      </c>
      <c r="AE14">
        <v>296</v>
      </c>
    </row>
    <row r="15" spans="1:50" x14ac:dyDescent="0.3">
      <c r="A15" t="s">
        <v>28</v>
      </c>
      <c r="B15">
        <v>14260</v>
      </c>
      <c r="C15">
        <v>218</v>
      </c>
      <c r="D15">
        <v>596</v>
      </c>
      <c r="E15">
        <v>10411</v>
      </c>
      <c r="F15">
        <v>929</v>
      </c>
      <c r="G15">
        <v>115</v>
      </c>
      <c r="I15" t="s">
        <v>28</v>
      </c>
      <c r="J15">
        <v>6034</v>
      </c>
      <c r="K15">
        <v>59</v>
      </c>
      <c r="L15">
        <v>179</v>
      </c>
      <c r="M15">
        <v>12576</v>
      </c>
      <c r="N15">
        <v>4132</v>
      </c>
      <c r="O15">
        <v>1112</v>
      </c>
      <c r="Q15" t="s">
        <v>28</v>
      </c>
      <c r="R15">
        <v>1767</v>
      </c>
      <c r="S15">
        <v>27</v>
      </c>
      <c r="T15">
        <v>21</v>
      </c>
      <c r="U15">
        <v>17747</v>
      </c>
      <c r="V15">
        <v>760</v>
      </c>
      <c r="W15">
        <v>87</v>
      </c>
      <c r="Y15" t="s">
        <v>28</v>
      </c>
      <c r="Z15">
        <v>1684</v>
      </c>
      <c r="AA15">
        <v>36</v>
      </c>
      <c r="AB15">
        <v>56</v>
      </c>
      <c r="AC15">
        <v>15135</v>
      </c>
      <c r="AD15">
        <v>776</v>
      </c>
      <c r="AE15">
        <v>84</v>
      </c>
    </row>
    <row r="16" spans="1:50" x14ac:dyDescent="0.3">
      <c r="A16" t="s">
        <v>514</v>
      </c>
      <c r="B16">
        <v>132901</v>
      </c>
      <c r="C16">
        <v>2852</v>
      </c>
      <c r="D16">
        <v>5600</v>
      </c>
      <c r="E16">
        <v>14932</v>
      </c>
      <c r="F16">
        <v>1249</v>
      </c>
      <c r="G16">
        <v>48</v>
      </c>
      <c r="I16" t="s">
        <v>514</v>
      </c>
      <c r="J16">
        <v>33184</v>
      </c>
      <c r="K16">
        <v>708</v>
      </c>
      <c r="L16">
        <v>446</v>
      </c>
      <c r="M16" s="13">
        <v>10987</v>
      </c>
      <c r="N16">
        <v>820</v>
      </c>
      <c r="O16">
        <v>20</v>
      </c>
      <c r="Q16" t="s">
        <v>514</v>
      </c>
      <c r="R16">
        <v>41140</v>
      </c>
      <c r="S16">
        <v>1129</v>
      </c>
      <c r="T16">
        <v>431</v>
      </c>
      <c r="U16" s="13">
        <v>4314</v>
      </c>
      <c r="V16">
        <v>457</v>
      </c>
      <c r="W16">
        <v>14</v>
      </c>
      <c r="Y16" t="s">
        <v>514</v>
      </c>
      <c r="Z16">
        <v>28461</v>
      </c>
      <c r="AA16">
        <v>798</v>
      </c>
      <c r="AB16">
        <v>550</v>
      </c>
      <c r="AC16" s="13">
        <v>4409</v>
      </c>
      <c r="AD16">
        <v>571</v>
      </c>
      <c r="AE16">
        <v>19</v>
      </c>
    </row>
    <row r="17" spans="1:31" x14ac:dyDescent="0.3">
      <c r="A17" t="s">
        <v>32</v>
      </c>
      <c r="B17">
        <v>24804</v>
      </c>
      <c r="C17">
        <v>569</v>
      </c>
      <c r="D17">
        <v>581</v>
      </c>
      <c r="E17">
        <v>46013</v>
      </c>
      <c r="F17">
        <v>1186</v>
      </c>
      <c r="G17">
        <v>496</v>
      </c>
      <c r="I17" t="s">
        <v>32</v>
      </c>
      <c r="J17">
        <v>12771</v>
      </c>
      <c r="K17">
        <v>206</v>
      </c>
      <c r="L17">
        <v>175</v>
      </c>
      <c r="M17" s="13">
        <v>29113</v>
      </c>
      <c r="N17">
        <v>656</v>
      </c>
      <c r="O17">
        <v>191</v>
      </c>
      <c r="Q17" t="s">
        <v>32</v>
      </c>
      <c r="R17">
        <v>11643</v>
      </c>
      <c r="S17">
        <v>231</v>
      </c>
      <c r="T17">
        <v>128</v>
      </c>
      <c r="U17" s="13">
        <v>12024</v>
      </c>
      <c r="V17">
        <v>350</v>
      </c>
      <c r="W17">
        <v>87</v>
      </c>
      <c r="Y17" t="s">
        <v>32</v>
      </c>
      <c r="Z17">
        <v>11560</v>
      </c>
      <c r="AA17">
        <v>230</v>
      </c>
      <c r="AB17">
        <v>262</v>
      </c>
      <c r="AC17" s="13">
        <v>49008</v>
      </c>
      <c r="AD17">
        <v>1283</v>
      </c>
      <c r="AE17">
        <v>427</v>
      </c>
    </row>
    <row r="18" spans="1:31" x14ac:dyDescent="0.3">
      <c r="A18" t="s">
        <v>34</v>
      </c>
      <c r="B18">
        <v>1231</v>
      </c>
      <c r="C18">
        <v>32</v>
      </c>
      <c r="D18">
        <v>36</v>
      </c>
      <c r="E18">
        <v>2695</v>
      </c>
      <c r="F18">
        <v>134</v>
      </c>
      <c r="G18">
        <v>33</v>
      </c>
      <c r="I18" t="s">
        <v>34</v>
      </c>
      <c r="J18">
        <v>1062</v>
      </c>
      <c r="K18">
        <v>25</v>
      </c>
      <c r="L18">
        <v>11</v>
      </c>
      <c r="M18" s="13">
        <v>9906</v>
      </c>
      <c r="N18">
        <v>475</v>
      </c>
      <c r="O18">
        <v>88</v>
      </c>
      <c r="Q18" t="s">
        <v>34</v>
      </c>
      <c r="R18">
        <v>656</v>
      </c>
      <c r="S18">
        <v>6</v>
      </c>
      <c r="T18">
        <v>16</v>
      </c>
      <c r="U18" s="13">
        <v>3205</v>
      </c>
      <c r="V18">
        <v>232</v>
      </c>
      <c r="W18">
        <v>35</v>
      </c>
      <c r="Y18" t="s">
        <v>34</v>
      </c>
      <c r="Z18">
        <v>2481</v>
      </c>
      <c r="AA18">
        <v>48</v>
      </c>
      <c r="AB18">
        <v>50</v>
      </c>
      <c r="AC18" s="13">
        <v>1393</v>
      </c>
      <c r="AD18">
        <v>114</v>
      </c>
      <c r="AE18">
        <v>15</v>
      </c>
    </row>
    <row r="19" spans="1:31" x14ac:dyDescent="0.3">
      <c r="A19" t="s">
        <v>36</v>
      </c>
      <c r="B19">
        <v>36001</v>
      </c>
      <c r="C19">
        <v>0</v>
      </c>
      <c r="D19">
        <v>0</v>
      </c>
      <c r="E19">
        <v>31158</v>
      </c>
      <c r="F19">
        <v>0</v>
      </c>
      <c r="G19">
        <v>0</v>
      </c>
      <c r="I19" t="s">
        <v>36</v>
      </c>
      <c r="J19">
        <v>35980</v>
      </c>
      <c r="K19">
        <v>0</v>
      </c>
      <c r="L19">
        <v>0</v>
      </c>
      <c r="M19">
        <v>37825</v>
      </c>
      <c r="N19">
        <v>0</v>
      </c>
      <c r="O19">
        <v>0</v>
      </c>
      <c r="Q19" t="s">
        <v>36</v>
      </c>
      <c r="R19">
        <v>38488</v>
      </c>
      <c r="S19">
        <v>0</v>
      </c>
      <c r="T19">
        <v>0</v>
      </c>
      <c r="U19">
        <v>74046</v>
      </c>
      <c r="V19">
        <v>0</v>
      </c>
      <c r="W19">
        <v>0</v>
      </c>
      <c r="Y19" t="s">
        <v>36</v>
      </c>
      <c r="Z19">
        <v>23880</v>
      </c>
      <c r="AA19">
        <v>0</v>
      </c>
      <c r="AB19">
        <v>0</v>
      </c>
      <c r="AC19">
        <v>38529</v>
      </c>
      <c r="AD19">
        <v>0</v>
      </c>
      <c r="AE19">
        <v>0</v>
      </c>
    </row>
    <row r="20" spans="1:31" x14ac:dyDescent="0.3">
      <c r="A20" t="s">
        <v>38</v>
      </c>
      <c r="B20">
        <v>62783</v>
      </c>
      <c r="C20">
        <v>1206</v>
      </c>
      <c r="D20">
        <v>1365</v>
      </c>
      <c r="E20">
        <v>646190</v>
      </c>
      <c r="F20">
        <v>18319</v>
      </c>
      <c r="G20">
        <v>7004</v>
      </c>
      <c r="I20" t="s">
        <v>38</v>
      </c>
      <c r="J20">
        <v>33703</v>
      </c>
      <c r="K20">
        <v>640</v>
      </c>
      <c r="L20">
        <v>455</v>
      </c>
      <c r="M20">
        <v>1026092</v>
      </c>
      <c r="N20">
        <v>26144</v>
      </c>
      <c r="O20">
        <v>5935</v>
      </c>
      <c r="Q20" t="s">
        <v>38</v>
      </c>
      <c r="R20">
        <v>53670</v>
      </c>
      <c r="S20">
        <v>1037</v>
      </c>
      <c r="T20">
        <v>688</v>
      </c>
      <c r="U20">
        <v>765662</v>
      </c>
      <c r="V20">
        <v>20149</v>
      </c>
      <c r="W20">
        <v>2854</v>
      </c>
      <c r="Y20" t="s">
        <v>38</v>
      </c>
      <c r="Z20">
        <v>146207</v>
      </c>
      <c r="AA20">
        <v>2680</v>
      </c>
      <c r="AB20">
        <v>4129</v>
      </c>
      <c r="AC20">
        <v>1298840</v>
      </c>
      <c r="AD20">
        <v>40364</v>
      </c>
      <c r="AE20">
        <v>7610</v>
      </c>
    </row>
    <row r="21" spans="1:31" x14ac:dyDescent="0.3">
      <c r="A21" t="s">
        <v>40</v>
      </c>
      <c r="B21">
        <v>48286</v>
      </c>
      <c r="C21">
        <v>569</v>
      </c>
      <c r="D21">
        <v>385</v>
      </c>
      <c r="E21">
        <v>8942</v>
      </c>
      <c r="F21">
        <v>128</v>
      </c>
      <c r="G21">
        <v>117</v>
      </c>
      <c r="I21" t="s">
        <v>40</v>
      </c>
      <c r="J21">
        <v>35119</v>
      </c>
      <c r="K21">
        <v>364</v>
      </c>
      <c r="L21">
        <v>418</v>
      </c>
      <c r="M21" s="13">
        <v>46222</v>
      </c>
      <c r="N21">
        <v>963</v>
      </c>
      <c r="O21">
        <v>219</v>
      </c>
      <c r="Q21" t="s">
        <v>40</v>
      </c>
      <c r="R21">
        <v>104877</v>
      </c>
      <c r="S21">
        <v>1367</v>
      </c>
      <c r="T21">
        <v>823</v>
      </c>
      <c r="U21" s="13">
        <v>40205</v>
      </c>
      <c r="V21">
        <v>934</v>
      </c>
      <c r="W21">
        <v>335</v>
      </c>
      <c r="Y21" t="s">
        <v>40</v>
      </c>
      <c r="Z21">
        <v>92748</v>
      </c>
      <c r="AA21">
        <v>1332</v>
      </c>
      <c r="AB21">
        <v>920</v>
      </c>
      <c r="AC21" s="13">
        <v>197149</v>
      </c>
      <c r="AD21">
        <v>5745</v>
      </c>
      <c r="AE21">
        <v>1705</v>
      </c>
    </row>
    <row r="22" spans="1:31" x14ac:dyDescent="0.3">
      <c r="A22" t="s">
        <v>41</v>
      </c>
      <c r="B22">
        <v>3383</v>
      </c>
      <c r="C22">
        <v>50</v>
      </c>
      <c r="D22">
        <v>139</v>
      </c>
      <c r="E22">
        <v>29173</v>
      </c>
      <c r="F22">
        <v>1017</v>
      </c>
      <c r="G22">
        <v>213</v>
      </c>
      <c r="I22" t="s">
        <v>41</v>
      </c>
      <c r="J22">
        <v>8509</v>
      </c>
      <c r="K22">
        <v>126</v>
      </c>
      <c r="L22">
        <v>174</v>
      </c>
      <c r="M22">
        <v>14613</v>
      </c>
      <c r="N22">
        <v>485</v>
      </c>
      <c r="O22">
        <v>74</v>
      </c>
      <c r="Q22" t="s">
        <v>41</v>
      </c>
      <c r="R22">
        <v>31409</v>
      </c>
      <c r="S22">
        <v>157</v>
      </c>
      <c r="T22">
        <v>83</v>
      </c>
      <c r="U22">
        <v>11291</v>
      </c>
      <c r="V22">
        <v>313</v>
      </c>
      <c r="W22">
        <v>53</v>
      </c>
      <c r="Y22" t="s">
        <v>41</v>
      </c>
      <c r="Z22">
        <v>2693</v>
      </c>
      <c r="AA22">
        <v>53</v>
      </c>
      <c r="AB22">
        <v>96</v>
      </c>
      <c r="AC22">
        <v>10535</v>
      </c>
      <c r="AD22">
        <v>416</v>
      </c>
      <c r="AE22">
        <v>74</v>
      </c>
    </row>
    <row r="23" spans="1:31" ht="15" thickBot="1" x14ac:dyDescent="0.35">
      <c r="A23" t="s">
        <v>44</v>
      </c>
      <c r="B23">
        <v>118569</v>
      </c>
      <c r="C23">
        <v>1332</v>
      </c>
      <c r="D23">
        <v>1669</v>
      </c>
      <c r="E23">
        <v>74863</v>
      </c>
      <c r="F23">
        <v>2283</v>
      </c>
      <c r="G23">
        <v>569</v>
      </c>
      <c r="I23" t="s">
        <v>44</v>
      </c>
      <c r="J23">
        <v>179253</v>
      </c>
      <c r="K23">
        <v>1918</v>
      </c>
      <c r="L23">
        <v>1579</v>
      </c>
      <c r="M23">
        <v>160796</v>
      </c>
      <c r="N23">
        <v>2248</v>
      </c>
      <c r="O23">
        <v>720</v>
      </c>
      <c r="Q23" t="s">
        <v>44</v>
      </c>
      <c r="R23">
        <v>117225</v>
      </c>
      <c r="S23">
        <v>1410</v>
      </c>
      <c r="T23">
        <v>671</v>
      </c>
      <c r="U23">
        <v>43905</v>
      </c>
      <c r="V23">
        <v>577</v>
      </c>
      <c r="W23">
        <v>224</v>
      </c>
      <c r="Y23" t="s">
        <v>44</v>
      </c>
      <c r="Z23">
        <v>104814</v>
      </c>
      <c r="AA23">
        <v>1084</v>
      </c>
      <c r="AB23">
        <v>1137</v>
      </c>
      <c r="AC23">
        <v>30728</v>
      </c>
      <c r="AD23">
        <v>433</v>
      </c>
      <c r="AE23">
        <v>207</v>
      </c>
    </row>
    <row r="24" spans="1:31" x14ac:dyDescent="0.3">
      <c r="A24" s="15" t="s">
        <v>45</v>
      </c>
      <c r="B24" s="15">
        <f>SUM(B3:B23)</f>
        <v>4186779</v>
      </c>
      <c r="C24" s="15">
        <f t="shared" ref="C24:G24" si="0">SUM(C3:C23)</f>
        <v>68059</v>
      </c>
      <c r="D24" s="15">
        <f t="shared" si="0"/>
        <v>64035</v>
      </c>
      <c r="E24" s="15">
        <f t="shared" si="0"/>
        <v>4518053</v>
      </c>
      <c r="F24" s="15">
        <f t="shared" si="0"/>
        <v>133368</v>
      </c>
      <c r="G24" s="15">
        <f t="shared" si="0"/>
        <v>29475</v>
      </c>
      <c r="I24" s="15" t="s">
        <v>45</v>
      </c>
      <c r="J24" s="15">
        <f>SUM(J3:J23)</f>
        <v>3017212</v>
      </c>
      <c r="K24" s="15">
        <f t="shared" ref="K24" si="1">SUM(K3:K23)</f>
        <v>43832</v>
      </c>
      <c r="L24" s="15">
        <f t="shared" ref="L24" si="2">SUM(L3:L23)</f>
        <v>31535</v>
      </c>
      <c r="M24" s="15">
        <f>SUM(M3:M23)</f>
        <v>5357685</v>
      </c>
      <c r="N24" s="15">
        <f>SUM(N3:N23)</f>
        <v>141803</v>
      </c>
      <c r="O24" s="15">
        <f>SUM(O3:O23)</f>
        <v>28481</v>
      </c>
      <c r="Q24" s="15" t="s">
        <v>45</v>
      </c>
      <c r="R24" s="15">
        <f>SUM(R3:R23)</f>
        <v>3899905</v>
      </c>
      <c r="S24" s="15">
        <f t="shared" ref="S24:T24" si="3">SUM(S3:S23)</f>
        <v>56870</v>
      </c>
      <c r="T24" s="15">
        <f t="shared" si="3"/>
        <v>28736</v>
      </c>
      <c r="U24" s="15">
        <f>SUM(U3:U23)</f>
        <v>3706788</v>
      </c>
      <c r="V24" s="15">
        <f>SUM(V3:V23)</f>
        <v>86682</v>
      </c>
      <c r="W24" s="15">
        <f>SUM(W3:W23)</f>
        <v>14755</v>
      </c>
      <c r="Y24" s="15" t="s">
        <v>45</v>
      </c>
      <c r="Z24" s="15">
        <f>SUM(Z3:Z23)</f>
        <v>3312638</v>
      </c>
      <c r="AA24" s="15">
        <f t="shared" ref="AA24:AB24" si="4">SUM(AA3:AA23)</f>
        <v>55300</v>
      </c>
      <c r="AB24" s="15">
        <f t="shared" si="4"/>
        <v>49252</v>
      </c>
      <c r="AC24" s="15">
        <f>SUM(AC3:AC23)</f>
        <v>5604132</v>
      </c>
      <c r="AD24" s="15">
        <f>SUM(AD3:AD23)</f>
        <v>155992</v>
      </c>
      <c r="AE24" s="15">
        <f>SUM(AE3:AE23)</f>
        <v>33424</v>
      </c>
    </row>
    <row r="26" spans="1:31" x14ac:dyDescent="0.3">
      <c r="A26" s="4" t="s">
        <v>515</v>
      </c>
      <c r="B26" s="4">
        <f>B24-E24</f>
        <v>-331274</v>
      </c>
      <c r="I26" s="4" t="s">
        <v>515</v>
      </c>
      <c r="J26" s="4">
        <f>J24-M24</f>
        <v>-2340473</v>
      </c>
      <c r="Q26" s="4" t="s">
        <v>515</v>
      </c>
      <c r="R26" s="4">
        <f>R24-U24</f>
        <v>193117</v>
      </c>
      <c r="Y26" s="4" t="s">
        <v>515</v>
      </c>
      <c r="Z26" s="4">
        <f>Z24-AC24</f>
        <v>-2291494</v>
      </c>
    </row>
    <row r="27" spans="1:31" x14ac:dyDescent="0.3">
      <c r="A27" s="4" t="s">
        <v>516</v>
      </c>
      <c r="B27" s="8">
        <f>(SUM(C3:C24))/(SUM(C3:D24))</f>
        <v>0.51523157751298321</v>
      </c>
      <c r="I27" s="4" t="s">
        <v>516</v>
      </c>
      <c r="J27" s="8">
        <f>(SUM(K3:K24))/(SUM(K3:L24))</f>
        <v>0.58158079796197271</v>
      </c>
      <c r="Q27" s="4" t="s">
        <v>516</v>
      </c>
      <c r="R27" s="8">
        <f>(SUM(S3:S24))/(SUM(S3:T24))</f>
        <v>0.66432259421068618</v>
      </c>
      <c r="Y27" s="4" t="s">
        <v>516</v>
      </c>
      <c r="Z27" s="8">
        <f>(SUM(AA3:AA24))/(SUM(AA3:AB24))</f>
        <v>0.52892340653454739</v>
      </c>
    </row>
    <row r="28" spans="1:31" x14ac:dyDescent="0.3">
      <c r="A28" s="4" t="s">
        <v>517</v>
      </c>
      <c r="B28" s="8">
        <f>(SUM(F3:F24))/(SUM(F3:G24))</f>
        <v>0.81899743925130342</v>
      </c>
      <c r="I28" s="4" t="s">
        <v>517</v>
      </c>
      <c r="J28" s="8">
        <f>(SUM(N3:N24))/(SUM(N3:O24))</f>
        <v>0.83274412158511668</v>
      </c>
      <c r="Q28" s="4" t="s">
        <v>517</v>
      </c>
      <c r="R28" s="8">
        <f>(SUM(V3:V24))/(SUM(V3:W24))</f>
        <v>0.85454025651389531</v>
      </c>
      <c r="Y28" s="4" t="s">
        <v>517</v>
      </c>
      <c r="Z28" s="8">
        <f>(SUM(AD3:AD24))/(SUM(AD3:AE24))</f>
        <v>0.82354183384719348</v>
      </c>
    </row>
  </sheetData>
  <mergeCells count="4">
    <mergeCell ref="A1:G1"/>
    <mergeCell ref="I1:O1"/>
    <mergeCell ref="Q1:W1"/>
    <mergeCell ref="Y1:AE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State of the Union</vt:lpstr>
      <vt:lpstr>Convention Speeches</vt:lpstr>
      <vt:lpstr>2012 Election Season</vt:lpstr>
      <vt:lpstr>2016 Election Season</vt:lpstr>
      <vt:lpstr>DNC Day 1 Instant</vt:lpstr>
      <vt:lpstr>DNC Day 1 Aftermath</vt:lpstr>
      <vt:lpstr>DNC Day 2 Instant</vt:lpstr>
      <vt:lpstr>DNC Day 2 Aftermath</vt:lpstr>
      <vt:lpstr>DNC Day 3 Instant</vt:lpstr>
      <vt:lpstr>DNC Day 3 Aftermath</vt:lpstr>
      <vt:lpstr>DNC Day 4 Instant</vt:lpstr>
      <vt:lpstr>DNC Day 4 Aftermath</vt:lpstr>
      <vt:lpstr>RNC 2020</vt:lpstr>
      <vt:lpstr>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2020-08-28T23:39:29Z</dcterms:created>
  <dcterms:modified xsi:type="dcterms:W3CDTF">2020-08-28T23:39:39Z</dcterms:modified>
</cp:coreProperties>
</file>